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isternasr\Desktop\COMPARTIDOS\NATALIA\CONSOLIDADOS AÑO 2023\REM A y BS CONSOLIDADOS AÑO 2023\REM A\"/>
    </mc:Choice>
  </mc:AlternateContent>
  <bookViews>
    <workbookView xWindow="120" yWindow="150" windowWidth="23715" windowHeight="9525" tabRatio="8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52511"/>
</workbook>
</file>

<file path=xl/calcChain.xml><?xml version="1.0" encoding="utf-8"?>
<calcChain xmlns="http://schemas.openxmlformats.org/spreadsheetml/2006/main">
  <c r="DA315" i="12" l="1"/>
  <c r="CA315" i="12"/>
  <c r="F315" i="12"/>
  <c r="E315" i="12"/>
  <c r="D315" i="12"/>
  <c r="DB315" i="12" s="1"/>
  <c r="DA314" i="12"/>
  <c r="CA314" i="12" s="1"/>
  <c r="F314" i="12"/>
  <c r="E314" i="12"/>
  <c r="D314" i="12" s="1"/>
  <c r="DA313" i="12"/>
  <c r="CA313" i="12" s="1"/>
  <c r="F313" i="12"/>
  <c r="E313" i="12"/>
  <c r="D313" i="12"/>
  <c r="DB313" i="12" s="1"/>
  <c r="DA312" i="12"/>
  <c r="CA312" i="12" s="1"/>
  <c r="F312" i="12"/>
  <c r="E312" i="12"/>
  <c r="D312" i="12" s="1"/>
  <c r="DA311" i="12"/>
  <c r="CA311" i="12" s="1"/>
  <c r="F311" i="12"/>
  <c r="E311" i="12"/>
  <c r="D311" i="12" s="1"/>
  <c r="DB311" i="12" s="1"/>
  <c r="AX306" i="12"/>
  <c r="AW306" i="12"/>
  <c r="AV306" i="12"/>
  <c r="AU306" i="12"/>
  <c r="AT306" i="12"/>
  <c r="AP306" i="12"/>
  <c r="AO306" i="12"/>
  <c r="AN306" i="12"/>
  <c r="AM306" i="12"/>
  <c r="AL306" i="12"/>
  <c r="AK306" i="12"/>
  <c r="AJ306" i="12"/>
  <c r="AI306" i="12"/>
  <c r="AH306" i="12"/>
  <c r="AG306" i="12"/>
  <c r="AF306" i="12"/>
  <c r="AE306" i="12"/>
  <c r="AD306" i="12"/>
  <c r="AC306" i="12"/>
  <c r="AB306" i="12"/>
  <c r="AA306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K306" i="12"/>
  <c r="J306" i="12"/>
  <c r="I306" i="12"/>
  <c r="E306" i="12" s="1"/>
  <c r="H306" i="12"/>
  <c r="G306" i="12"/>
  <c r="AX305" i="12"/>
  <c r="AW305" i="12"/>
  <c r="AV305" i="12"/>
  <c r="AU305" i="12"/>
  <c r="AT305" i="12"/>
  <c r="AP305" i="12"/>
  <c r="AO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I305" i="12"/>
  <c r="H305" i="12"/>
  <c r="F305" i="12" s="1"/>
  <c r="G305" i="12"/>
  <c r="AX304" i="12"/>
  <c r="AW304" i="12"/>
  <c r="AV304" i="12"/>
  <c r="AU304" i="12"/>
  <c r="AT304" i="12"/>
  <c r="AP304" i="12"/>
  <c r="AO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E304" i="12" s="1"/>
  <c r="H304" i="12"/>
  <c r="F304" i="12" s="1"/>
  <c r="G304" i="12"/>
  <c r="AX303" i="12"/>
  <c r="AW303" i="12"/>
  <c r="AV303" i="12"/>
  <c r="AU303" i="12"/>
  <c r="AT303" i="12"/>
  <c r="AP303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I303" i="12"/>
  <c r="H303" i="12"/>
  <c r="G303" i="12"/>
  <c r="E303" i="12" s="1"/>
  <c r="AX302" i="12"/>
  <c r="AW302" i="12"/>
  <c r="AV302" i="12"/>
  <c r="AU302" i="12"/>
  <c r="AT302" i="12"/>
  <c r="AS302" i="12"/>
  <c r="AP302" i="12"/>
  <c r="AO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I302" i="12"/>
  <c r="H302" i="12"/>
  <c r="F302" i="12" s="1"/>
  <c r="G302" i="12"/>
  <c r="E302" i="12" s="1"/>
  <c r="D302" i="12" s="1"/>
  <c r="AX301" i="12"/>
  <c r="AW301" i="12"/>
  <c r="AV301" i="12"/>
  <c r="AU301" i="12"/>
  <c r="AT301" i="12"/>
  <c r="AS301" i="12"/>
  <c r="AR301" i="12"/>
  <c r="AQ301" i="12"/>
  <c r="AP301" i="12"/>
  <c r="AO301" i="12"/>
  <c r="AN301" i="12"/>
  <c r="AM301" i="12"/>
  <c r="AL301" i="12"/>
  <c r="AK301" i="12"/>
  <c r="AJ301" i="12"/>
  <c r="AI301" i="12"/>
  <c r="AH301" i="12"/>
  <c r="AG301" i="12"/>
  <c r="AF301" i="12"/>
  <c r="AE301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I301" i="12"/>
  <c r="E301" i="12" s="1"/>
  <c r="D301" i="12" s="1"/>
  <c r="H301" i="12"/>
  <c r="F301" i="12" s="1"/>
  <c r="G301" i="12"/>
  <c r="DA300" i="12"/>
  <c r="CA300" i="12" s="1"/>
  <c r="CC300" i="12"/>
  <c r="CB300" i="12"/>
  <c r="F300" i="12"/>
  <c r="E300" i="12"/>
  <c r="DA299" i="12"/>
  <c r="CA299" i="12" s="1"/>
  <c r="CC299" i="12"/>
  <c r="CB299" i="12"/>
  <c r="F299" i="12"/>
  <c r="E299" i="12"/>
  <c r="DA298" i="12"/>
  <c r="CA298" i="12" s="1"/>
  <c r="CC298" i="12"/>
  <c r="CB298" i="12"/>
  <c r="F298" i="12"/>
  <c r="E298" i="12"/>
  <c r="D298" i="12"/>
  <c r="CE298" i="12" s="1"/>
  <c r="DA297" i="12"/>
  <c r="CA297" i="12" s="1"/>
  <c r="CC297" i="12"/>
  <c r="CB297" i="12"/>
  <c r="F297" i="12"/>
  <c r="E297" i="12"/>
  <c r="D297" i="12" s="1"/>
  <c r="CG297" i="12" s="1"/>
  <c r="DA296" i="12"/>
  <c r="CC296" i="12"/>
  <c r="CB296" i="12"/>
  <c r="CA296" i="12"/>
  <c r="F296" i="12"/>
  <c r="E296" i="12"/>
  <c r="D296" i="12" s="1"/>
  <c r="CE296" i="12" s="1"/>
  <c r="DA295" i="12"/>
  <c r="CA295" i="12"/>
  <c r="F295" i="12"/>
  <c r="D295" i="12" s="1"/>
  <c r="E295" i="12"/>
  <c r="DA294" i="12"/>
  <c r="CA294" i="12" s="1"/>
  <c r="CC294" i="12"/>
  <c r="CB294" i="12"/>
  <c r="F294" i="12"/>
  <c r="E294" i="12"/>
  <c r="D294" i="12" s="1"/>
  <c r="DA293" i="12"/>
  <c r="CC293" i="12"/>
  <c r="CB293" i="12"/>
  <c r="CA293" i="12"/>
  <c r="F293" i="12"/>
  <c r="D293" i="12" s="1"/>
  <c r="DE293" i="12" s="1"/>
  <c r="E293" i="12"/>
  <c r="DA292" i="12"/>
  <c r="CC292" i="12"/>
  <c r="CB292" i="12"/>
  <c r="CA292" i="12"/>
  <c r="F292" i="12"/>
  <c r="E292" i="12"/>
  <c r="DA291" i="12"/>
  <c r="CA291" i="12" s="1"/>
  <c r="CC291" i="12"/>
  <c r="CB291" i="12"/>
  <c r="F291" i="12"/>
  <c r="E291" i="12"/>
  <c r="DA290" i="12"/>
  <c r="CA290" i="12" s="1"/>
  <c r="CC290" i="12"/>
  <c r="CB290" i="12"/>
  <c r="F290" i="12"/>
  <c r="E290" i="12"/>
  <c r="DA289" i="12"/>
  <c r="CA289" i="12"/>
  <c r="F289" i="12"/>
  <c r="E289" i="12"/>
  <c r="DA288" i="12"/>
  <c r="CA288" i="12" s="1"/>
  <c r="CC288" i="12"/>
  <c r="CB288" i="12"/>
  <c r="F288" i="12"/>
  <c r="D288" i="12" s="1"/>
  <c r="E288" i="12"/>
  <c r="DA287" i="12"/>
  <c r="CA287" i="12" s="1"/>
  <c r="CC287" i="12"/>
  <c r="CB287" i="12"/>
  <c r="F287" i="12"/>
  <c r="E287" i="12"/>
  <c r="D287" i="12" s="1"/>
  <c r="DE287" i="12" s="1"/>
  <c r="DA286" i="12"/>
  <c r="CC286" i="12"/>
  <c r="CB286" i="12"/>
  <c r="CA286" i="12"/>
  <c r="F286" i="12"/>
  <c r="E286" i="12"/>
  <c r="D286" i="12"/>
  <c r="CE286" i="12" s="1"/>
  <c r="DA285" i="12"/>
  <c r="CC285" i="12"/>
  <c r="CB285" i="12"/>
  <c r="CA285" i="12"/>
  <c r="F285" i="12"/>
  <c r="E285" i="12"/>
  <c r="D285" i="12"/>
  <c r="CG285" i="12" s="1"/>
  <c r="DA284" i="12"/>
  <c r="CC284" i="12"/>
  <c r="CB284" i="12"/>
  <c r="CA284" i="12"/>
  <c r="F284" i="12"/>
  <c r="E284" i="12"/>
  <c r="D284" i="12" s="1"/>
  <c r="DA283" i="12"/>
  <c r="CA283" i="12" s="1"/>
  <c r="F283" i="12"/>
  <c r="E283" i="12"/>
  <c r="D283" i="12" s="1"/>
  <c r="DA282" i="12"/>
  <c r="CC282" i="12"/>
  <c r="CB282" i="12"/>
  <c r="CA282" i="12"/>
  <c r="F282" i="12"/>
  <c r="E282" i="12"/>
  <c r="D282" i="12"/>
  <c r="CG282" i="12" s="1"/>
  <c r="DA281" i="12"/>
  <c r="CA281" i="12" s="1"/>
  <c r="CC281" i="12"/>
  <c r="CB281" i="12"/>
  <c r="F281" i="12"/>
  <c r="E281" i="12"/>
  <c r="D281" i="12"/>
  <c r="DE281" i="12" s="1"/>
  <c r="DA280" i="12"/>
  <c r="CC280" i="12"/>
  <c r="CB280" i="12"/>
  <c r="CA280" i="12"/>
  <c r="F280" i="12"/>
  <c r="E280" i="12"/>
  <c r="DA279" i="12"/>
  <c r="CA279" i="12" s="1"/>
  <c r="CC279" i="12"/>
  <c r="CB279" i="12"/>
  <c r="F279" i="12"/>
  <c r="D279" i="12" s="1"/>
  <c r="DE279" i="12" s="1"/>
  <c r="E279" i="12"/>
  <c r="DA278" i="12"/>
  <c r="CA278" i="12" s="1"/>
  <c r="CC278" i="12"/>
  <c r="CB278" i="12"/>
  <c r="F278" i="12"/>
  <c r="E278" i="12"/>
  <c r="D278" i="12" s="1"/>
  <c r="DG278" i="12" s="1"/>
  <c r="DA277" i="12"/>
  <c r="CA277" i="12"/>
  <c r="F277" i="12"/>
  <c r="E277" i="12"/>
  <c r="D277" i="12" s="1"/>
  <c r="DA276" i="12"/>
  <c r="CA276" i="12" s="1"/>
  <c r="CC276" i="12"/>
  <c r="CB276" i="12"/>
  <c r="F276" i="12"/>
  <c r="D276" i="12" s="1"/>
  <c r="E276" i="12"/>
  <c r="DA275" i="12"/>
  <c r="CA275" i="12" s="1"/>
  <c r="CC275" i="12"/>
  <c r="CB275" i="12"/>
  <c r="F275" i="12"/>
  <c r="E275" i="12"/>
  <c r="D275" i="12" s="1"/>
  <c r="DA274" i="12"/>
  <c r="CC274" i="12"/>
  <c r="CB274" i="12"/>
  <c r="CA274" i="12"/>
  <c r="F274" i="12"/>
  <c r="D274" i="12" s="1"/>
  <c r="CE274" i="12" s="1"/>
  <c r="E274" i="12"/>
  <c r="DA273" i="12"/>
  <c r="CA273" i="12" s="1"/>
  <c r="CC273" i="12"/>
  <c r="CB273" i="12"/>
  <c r="F273" i="12"/>
  <c r="E273" i="12"/>
  <c r="D273" i="12" s="1"/>
  <c r="DA272" i="12"/>
  <c r="CA272" i="12" s="1"/>
  <c r="CC272" i="12"/>
  <c r="CB272" i="12"/>
  <c r="F272" i="12"/>
  <c r="E272" i="12"/>
  <c r="DG271" i="12"/>
  <c r="DA271" i="12"/>
  <c r="CA271" i="12" s="1"/>
  <c r="CD271" i="12"/>
  <c r="F271" i="12"/>
  <c r="D271" i="12" s="1"/>
  <c r="E271" i="12"/>
  <c r="DA270" i="12"/>
  <c r="CA270" i="12" s="1"/>
  <c r="CC270" i="12"/>
  <c r="CB270" i="12"/>
  <c r="F270" i="12"/>
  <c r="E270" i="12"/>
  <c r="DA269" i="12"/>
  <c r="CA269" i="12" s="1"/>
  <c r="CC269" i="12"/>
  <c r="CB269" i="12"/>
  <c r="F269" i="12"/>
  <c r="D269" i="12" s="1"/>
  <c r="E269" i="12"/>
  <c r="DA268" i="12"/>
  <c r="CC268" i="12"/>
  <c r="CB268" i="12"/>
  <c r="CA268" i="12"/>
  <c r="F268" i="12"/>
  <c r="E268" i="12"/>
  <c r="DA267" i="12"/>
  <c r="CA267" i="12" s="1"/>
  <c r="CC267" i="12"/>
  <c r="CB267" i="12"/>
  <c r="F267" i="12"/>
  <c r="E267" i="12"/>
  <c r="DA266" i="12"/>
  <c r="CA266" i="12" s="1"/>
  <c r="CC266" i="12"/>
  <c r="CB266" i="12"/>
  <c r="F266" i="12"/>
  <c r="E266" i="12"/>
  <c r="DA265" i="12"/>
  <c r="CE265" i="12"/>
  <c r="CA265" i="12"/>
  <c r="F265" i="12"/>
  <c r="E265" i="12"/>
  <c r="D265" i="12" s="1"/>
  <c r="DA264" i="12"/>
  <c r="CA264" i="12" s="1"/>
  <c r="CC264" i="12"/>
  <c r="CB264" i="12"/>
  <c r="F264" i="12"/>
  <c r="E264" i="12"/>
  <c r="DA263" i="12"/>
  <c r="CC263" i="12"/>
  <c r="CB263" i="12"/>
  <c r="CA263" i="12"/>
  <c r="F263" i="12"/>
  <c r="E263" i="12"/>
  <c r="D263" i="12"/>
  <c r="CE263" i="12" s="1"/>
  <c r="DA262" i="12"/>
  <c r="CA262" i="12" s="1"/>
  <c r="CC262" i="12"/>
  <c r="CB262" i="12"/>
  <c r="F262" i="12"/>
  <c r="E262" i="12"/>
  <c r="DA261" i="12"/>
  <c r="CC261" i="12"/>
  <c r="CB261" i="12"/>
  <c r="CA261" i="12"/>
  <c r="F261" i="12"/>
  <c r="E261" i="12"/>
  <c r="D261" i="12" s="1"/>
  <c r="DA260" i="12"/>
  <c r="CA260" i="12" s="1"/>
  <c r="CC260" i="12"/>
  <c r="CB260" i="12"/>
  <c r="F260" i="12"/>
  <c r="E260" i="12"/>
  <c r="DA259" i="12"/>
  <c r="CA259" i="12"/>
  <c r="F259" i="12"/>
  <c r="D259" i="12" s="1"/>
  <c r="DG259" i="12" s="1"/>
  <c r="E259" i="12"/>
  <c r="CC258" i="12"/>
  <c r="CA258" i="12"/>
  <c r="F258" i="12"/>
  <c r="E258" i="12"/>
  <c r="D258" i="12"/>
  <c r="CC257" i="12"/>
  <c r="CA257" i="12"/>
  <c r="F257" i="12"/>
  <c r="E257" i="12"/>
  <c r="CC256" i="12"/>
  <c r="CA256" i="12"/>
  <c r="F256" i="12"/>
  <c r="E256" i="12"/>
  <c r="D256" i="12"/>
  <c r="DG256" i="12" s="1"/>
  <c r="CC255" i="12"/>
  <c r="CA255" i="12"/>
  <c r="F255" i="12"/>
  <c r="E255" i="12"/>
  <c r="CC254" i="12"/>
  <c r="CA254" i="12"/>
  <c r="F254" i="12"/>
  <c r="E254" i="12"/>
  <c r="D254" i="12" s="1"/>
  <c r="CA253" i="12"/>
  <c r="F253" i="12"/>
  <c r="E253" i="12"/>
  <c r="D253" i="12" s="1"/>
  <c r="CE253" i="12" s="1"/>
  <c r="CC252" i="12"/>
  <c r="CA252" i="12"/>
  <c r="F252" i="12"/>
  <c r="E252" i="12"/>
  <c r="D252" i="12" s="1"/>
  <c r="CC251" i="12"/>
  <c r="CA251" i="12"/>
  <c r="F251" i="12"/>
  <c r="E251" i="12"/>
  <c r="D251" i="12" s="1"/>
  <c r="CC250" i="12"/>
  <c r="CA250" i="12"/>
  <c r="F250" i="12"/>
  <c r="E250" i="12"/>
  <c r="CC249" i="12"/>
  <c r="CA249" i="12"/>
  <c r="F249" i="12"/>
  <c r="E249" i="12"/>
  <c r="CC248" i="12"/>
  <c r="CA248" i="12"/>
  <c r="F248" i="12"/>
  <c r="E248" i="12"/>
  <c r="CA247" i="12"/>
  <c r="F247" i="12"/>
  <c r="E247" i="12"/>
  <c r="CC246" i="12"/>
  <c r="CA246" i="12"/>
  <c r="F246" i="12"/>
  <c r="E246" i="12"/>
  <c r="CC245" i="12"/>
  <c r="CA245" i="12"/>
  <c r="F245" i="12"/>
  <c r="E245" i="12"/>
  <c r="CC244" i="12"/>
  <c r="CA244" i="12"/>
  <c r="F244" i="12"/>
  <c r="E244" i="12"/>
  <c r="CC243" i="12"/>
  <c r="CA243" i="12"/>
  <c r="F243" i="12"/>
  <c r="D243" i="12" s="1"/>
  <c r="E243" i="12"/>
  <c r="CC242" i="12"/>
  <c r="CA242" i="12"/>
  <c r="F242" i="12"/>
  <c r="E242" i="12"/>
  <c r="D242" i="12"/>
  <c r="CA241" i="12"/>
  <c r="F241" i="12"/>
  <c r="E241" i="12"/>
  <c r="D241" i="12"/>
  <c r="DA240" i="12"/>
  <c r="CA240" i="12" s="1"/>
  <c r="CC240" i="12"/>
  <c r="F240" i="12"/>
  <c r="E240" i="12"/>
  <c r="D240" i="12" s="1"/>
  <c r="DA239" i="12"/>
  <c r="CA239" i="12" s="1"/>
  <c r="CC239" i="12"/>
  <c r="F239" i="12"/>
  <c r="E239" i="12"/>
  <c r="DE238" i="12"/>
  <c r="DA238" i="12"/>
  <c r="CA238" i="12" s="1"/>
  <c r="CC238" i="12"/>
  <c r="F238" i="12"/>
  <c r="E238" i="12"/>
  <c r="D238" i="12"/>
  <c r="DA237" i="12"/>
  <c r="CC237" i="12"/>
  <c r="CA237" i="12"/>
  <c r="F237" i="12"/>
  <c r="E237" i="12"/>
  <c r="D237" i="12" s="1"/>
  <c r="DA236" i="12"/>
  <c r="CC236" i="12"/>
  <c r="CA236" i="12"/>
  <c r="F236" i="12"/>
  <c r="D236" i="12" s="1"/>
  <c r="DG236" i="12" s="1"/>
  <c r="E236" i="12"/>
  <c r="DC235" i="12"/>
  <c r="CC235" i="12" s="1"/>
  <c r="DA235" i="12"/>
  <c r="CA235" i="12" s="1"/>
  <c r="F235" i="12"/>
  <c r="E235" i="12"/>
  <c r="D235" i="12" s="1"/>
  <c r="CG235" i="12" s="1"/>
  <c r="DA234" i="12"/>
  <c r="CA234" i="12" s="1"/>
  <c r="CC234" i="12"/>
  <c r="F234" i="12"/>
  <c r="E234" i="12"/>
  <c r="DA233" i="12"/>
  <c r="CA233" i="12" s="1"/>
  <c r="CC233" i="12"/>
  <c r="F233" i="12"/>
  <c r="E233" i="12"/>
  <c r="DA232" i="12"/>
  <c r="CA232" i="12" s="1"/>
  <c r="CC232" i="12"/>
  <c r="F232" i="12"/>
  <c r="D232" i="12" s="1"/>
  <c r="E232" i="12"/>
  <c r="DA231" i="12"/>
  <c r="CA231" i="12" s="1"/>
  <c r="CC231" i="12"/>
  <c r="F231" i="12"/>
  <c r="E231" i="12"/>
  <c r="D231" i="12" s="1"/>
  <c r="DG231" i="12" s="1"/>
  <c r="DA230" i="12"/>
  <c r="CA230" i="12" s="1"/>
  <c r="CC230" i="12"/>
  <c r="F230" i="12"/>
  <c r="E230" i="12"/>
  <c r="DA229" i="12"/>
  <c r="CA229" i="12" s="1"/>
  <c r="F229" i="12"/>
  <c r="E229" i="12"/>
  <c r="DA228" i="12"/>
  <c r="CA228" i="12" s="1"/>
  <c r="CC228" i="12"/>
  <c r="F228" i="12"/>
  <c r="D228" i="12" s="1"/>
  <c r="E228" i="12"/>
  <c r="DA227" i="12"/>
  <c r="CA227" i="12" s="1"/>
  <c r="CC227" i="12"/>
  <c r="F227" i="12"/>
  <c r="E227" i="12"/>
  <c r="D227" i="12" s="1"/>
  <c r="DA226" i="12"/>
  <c r="CA226" i="12" s="1"/>
  <c r="CC226" i="12"/>
  <c r="F226" i="12"/>
  <c r="E226" i="12"/>
  <c r="DA225" i="12"/>
  <c r="CA225" i="12" s="1"/>
  <c r="CC225" i="12"/>
  <c r="F225" i="12"/>
  <c r="E225" i="12"/>
  <c r="DA224" i="12"/>
  <c r="CA224" i="12" s="1"/>
  <c r="CC224" i="12"/>
  <c r="F224" i="12"/>
  <c r="D224" i="12" s="1"/>
  <c r="E224" i="12"/>
  <c r="DA223" i="12"/>
  <c r="CA223" i="12" s="1"/>
  <c r="F223" i="12"/>
  <c r="E223" i="12"/>
  <c r="DA222" i="12"/>
  <c r="CA222" i="12" s="1"/>
  <c r="F222" i="12"/>
  <c r="E222" i="12"/>
  <c r="DA221" i="12"/>
  <c r="CA221" i="12" s="1"/>
  <c r="F221" i="12"/>
  <c r="E221" i="12"/>
  <c r="F216" i="12"/>
  <c r="E216" i="12"/>
  <c r="F215" i="12"/>
  <c r="E215" i="12"/>
  <c r="D215" i="12"/>
  <c r="F214" i="12"/>
  <c r="D214" i="12" s="1"/>
  <c r="E214" i="12"/>
  <c r="F213" i="12"/>
  <c r="D213" i="12" s="1"/>
  <c r="E213" i="12"/>
  <c r="CE208" i="12"/>
  <c r="CD208" i="12"/>
  <c r="CC208" i="12"/>
  <c r="CB208" i="12"/>
  <c r="CA208" i="12"/>
  <c r="AD208" i="12"/>
  <c r="CE207" i="12"/>
  <c r="CD207" i="12"/>
  <c r="CC207" i="12"/>
  <c r="CB207" i="12"/>
  <c r="CA207" i="12"/>
  <c r="AD207" i="12"/>
  <c r="AD206" i="12"/>
  <c r="F206" i="12"/>
  <c r="E206" i="12"/>
  <c r="AD205" i="12"/>
  <c r="F205" i="12"/>
  <c r="E205" i="12"/>
  <c r="D205" i="12" s="1"/>
  <c r="DC205" i="12" s="1"/>
  <c r="CC205" i="12" s="1"/>
  <c r="AD204" i="12"/>
  <c r="F204" i="12"/>
  <c r="D204" i="12" s="1"/>
  <c r="DB204" i="12" s="1"/>
  <c r="CB204" i="12" s="1"/>
  <c r="E204" i="12"/>
  <c r="AD203" i="12"/>
  <c r="F203" i="12"/>
  <c r="D203" i="12" s="1"/>
  <c r="E203" i="12"/>
  <c r="F198" i="12"/>
  <c r="E198" i="12"/>
  <c r="D198" i="12" s="1"/>
  <c r="DE198" i="12" s="1"/>
  <c r="CE198" i="12" s="1"/>
  <c r="F197" i="12"/>
  <c r="E197" i="12"/>
  <c r="DE196" i="12"/>
  <c r="CE196" i="12" s="1"/>
  <c r="F196" i="12"/>
  <c r="E196" i="12"/>
  <c r="D196" i="12"/>
  <c r="F195" i="12"/>
  <c r="D195" i="12" s="1"/>
  <c r="E195" i="12"/>
  <c r="F194" i="12"/>
  <c r="E194" i="12"/>
  <c r="F193" i="12"/>
  <c r="E193" i="12"/>
  <c r="F192" i="12"/>
  <c r="E192" i="12"/>
  <c r="D192" i="12"/>
  <c r="DE192" i="12" s="1"/>
  <c r="CE192" i="12" s="1"/>
  <c r="F191" i="12"/>
  <c r="D191" i="12" s="1"/>
  <c r="E191" i="12"/>
  <c r="F190" i="12"/>
  <c r="E190" i="12"/>
  <c r="D190" i="12" s="1"/>
  <c r="DE190" i="12" s="1"/>
  <c r="CE190" i="12" s="1"/>
  <c r="F189" i="12"/>
  <c r="E189" i="12"/>
  <c r="DE188" i="12"/>
  <c r="CE188" i="12" s="1"/>
  <c r="F188" i="12"/>
  <c r="E188" i="12"/>
  <c r="D188" i="12" s="1"/>
  <c r="F187" i="12"/>
  <c r="E187" i="12"/>
  <c r="F186" i="12"/>
  <c r="E186" i="12"/>
  <c r="D186" i="12" s="1"/>
  <c r="F185" i="12"/>
  <c r="D185" i="12" s="1"/>
  <c r="DB185" i="12" s="1"/>
  <c r="CB185" i="12" s="1"/>
  <c r="E185" i="12"/>
  <c r="F184" i="12"/>
  <c r="E184" i="12"/>
  <c r="F183" i="12"/>
  <c r="E183" i="12"/>
  <c r="D183" i="12"/>
  <c r="F182" i="12"/>
  <c r="E182" i="12"/>
  <c r="D182" i="12" s="1"/>
  <c r="DA182" i="12" s="1"/>
  <c r="CA182" i="12" s="1"/>
  <c r="DB181" i="12"/>
  <c r="CB181" i="12" s="1"/>
  <c r="F181" i="12"/>
  <c r="E181" i="12"/>
  <c r="D181" i="12"/>
  <c r="DD181" i="12" s="1"/>
  <c r="CD181" i="12" s="1"/>
  <c r="F180" i="12"/>
  <c r="E180" i="12"/>
  <c r="F179" i="12"/>
  <c r="E179" i="12"/>
  <c r="AW178" i="12"/>
  <c r="AV178" i="12"/>
  <c r="AU178" i="12"/>
  <c r="AT178" i="12"/>
  <c r="AS178" i="12"/>
  <c r="AR178" i="12"/>
  <c r="AQ178" i="12"/>
  <c r="AP178" i="12"/>
  <c r="AO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I178" i="12"/>
  <c r="H178" i="12"/>
  <c r="G178" i="12"/>
  <c r="E178" i="12"/>
  <c r="E177" i="12"/>
  <c r="D177" i="12" s="1"/>
  <c r="E176" i="12"/>
  <c r="D176" i="12"/>
  <c r="DD175" i="12"/>
  <c r="CD175" i="12" s="1"/>
  <c r="E175" i="12"/>
  <c r="D175" i="12" s="1"/>
  <c r="E174" i="12"/>
  <c r="D174" i="12"/>
  <c r="DC174" i="12" s="1"/>
  <c r="CC174" i="12" s="1"/>
  <c r="E173" i="12"/>
  <c r="D173" i="12" s="1"/>
  <c r="DD173" i="12" s="1"/>
  <c r="CD173" i="12" s="1"/>
  <c r="F172" i="12"/>
  <c r="D172" i="12"/>
  <c r="DD171" i="12"/>
  <c r="CD171" i="12" s="1"/>
  <c r="F171" i="12"/>
  <c r="D171" i="12" s="1"/>
  <c r="DE170" i="12"/>
  <c r="CE170" i="12" s="1"/>
  <c r="DA170" i="12"/>
  <c r="CA170" i="12" s="1"/>
  <c r="F170" i="12"/>
  <c r="D170" i="12" s="1"/>
  <c r="DC170" i="12" s="1"/>
  <c r="CC170" i="12" s="1"/>
  <c r="F169" i="12"/>
  <c r="D169" i="12" s="1"/>
  <c r="DD169" i="12" s="1"/>
  <c r="CD169" i="12" s="1"/>
  <c r="DE168" i="12"/>
  <c r="CE168" i="12" s="1"/>
  <c r="F168" i="12"/>
  <c r="D168" i="12" s="1"/>
  <c r="F167" i="12"/>
  <c r="D167" i="12" s="1"/>
  <c r="DD167" i="12" s="1"/>
  <c r="CD167" i="12" s="1"/>
  <c r="AW166" i="12"/>
  <c r="AV166" i="12"/>
  <c r="AU166" i="12"/>
  <c r="AT166" i="12"/>
  <c r="AS166" i="12"/>
  <c r="AR166" i="12"/>
  <c r="AQ166" i="12"/>
  <c r="AP166" i="12"/>
  <c r="AN166" i="12"/>
  <c r="AL166" i="12"/>
  <c r="AJ166" i="12"/>
  <c r="AH166" i="12"/>
  <c r="AF166" i="12"/>
  <c r="AD166" i="12"/>
  <c r="F166" i="12" s="1"/>
  <c r="D166" i="12" s="1"/>
  <c r="F165" i="12"/>
  <c r="D165" i="12"/>
  <c r="DD164" i="12"/>
  <c r="CD164" i="12" s="1"/>
  <c r="F164" i="12"/>
  <c r="D164" i="12" s="1"/>
  <c r="F163" i="12"/>
  <c r="D163" i="12" s="1"/>
  <c r="F162" i="12"/>
  <c r="D162" i="12" s="1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DF156" i="12"/>
  <c r="DB156" i="12"/>
  <c r="CB156" i="12" s="1"/>
  <c r="DA156" i="12"/>
  <c r="CG156" i="12"/>
  <c r="CA156" i="12"/>
  <c r="F156" i="12"/>
  <c r="E156" i="12"/>
  <c r="CF156" i="12" s="1"/>
  <c r="D156" i="12"/>
  <c r="DD156" i="12" s="1"/>
  <c r="DB155" i="12"/>
  <c r="CB155" i="12" s="1"/>
  <c r="DA155" i="12"/>
  <c r="CA155" i="12"/>
  <c r="F155" i="12"/>
  <c r="E155" i="12"/>
  <c r="CF155" i="12" s="1"/>
  <c r="D155" i="12"/>
  <c r="DD154" i="12"/>
  <c r="DB154" i="12"/>
  <c r="CB154" i="12" s="1"/>
  <c r="DA154" i="12"/>
  <c r="CA154" i="12" s="1"/>
  <c r="F154" i="12"/>
  <c r="E154" i="12"/>
  <c r="CF154" i="12" s="1"/>
  <c r="D154" i="12"/>
  <c r="DF154" i="12" s="1"/>
  <c r="DB153" i="12"/>
  <c r="CB153" i="12" s="1"/>
  <c r="DA153" i="12"/>
  <c r="CA153" i="12" s="1"/>
  <c r="CG153" i="12"/>
  <c r="F153" i="12"/>
  <c r="E153" i="12"/>
  <c r="CF153" i="12" s="1"/>
  <c r="D153" i="12"/>
  <c r="DB152" i="12"/>
  <c r="CB152" i="12" s="1"/>
  <c r="DA152" i="12"/>
  <c r="CA152" i="12" s="1"/>
  <c r="F152" i="12"/>
  <c r="E152" i="12"/>
  <c r="CF152" i="12" s="1"/>
  <c r="D152" i="12"/>
  <c r="DB151" i="12"/>
  <c r="CB151" i="12" s="1"/>
  <c r="DA151" i="12"/>
  <c r="CA151" i="12"/>
  <c r="F151" i="12"/>
  <c r="E151" i="12"/>
  <c r="CF151" i="12" s="1"/>
  <c r="D151" i="12"/>
  <c r="CG151" i="12" s="1"/>
  <c r="DF150" i="12"/>
  <c r="DB150" i="12"/>
  <c r="CB150" i="12" s="1"/>
  <c r="DA150" i="12"/>
  <c r="CA150" i="12"/>
  <c r="F150" i="12"/>
  <c r="DD150" i="12" s="1"/>
  <c r="E150" i="12"/>
  <c r="CF150" i="12" s="1"/>
  <c r="D150" i="12"/>
  <c r="CG150" i="12" s="1"/>
  <c r="DB149" i="12"/>
  <c r="CB149" i="12" s="1"/>
  <c r="DA149" i="12"/>
  <c r="CA149" i="12" s="1"/>
  <c r="F149" i="12"/>
  <c r="E149" i="12"/>
  <c r="CF149" i="12" s="1"/>
  <c r="D149" i="12"/>
  <c r="DB148" i="12"/>
  <c r="CB148" i="12" s="1"/>
  <c r="DA148" i="12"/>
  <c r="CA148" i="12"/>
  <c r="F148" i="12"/>
  <c r="E148" i="12"/>
  <c r="CF148" i="12" s="1"/>
  <c r="D148" i="12"/>
  <c r="CE148" i="12" s="1"/>
  <c r="AW143" i="12"/>
  <c r="AV143" i="12"/>
  <c r="AU143" i="12"/>
  <c r="AT143" i="12"/>
  <c r="AS143" i="12"/>
  <c r="AR143" i="12"/>
  <c r="AQ143" i="12"/>
  <c r="AP143" i="12"/>
  <c r="AO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DB142" i="12"/>
  <c r="DA142" i="12"/>
  <c r="CA142" i="12" s="1"/>
  <c r="CB142" i="12"/>
  <c r="F142" i="12"/>
  <c r="E142" i="12"/>
  <c r="DB141" i="12"/>
  <c r="DA141" i="12"/>
  <c r="CB141" i="12"/>
  <c r="CA141" i="12"/>
  <c r="F141" i="12"/>
  <c r="E141" i="12"/>
  <c r="D141" i="12"/>
  <c r="DB140" i="12"/>
  <c r="CB140" i="12" s="1"/>
  <c r="DA140" i="12"/>
  <c r="CA140" i="12" s="1"/>
  <c r="CG140" i="12"/>
  <c r="F140" i="12"/>
  <c r="D140" i="12" s="1"/>
  <c r="E140" i="12"/>
  <c r="DB139" i="12"/>
  <c r="CB139" i="12" s="1"/>
  <c r="DA139" i="12"/>
  <c r="CA139" i="12" s="1"/>
  <c r="F139" i="12"/>
  <c r="E139" i="12"/>
  <c r="D139" i="12" s="1"/>
  <c r="DB138" i="12"/>
  <c r="DA138" i="12"/>
  <c r="CA138" i="12" s="1"/>
  <c r="CB138" i="12"/>
  <c r="F138" i="12"/>
  <c r="E138" i="12"/>
  <c r="DB137" i="12"/>
  <c r="CB137" i="12" s="1"/>
  <c r="DA137" i="12"/>
  <c r="CA137" i="12"/>
  <c r="F137" i="12"/>
  <c r="E137" i="12"/>
  <c r="DB136" i="12"/>
  <c r="DA136" i="12"/>
  <c r="CA136" i="12" s="1"/>
  <c r="CB136" i="12"/>
  <c r="F136" i="12"/>
  <c r="E136" i="12"/>
  <c r="DB135" i="12"/>
  <c r="CB135" i="12" s="1"/>
  <c r="DA135" i="12"/>
  <c r="CA135" i="12" s="1"/>
  <c r="CD135" i="12"/>
  <c r="F135" i="12"/>
  <c r="E135" i="12"/>
  <c r="D135" i="12"/>
  <c r="DB134" i="12"/>
  <c r="CB134" i="12" s="1"/>
  <c r="DA134" i="12"/>
  <c r="CA134" i="12"/>
  <c r="F134" i="12"/>
  <c r="D134" i="12" s="1"/>
  <c r="E134" i="12"/>
  <c r="DB133" i="12"/>
  <c r="DA133" i="12"/>
  <c r="CA133" i="12" s="1"/>
  <c r="CB133" i="12"/>
  <c r="F133" i="12"/>
  <c r="E133" i="12"/>
  <c r="DB132" i="12"/>
  <c r="CB132" i="12" s="1"/>
  <c r="DA132" i="12"/>
  <c r="CA132" i="12"/>
  <c r="F132" i="12"/>
  <c r="E132" i="12"/>
  <c r="DB131" i="12"/>
  <c r="DA131" i="12"/>
  <c r="CA131" i="12" s="1"/>
  <c r="CB131" i="12"/>
  <c r="F131" i="12"/>
  <c r="E131" i="12"/>
  <c r="DB130" i="12"/>
  <c r="CB130" i="12" s="1"/>
  <c r="DA130" i="12"/>
  <c r="CA130" i="12"/>
  <c r="F130" i="12"/>
  <c r="D130" i="12" s="1"/>
  <c r="E130" i="12"/>
  <c r="DB129" i="12"/>
  <c r="DA129" i="12"/>
  <c r="CA129" i="12" s="1"/>
  <c r="CB129" i="12"/>
  <c r="F129" i="12"/>
  <c r="E129" i="12"/>
  <c r="DB128" i="12"/>
  <c r="CB128" i="12" s="1"/>
  <c r="DA128" i="12"/>
  <c r="CA128" i="12"/>
  <c r="F128" i="12"/>
  <c r="D128" i="12" s="1"/>
  <c r="E128" i="12"/>
  <c r="DB127" i="12"/>
  <c r="CB127" i="12" s="1"/>
  <c r="F127" i="12"/>
  <c r="E127" i="12"/>
  <c r="DB126" i="12"/>
  <c r="CB126" i="12" s="1"/>
  <c r="CF126" i="12"/>
  <c r="F126" i="12"/>
  <c r="E126" i="12"/>
  <c r="D126" i="12"/>
  <c r="DB125" i="12"/>
  <c r="CB125" i="12" s="1"/>
  <c r="F125" i="12"/>
  <c r="E125" i="12"/>
  <c r="DB124" i="12"/>
  <c r="CB124" i="12" s="1"/>
  <c r="F124" i="12"/>
  <c r="E124" i="12"/>
  <c r="DB123" i="12"/>
  <c r="CB123" i="12" s="1"/>
  <c r="F123" i="12"/>
  <c r="E123" i="12"/>
  <c r="D123" i="12" s="1"/>
  <c r="DB122" i="12"/>
  <c r="CB122" i="12" s="1"/>
  <c r="CF122" i="12"/>
  <c r="F122" i="12"/>
  <c r="D122" i="12" s="1"/>
  <c r="DG122" i="12" s="1"/>
  <c r="E122" i="12"/>
  <c r="DB121" i="12"/>
  <c r="CB121" i="12" s="1"/>
  <c r="F121" i="12"/>
  <c r="D121" i="12" s="1"/>
  <c r="E121" i="12"/>
  <c r="DB120" i="12"/>
  <c r="CB120" i="12" s="1"/>
  <c r="DA120" i="12"/>
  <c r="CA120" i="12" s="1"/>
  <c r="F120" i="12"/>
  <c r="E120" i="12"/>
  <c r="D120" i="12" s="1"/>
  <c r="DF120" i="12" s="1"/>
  <c r="DB119" i="12"/>
  <c r="CB119" i="12" s="1"/>
  <c r="CF119" i="12"/>
  <c r="CD119" i="12"/>
  <c r="F119" i="12"/>
  <c r="D119" i="12" s="1"/>
  <c r="DG119" i="12" s="1"/>
  <c r="E119" i="12"/>
  <c r="DB118" i="12"/>
  <c r="DA118" i="12"/>
  <c r="CA118" i="12" s="1"/>
  <c r="CB118" i="12"/>
  <c r="F118" i="12"/>
  <c r="E118" i="12"/>
  <c r="D118" i="12" s="1"/>
  <c r="DB117" i="12"/>
  <c r="CB117" i="12" s="1"/>
  <c r="DA117" i="12"/>
  <c r="CA117" i="12" s="1"/>
  <c r="F117" i="12"/>
  <c r="E117" i="12"/>
  <c r="DB116" i="12"/>
  <c r="DA116" i="12"/>
  <c r="CA116" i="12" s="1"/>
  <c r="CG116" i="12"/>
  <c r="CB116" i="12"/>
  <c r="F116" i="12"/>
  <c r="E116" i="12"/>
  <c r="D116" i="12" s="1"/>
  <c r="DB115" i="12"/>
  <c r="DA115" i="12"/>
  <c r="CA115" i="12" s="1"/>
  <c r="CB115" i="12"/>
  <c r="F115" i="12"/>
  <c r="E115" i="12"/>
  <c r="DB114" i="12"/>
  <c r="DA114" i="12"/>
  <c r="CA114" i="12" s="1"/>
  <c r="CB114" i="12"/>
  <c r="F114" i="12"/>
  <c r="E114" i="12"/>
  <c r="D114" i="12"/>
  <c r="DB113" i="12"/>
  <c r="DA113" i="12"/>
  <c r="CA113" i="12" s="1"/>
  <c r="CB113" i="12"/>
  <c r="F113" i="12"/>
  <c r="E113" i="12"/>
  <c r="DB112" i="12"/>
  <c r="CB112" i="12" s="1"/>
  <c r="DA112" i="12"/>
  <c r="CA112" i="12" s="1"/>
  <c r="CG112" i="12"/>
  <c r="F112" i="12"/>
  <c r="E112" i="12"/>
  <c r="D112" i="12" s="1"/>
  <c r="DB111" i="12"/>
  <c r="DA111" i="12"/>
  <c r="CA111" i="12" s="1"/>
  <c r="CB111" i="12"/>
  <c r="F111" i="12"/>
  <c r="D111" i="12" s="1"/>
  <c r="CD111" i="12" s="1"/>
  <c r="E111" i="12"/>
  <c r="DB110" i="12"/>
  <c r="CB110" i="12" s="1"/>
  <c r="DA110" i="12"/>
  <c r="CA110" i="12" s="1"/>
  <c r="F110" i="12"/>
  <c r="E110" i="12"/>
  <c r="D110" i="12"/>
  <c r="DA109" i="12"/>
  <c r="CA109" i="12"/>
  <c r="F109" i="12"/>
  <c r="E109" i="12"/>
  <c r="DB108" i="12"/>
  <c r="DA108" i="12"/>
  <c r="CA108" i="12" s="1"/>
  <c r="CB108" i="12"/>
  <c r="F108" i="12"/>
  <c r="E108" i="12"/>
  <c r="D108" i="12"/>
  <c r="DB107" i="12"/>
  <c r="CB107" i="12" s="1"/>
  <c r="DA107" i="12"/>
  <c r="CH107" i="12"/>
  <c r="CA107" i="12"/>
  <c r="F107" i="12"/>
  <c r="E107" i="12"/>
  <c r="D107" i="12" s="1"/>
  <c r="DB106" i="12"/>
  <c r="DA106" i="12"/>
  <c r="CA106" i="12" s="1"/>
  <c r="CB106" i="12"/>
  <c r="F106" i="12"/>
  <c r="E106" i="12"/>
  <c r="D106" i="12" s="1"/>
  <c r="DA105" i="12"/>
  <c r="CD105" i="12"/>
  <c r="CA105" i="12"/>
  <c r="F105" i="12"/>
  <c r="E105" i="12"/>
  <c r="D105" i="12" s="1"/>
  <c r="DB104" i="12"/>
  <c r="CB104" i="12" s="1"/>
  <c r="DA104" i="12"/>
  <c r="CA104" i="12" s="1"/>
  <c r="F104" i="12"/>
  <c r="E104" i="12"/>
  <c r="DB103" i="12"/>
  <c r="CB103" i="12" s="1"/>
  <c r="DA103" i="12"/>
  <c r="CA103" i="12"/>
  <c r="F103" i="12"/>
  <c r="E103" i="12"/>
  <c r="DB102" i="12"/>
  <c r="DA102" i="12"/>
  <c r="CA102" i="12" s="1"/>
  <c r="CB102" i="12"/>
  <c r="F102" i="12"/>
  <c r="D102" i="12" s="1"/>
  <c r="E102" i="12"/>
  <c r="DB101" i="12"/>
  <c r="CB101" i="12" s="1"/>
  <c r="DA101" i="12"/>
  <c r="CA101" i="12" s="1"/>
  <c r="F101" i="12"/>
  <c r="E101" i="12"/>
  <c r="D101" i="12" s="1"/>
  <c r="DC101" i="12" s="1"/>
  <c r="CC101" i="12" s="1"/>
  <c r="DA100" i="12"/>
  <c r="CA100" i="12" s="1"/>
  <c r="F100" i="12"/>
  <c r="E100" i="12"/>
  <c r="D100" i="12"/>
  <c r="DB99" i="12"/>
  <c r="CB99" i="12"/>
  <c r="F99" i="12"/>
  <c r="E99" i="12"/>
  <c r="D99" i="12" s="1"/>
  <c r="DH99" i="12" s="1"/>
  <c r="DB98" i="12"/>
  <c r="CB98" i="12" s="1"/>
  <c r="DA98" i="12"/>
  <c r="CA98" i="12" s="1"/>
  <c r="F98" i="12"/>
  <c r="E98" i="12"/>
  <c r="DB97" i="12"/>
  <c r="DA97" i="12"/>
  <c r="CA97" i="12" s="1"/>
  <c r="CB97" i="12"/>
  <c r="F97" i="12"/>
  <c r="E97" i="12"/>
  <c r="DB96" i="12"/>
  <c r="CB96" i="12" s="1"/>
  <c r="DA96" i="12"/>
  <c r="CA96" i="12"/>
  <c r="F96" i="12"/>
  <c r="E96" i="12"/>
  <c r="D96" i="12" s="1"/>
  <c r="DC96" i="12" s="1"/>
  <c r="CC96" i="12" s="1"/>
  <c r="DB95" i="12"/>
  <c r="CB95" i="12" s="1"/>
  <c r="F95" i="12"/>
  <c r="E95" i="12"/>
  <c r="DB94" i="12"/>
  <c r="DA94" i="12"/>
  <c r="CA94" i="12" s="1"/>
  <c r="CB94" i="12"/>
  <c r="F94" i="12"/>
  <c r="E94" i="12"/>
  <c r="D94" i="12"/>
  <c r="DB93" i="12"/>
  <c r="DA93" i="12"/>
  <c r="CA93" i="12" s="1"/>
  <c r="CB93" i="12"/>
  <c r="F93" i="12"/>
  <c r="E93" i="12"/>
  <c r="DB92" i="12"/>
  <c r="CB92" i="12" s="1"/>
  <c r="DA92" i="12"/>
  <c r="CA92" i="12" s="1"/>
  <c r="CG92" i="12"/>
  <c r="F92" i="12"/>
  <c r="E92" i="12"/>
  <c r="D92" i="12" s="1"/>
  <c r="DH91" i="12"/>
  <c r="DB91" i="12"/>
  <c r="CB91" i="12" s="1"/>
  <c r="DA91" i="12"/>
  <c r="CA91" i="12" s="1"/>
  <c r="CD91" i="12"/>
  <c r="F91" i="12"/>
  <c r="D91" i="12" s="1"/>
  <c r="DC91" i="12" s="1"/>
  <c r="CC91" i="12" s="1"/>
  <c r="E91" i="12"/>
  <c r="DB90" i="12"/>
  <c r="DA90" i="12"/>
  <c r="CA90" i="12" s="1"/>
  <c r="CB90" i="12"/>
  <c r="F90" i="12"/>
  <c r="D90" i="12" s="1"/>
  <c r="E90" i="12"/>
  <c r="D85" i="12"/>
  <c r="D84" i="12"/>
  <c r="DF80" i="12"/>
  <c r="CF80" i="12" s="1"/>
  <c r="DE80" i="12"/>
  <c r="CE80" i="12" s="1"/>
  <c r="DD80" i="12"/>
  <c r="CD80" i="12" s="1"/>
  <c r="DC80" i="12"/>
  <c r="CC80" i="12" s="1"/>
  <c r="DB80" i="12"/>
  <c r="DA80" i="12"/>
  <c r="CA80" i="12" s="1"/>
  <c r="CB80" i="12"/>
  <c r="DF79" i="12"/>
  <c r="DE79" i="12"/>
  <c r="CE79" i="12" s="1"/>
  <c r="DD79" i="12"/>
  <c r="CD79" i="12" s="1"/>
  <c r="DC79" i="12"/>
  <c r="CC79" i="12" s="1"/>
  <c r="DB79" i="12"/>
  <c r="DA79" i="12"/>
  <c r="CA79" i="12" s="1"/>
  <c r="CF79" i="12"/>
  <c r="CB79" i="12"/>
  <c r="DF78" i="12"/>
  <c r="CF78" i="12" s="1"/>
  <c r="DE78" i="12"/>
  <c r="CE78" i="12" s="1"/>
  <c r="DD78" i="12"/>
  <c r="DC78" i="12"/>
  <c r="DB78" i="12"/>
  <c r="CB78" i="12" s="1"/>
  <c r="DA78" i="12"/>
  <c r="CA78" i="12" s="1"/>
  <c r="K78" i="12" s="1"/>
  <c r="CD78" i="12"/>
  <c r="CC78" i="12"/>
  <c r="DF77" i="12"/>
  <c r="CF77" i="12" s="1"/>
  <c r="DE77" i="12"/>
  <c r="DD77" i="12"/>
  <c r="CD77" i="12" s="1"/>
  <c r="DC77" i="12"/>
  <c r="CC77" i="12" s="1"/>
  <c r="DB77" i="12"/>
  <c r="CB77" i="12" s="1"/>
  <c r="K77" i="12" s="1"/>
  <c r="DA77" i="12"/>
  <c r="CE77" i="12"/>
  <c r="CA77" i="12"/>
  <c r="DF76" i="12"/>
  <c r="DE76" i="12"/>
  <c r="CE76" i="12" s="1"/>
  <c r="DD76" i="12"/>
  <c r="CD76" i="12" s="1"/>
  <c r="DC76" i="12"/>
  <c r="CC76" i="12" s="1"/>
  <c r="DB76" i="12"/>
  <c r="DA76" i="12"/>
  <c r="CA76" i="12" s="1"/>
  <c r="CF76" i="12"/>
  <c r="CB76" i="12"/>
  <c r="DF75" i="12"/>
  <c r="CF75" i="12" s="1"/>
  <c r="DE75" i="12"/>
  <c r="CE75" i="12" s="1"/>
  <c r="DD75" i="12"/>
  <c r="CD75" i="12" s="1"/>
  <c r="DC75" i="12"/>
  <c r="CC75" i="12" s="1"/>
  <c r="DB75" i="12"/>
  <c r="CB75" i="12" s="1"/>
  <c r="DA75" i="12"/>
  <c r="CA75" i="12" s="1"/>
  <c r="DF74" i="12"/>
  <c r="CF74" i="12" s="1"/>
  <c r="DE74" i="12"/>
  <c r="CE74" i="12" s="1"/>
  <c r="DD74" i="12"/>
  <c r="DC74" i="12"/>
  <c r="CC74" i="12" s="1"/>
  <c r="DB74" i="12"/>
  <c r="CB74" i="12" s="1"/>
  <c r="DA74" i="12"/>
  <c r="CD74" i="12"/>
  <c r="CA74" i="12"/>
  <c r="DF73" i="12"/>
  <c r="CF73" i="12" s="1"/>
  <c r="DE73" i="12"/>
  <c r="DD73" i="12"/>
  <c r="CD73" i="12" s="1"/>
  <c r="DC73" i="12"/>
  <c r="CC73" i="12" s="1"/>
  <c r="DB73" i="12"/>
  <c r="CB73" i="12" s="1"/>
  <c r="DA73" i="12"/>
  <c r="CE73" i="12"/>
  <c r="CA73" i="12"/>
  <c r="DF72" i="12"/>
  <c r="CF72" i="12" s="1"/>
  <c r="DE72" i="12"/>
  <c r="DD72" i="12"/>
  <c r="CD72" i="12" s="1"/>
  <c r="DC72" i="12"/>
  <c r="DB72" i="12"/>
  <c r="CB72" i="12" s="1"/>
  <c r="DA72" i="12"/>
  <c r="CE72" i="12"/>
  <c r="CC72" i="12"/>
  <c r="CA72" i="12"/>
  <c r="DF71" i="12"/>
  <c r="CF71" i="12" s="1"/>
  <c r="DE71" i="12"/>
  <c r="CE71" i="12" s="1"/>
  <c r="DD71" i="12"/>
  <c r="DC71" i="12"/>
  <c r="DB71" i="12"/>
  <c r="DA71" i="12"/>
  <c r="CA71" i="12" s="1"/>
  <c r="CD71" i="12"/>
  <c r="CC71" i="12"/>
  <c r="CB71" i="12"/>
  <c r="DF70" i="12"/>
  <c r="CF70" i="12" s="1"/>
  <c r="DE70" i="12"/>
  <c r="DD70" i="12"/>
  <c r="DC70" i="12"/>
  <c r="DB70" i="12"/>
  <c r="CB70" i="12" s="1"/>
  <c r="DA70" i="12"/>
  <c r="CE70" i="12"/>
  <c r="CD70" i="12"/>
  <c r="CC70" i="12"/>
  <c r="CA70" i="12"/>
  <c r="DF69" i="12"/>
  <c r="DE69" i="12"/>
  <c r="CE69" i="12" s="1"/>
  <c r="DD69" i="12"/>
  <c r="CD69" i="12" s="1"/>
  <c r="DC69" i="12"/>
  <c r="CC69" i="12" s="1"/>
  <c r="DB69" i="12"/>
  <c r="DA69" i="12"/>
  <c r="CA69" i="12" s="1"/>
  <c r="CF69" i="12"/>
  <c r="CB69" i="12"/>
  <c r="DF68" i="12"/>
  <c r="DE68" i="12"/>
  <c r="DD68" i="12"/>
  <c r="CD68" i="12" s="1"/>
  <c r="DC68" i="12"/>
  <c r="CC68" i="12" s="1"/>
  <c r="DB68" i="12"/>
  <c r="DA68" i="12"/>
  <c r="CA68" i="12" s="1"/>
  <c r="CF68" i="12"/>
  <c r="CE68" i="12"/>
  <c r="CB68" i="12"/>
  <c r="DF67" i="12"/>
  <c r="DE67" i="12"/>
  <c r="CE67" i="12" s="1"/>
  <c r="DD67" i="12"/>
  <c r="CD67" i="12" s="1"/>
  <c r="DC67" i="12"/>
  <c r="DB67" i="12"/>
  <c r="CB67" i="12" s="1"/>
  <c r="DA67" i="12"/>
  <c r="CA67" i="12" s="1"/>
  <c r="CF67" i="12"/>
  <c r="CC67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DC63" i="12"/>
  <c r="CC63" i="12" s="1"/>
  <c r="DA63" i="12"/>
  <c r="CA63" i="12" s="1"/>
  <c r="F63" i="12"/>
  <c r="DH63" i="12" s="1"/>
  <c r="E63" i="12"/>
  <c r="DC62" i="12"/>
  <c r="CC62" i="12" s="1"/>
  <c r="DA62" i="12"/>
  <c r="CA62" i="12" s="1"/>
  <c r="F62" i="12"/>
  <c r="DH62" i="12" s="1"/>
  <c r="E62" i="12"/>
  <c r="DC61" i="12"/>
  <c r="CC61" i="12" s="1"/>
  <c r="DA61" i="12"/>
  <c r="CA61" i="12" s="1"/>
  <c r="F61" i="12"/>
  <c r="E61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DC59" i="12"/>
  <c r="CC59" i="12" s="1"/>
  <c r="DA59" i="12"/>
  <c r="CA59" i="12" s="1"/>
  <c r="CG59" i="12"/>
  <c r="F59" i="12"/>
  <c r="DH59" i="12" s="1"/>
  <c r="E59" i="12"/>
  <c r="D59" i="12"/>
  <c r="DC58" i="12"/>
  <c r="CC58" i="12" s="1"/>
  <c r="DA58" i="12"/>
  <c r="CA58" i="12" s="1"/>
  <c r="CG58" i="12"/>
  <c r="F58" i="12"/>
  <c r="DH58" i="12" s="1"/>
  <c r="E58" i="12"/>
  <c r="DC57" i="12"/>
  <c r="CC57" i="12" s="1"/>
  <c r="DA57" i="12"/>
  <c r="CA57" i="12" s="1"/>
  <c r="F57" i="12"/>
  <c r="DH57" i="12" s="1"/>
  <c r="E57" i="12"/>
  <c r="D57" i="12" s="1"/>
  <c r="DC56" i="12"/>
  <c r="CC56" i="12" s="1"/>
  <c r="DA56" i="12"/>
  <c r="CA56" i="12" s="1"/>
  <c r="CG56" i="12"/>
  <c r="F56" i="12"/>
  <c r="DH56" i="12" s="1"/>
  <c r="E56" i="12"/>
  <c r="DC55" i="12"/>
  <c r="CC55" i="12" s="1"/>
  <c r="DA55" i="12"/>
  <c r="CA55" i="12" s="1"/>
  <c r="F55" i="12"/>
  <c r="E55" i="12"/>
  <c r="D55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DC53" i="12"/>
  <c r="DA53" i="12"/>
  <c r="CC53" i="12"/>
  <c r="CA53" i="12"/>
  <c r="F53" i="12"/>
  <c r="DH53" i="12" s="1"/>
  <c r="E53" i="12"/>
  <c r="DC52" i="12"/>
  <c r="CC52" i="12" s="1"/>
  <c r="DA52" i="12"/>
  <c r="CG52" i="12"/>
  <c r="CA52" i="12"/>
  <c r="F52" i="12"/>
  <c r="DH52" i="12" s="1"/>
  <c r="E52" i="12"/>
  <c r="DC51" i="12"/>
  <c r="DA51" i="12"/>
  <c r="CA51" i="12" s="1"/>
  <c r="CC51" i="12"/>
  <c r="F51" i="12"/>
  <c r="DH51" i="12" s="1"/>
  <c r="E51" i="12"/>
  <c r="DC50" i="12"/>
  <c r="CC50" i="12" s="1"/>
  <c r="DA50" i="12"/>
  <c r="CA50" i="12"/>
  <c r="F50" i="12"/>
  <c r="DH50" i="12" s="1"/>
  <c r="E50" i="12"/>
  <c r="DC49" i="12"/>
  <c r="DA49" i="12"/>
  <c r="CA49" i="12" s="1"/>
  <c r="CC49" i="12"/>
  <c r="F49" i="12"/>
  <c r="E49" i="12"/>
  <c r="DH48" i="12"/>
  <c r="DC48" i="12"/>
  <c r="CC48" i="12" s="1"/>
  <c r="DA48" i="12"/>
  <c r="CG48" i="12"/>
  <c r="CA48" i="12"/>
  <c r="F48" i="12"/>
  <c r="E48" i="12"/>
  <c r="D48" i="12" s="1"/>
  <c r="DC47" i="12"/>
  <c r="CC47" i="12" s="1"/>
  <c r="DA47" i="12"/>
  <c r="CA47" i="12" s="1"/>
  <c r="F47" i="12"/>
  <c r="DH47" i="12" s="1"/>
  <c r="E47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F46" i="12" s="1"/>
  <c r="S46" i="12"/>
  <c r="E46" i="12" s="1"/>
  <c r="DC45" i="12"/>
  <c r="CC45" i="12" s="1"/>
  <c r="F45" i="12"/>
  <c r="DH45" i="12" s="1"/>
  <c r="E45" i="12"/>
  <c r="DC44" i="12"/>
  <c r="CC44" i="12" s="1"/>
  <c r="DA44" i="12"/>
  <c r="CA44" i="12" s="1"/>
  <c r="F44" i="12"/>
  <c r="DH44" i="12" s="1"/>
  <c r="E44" i="12"/>
  <c r="D44" i="12" s="1"/>
  <c r="F43" i="12"/>
  <c r="DH43" i="12" s="1"/>
  <c r="E43" i="12"/>
  <c r="CG43" i="12" s="1"/>
  <c r="DH42" i="12"/>
  <c r="DC42" i="12"/>
  <c r="CC42" i="12" s="1"/>
  <c r="F42" i="12"/>
  <c r="E42" i="12"/>
  <c r="D42" i="12" s="1"/>
  <c r="DE42" i="12" s="1"/>
  <c r="DC41" i="12"/>
  <c r="CC41" i="12" s="1"/>
  <c r="DA41" i="12"/>
  <c r="CG41" i="12"/>
  <c r="CA41" i="12"/>
  <c r="F41" i="12"/>
  <c r="DH41" i="12" s="1"/>
  <c r="E41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DC35" i="12"/>
  <c r="CC35" i="12" s="1"/>
  <c r="DA35" i="12"/>
  <c r="CA35" i="12"/>
  <c r="F35" i="12"/>
  <c r="D35" i="12" s="1"/>
  <c r="E35" i="12"/>
  <c r="CG35" i="12" s="1"/>
  <c r="DH34" i="12"/>
  <c r="DC34" i="12"/>
  <c r="DA34" i="12"/>
  <c r="CA34" i="12" s="1"/>
  <c r="CH34" i="12"/>
  <c r="CC34" i="12"/>
  <c r="F34" i="12"/>
  <c r="D34" i="12" s="1"/>
  <c r="E34" i="12"/>
  <c r="CG34" i="12" s="1"/>
  <c r="DC33" i="12"/>
  <c r="CC33" i="12" s="1"/>
  <c r="DA33" i="12"/>
  <c r="CA33" i="12" s="1"/>
  <c r="F33" i="12"/>
  <c r="DH33" i="12" s="1"/>
  <c r="E33" i="12"/>
  <c r="DC32" i="12"/>
  <c r="CC32" i="12" s="1"/>
  <c r="DA32" i="12"/>
  <c r="CA32" i="12"/>
  <c r="F32" i="12"/>
  <c r="E32" i="12"/>
  <c r="CG32" i="12" s="1"/>
  <c r="DC31" i="12"/>
  <c r="CC31" i="12" s="1"/>
  <c r="DA31" i="12"/>
  <c r="CA31" i="12"/>
  <c r="F31" i="12"/>
  <c r="D31" i="12" s="1"/>
  <c r="E31" i="12"/>
  <c r="CG31" i="12" s="1"/>
  <c r="DH30" i="12"/>
  <c r="DC30" i="12"/>
  <c r="DA30" i="12"/>
  <c r="CA30" i="12" s="1"/>
  <c r="CH30" i="12"/>
  <c r="CC30" i="12"/>
  <c r="F30" i="12"/>
  <c r="D30" i="12" s="1"/>
  <c r="E30" i="12"/>
  <c r="CG30" i="12" s="1"/>
  <c r="DC29" i="12"/>
  <c r="CC29" i="12" s="1"/>
  <c r="DA29" i="12"/>
  <c r="CA29" i="12" s="1"/>
  <c r="F29" i="12"/>
  <c r="DH29" i="12" s="1"/>
  <c r="E29" i="12"/>
  <c r="DC28" i="12"/>
  <c r="CC28" i="12" s="1"/>
  <c r="DA28" i="12"/>
  <c r="CA28" i="12"/>
  <c r="F28" i="12"/>
  <c r="E28" i="12"/>
  <c r="CG28" i="12" s="1"/>
  <c r="DC27" i="12"/>
  <c r="CC27" i="12" s="1"/>
  <c r="DA27" i="12"/>
  <c r="CA27" i="12" s="1"/>
  <c r="F27" i="12"/>
  <c r="DH27" i="12" s="1"/>
  <c r="E27" i="12"/>
  <c r="DC26" i="12"/>
  <c r="DA26" i="12"/>
  <c r="CA26" i="12" s="1"/>
  <c r="CC26" i="12"/>
  <c r="F26" i="12"/>
  <c r="DH26" i="12" s="1"/>
  <c r="E26" i="12"/>
  <c r="DH25" i="12"/>
  <c r="DC25" i="12"/>
  <c r="DA25" i="12"/>
  <c r="CC25" i="12"/>
  <c r="CA25" i="12"/>
  <c r="F25" i="12"/>
  <c r="E25" i="12"/>
  <c r="DC24" i="12"/>
  <c r="CC24" i="12" s="1"/>
  <c r="DA24" i="12"/>
  <c r="CA24" i="12"/>
  <c r="F24" i="12"/>
  <c r="DH24" i="12" s="1"/>
  <c r="E24" i="12"/>
  <c r="DC23" i="12"/>
  <c r="CC23" i="12" s="1"/>
  <c r="DA23" i="12"/>
  <c r="CA23" i="12" s="1"/>
  <c r="F23" i="12"/>
  <c r="DH23" i="12" s="1"/>
  <c r="E23" i="12"/>
  <c r="DC22" i="12"/>
  <c r="DA22" i="12"/>
  <c r="CA22" i="12" s="1"/>
  <c r="CC22" i="12"/>
  <c r="F22" i="12"/>
  <c r="DH22" i="12" s="1"/>
  <c r="E22" i="12"/>
  <c r="DH21" i="12"/>
  <c r="DC21" i="12"/>
  <c r="DA21" i="12"/>
  <c r="CC21" i="12"/>
  <c r="CA21" i="12"/>
  <c r="F21" i="12"/>
  <c r="E21" i="12"/>
  <c r="DC20" i="12"/>
  <c r="CC20" i="12" s="1"/>
  <c r="DA20" i="12"/>
  <c r="CA20" i="12"/>
  <c r="F20" i="12"/>
  <c r="DH20" i="12" s="1"/>
  <c r="E20" i="12"/>
  <c r="DC19" i="12"/>
  <c r="CC19" i="12" s="1"/>
  <c r="DA19" i="12"/>
  <c r="CA19" i="12" s="1"/>
  <c r="F19" i="12"/>
  <c r="E19" i="12"/>
  <c r="DC15" i="12"/>
  <c r="DA15" i="12"/>
  <c r="CA15" i="12" s="1"/>
  <c r="CC15" i="12"/>
  <c r="F15" i="12"/>
  <c r="DH15" i="12" s="1"/>
  <c r="E15" i="12"/>
  <c r="DH14" i="12"/>
  <c r="DC14" i="12"/>
  <c r="DA14" i="12"/>
  <c r="CC14" i="12"/>
  <c r="CA14" i="12"/>
  <c r="F14" i="12"/>
  <c r="E14" i="12"/>
  <c r="DC13" i="12"/>
  <c r="CC13" i="12" s="1"/>
  <c r="DA13" i="12"/>
  <c r="CA13" i="12"/>
  <c r="F13" i="12"/>
  <c r="DH13" i="12" s="1"/>
  <c r="E13" i="12"/>
  <c r="DC12" i="12"/>
  <c r="CC12" i="12" s="1"/>
  <c r="DA12" i="12"/>
  <c r="CA12" i="12" s="1"/>
  <c r="F12" i="12"/>
  <c r="DH12" i="12" s="1"/>
  <c r="E12" i="12"/>
  <c r="A5" i="12"/>
  <c r="A4" i="12"/>
  <c r="A3" i="12"/>
  <c r="A2" i="12"/>
  <c r="F36" i="12" l="1"/>
  <c r="DH19" i="12"/>
  <c r="DH28" i="12"/>
  <c r="D28" i="12"/>
  <c r="DH32" i="12"/>
  <c r="D32" i="12"/>
  <c r="DF32" i="12" s="1"/>
  <c r="CG61" i="12"/>
  <c r="D61" i="12"/>
  <c r="DF61" i="12" s="1"/>
  <c r="CG62" i="12"/>
  <c r="D62" i="12"/>
  <c r="DF62" i="12" s="1"/>
  <c r="CG63" i="12"/>
  <c r="D63" i="12"/>
  <c r="K69" i="12"/>
  <c r="K70" i="12"/>
  <c r="DD110" i="12"/>
  <c r="DH110" i="12"/>
  <c r="DE110" i="12"/>
  <c r="CG110" i="12"/>
  <c r="CD110" i="12"/>
  <c r="DD118" i="12"/>
  <c r="DC118" i="12"/>
  <c r="CC118" i="12" s="1"/>
  <c r="CD118" i="12"/>
  <c r="CD141" i="12"/>
  <c r="DH141" i="12"/>
  <c r="DD30" i="12"/>
  <c r="CD30" i="12" s="1"/>
  <c r="CE30" i="12"/>
  <c r="DD34" i="12"/>
  <c r="CD34" i="12" s="1"/>
  <c r="CE34" i="12"/>
  <c r="D46" i="12"/>
  <c r="DC111" i="12"/>
  <c r="CC111" i="12" s="1"/>
  <c r="DD116" i="12"/>
  <c r="DH116" i="12"/>
  <c r="DC116" i="12"/>
  <c r="CC116" i="12" s="1"/>
  <c r="CD116" i="12"/>
  <c r="DG227" i="12"/>
  <c r="CE227" i="12"/>
  <c r="D300" i="12"/>
  <c r="F303" i="12"/>
  <c r="D303" i="12" s="1"/>
  <c r="DH31" i="12"/>
  <c r="DH35" i="12"/>
  <c r="CG44" i="12"/>
  <c r="CG57" i="12"/>
  <c r="K79" i="12"/>
  <c r="DD92" i="12"/>
  <c r="DC92" i="12"/>
  <c r="CC92" i="12" s="1"/>
  <c r="CD92" i="12"/>
  <c r="DE92" i="12"/>
  <c r="DD94" i="12"/>
  <c r="DH94" i="12"/>
  <c r="CD94" i="12"/>
  <c r="DC94" i="12"/>
  <c r="CC94" i="12" s="1"/>
  <c r="DC100" i="12"/>
  <c r="CC100" i="12" s="1"/>
  <c r="DG100" i="12"/>
  <c r="CD100" i="12"/>
  <c r="CF100" i="12"/>
  <c r="DE100" i="12"/>
  <c r="DD106" i="12"/>
  <c r="CH106" i="12"/>
  <c r="DG106" i="12"/>
  <c r="DD112" i="12"/>
  <c r="DC112" i="12"/>
  <c r="CC112" i="12" s="1"/>
  <c r="CD112" i="12"/>
  <c r="DE112" i="12"/>
  <c r="DD114" i="12"/>
  <c r="DH114" i="12"/>
  <c r="CD114" i="12"/>
  <c r="DC114" i="12"/>
  <c r="CC114" i="12" s="1"/>
  <c r="DE118" i="12"/>
  <c r="DC126" i="12"/>
  <c r="CC126" i="12" s="1"/>
  <c r="DE126" i="12"/>
  <c r="CD126" i="12"/>
  <c r="DG126" i="12"/>
  <c r="DG135" i="12"/>
  <c r="CE135" i="12"/>
  <c r="DC135" i="12"/>
  <c r="CC135" i="12" s="1"/>
  <c r="DH135" i="12"/>
  <c r="DH139" i="12"/>
  <c r="DG139" i="12"/>
  <c r="CE139" i="12"/>
  <c r="DC139" i="12"/>
  <c r="CC139" i="12" s="1"/>
  <c r="DC163" i="12"/>
  <c r="CC163" i="12" s="1"/>
  <c r="DE163" i="12"/>
  <c r="CE163" i="12" s="1"/>
  <c r="DD165" i="12"/>
  <c r="CD165" i="12" s="1"/>
  <c r="DB165" i="12"/>
  <c r="CB165" i="12" s="1"/>
  <c r="DE176" i="12"/>
  <c r="CE176" i="12" s="1"/>
  <c r="DC176" i="12"/>
  <c r="CC176" i="12" s="1"/>
  <c r="DD224" i="12"/>
  <c r="CE224" i="12"/>
  <c r="D260" i="12"/>
  <c r="CD260" i="12" s="1"/>
  <c r="D262" i="12"/>
  <c r="DD262" i="12" s="1"/>
  <c r="DE284" i="12"/>
  <c r="CD284" i="12"/>
  <c r="DD123" i="12"/>
  <c r="CD123" i="12"/>
  <c r="DB177" i="12"/>
  <c r="CB177" i="12" s="1"/>
  <c r="DC177" i="12"/>
  <c r="CC177" i="12" s="1"/>
  <c r="CG29" i="12"/>
  <c r="D29" i="12"/>
  <c r="CG33" i="12"/>
  <c r="D33" i="12"/>
  <c r="CG45" i="12"/>
  <c r="D45" i="12"/>
  <c r="DB45" i="12" s="1"/>
  <c r="CB45" i="12" s="1"/>
  <c r="AY45" i="12" s="1"/>
  <c r="E60" i="12"/>
  <c r="F64" i="12"/>
  <c r="DH61" i="12"/>
  <c r="DD108" i="12"/>
  <c r="CH108" i="12"/>
  <c r="DG108" i="12"/>
  <c r="D136" i="12"/>
  <c r="DF30" i="12"/>
  <c r="DF34" i="12"/>
  <c r="CG55" i="12"/>
  <c r="K74" i="12"/>
  <c r="DD90" i="12"/>
  <c r="DE90" i="12"/>
  <c r="CG90" i="12"/>
  <c r="DC90" i="12"/>
  <c r="CC90" i="12" s="1"/>
  <c r="CD90" i="12"/>
  <c r="DH90" i="12"/>
  <c r="DH92" i="12"/>
  <c r="CG94" i="12"/>
  <c r="DE94" i="12"/>
  <c r="DD107" i="12"/>
  <c r="DG107" i="12"/>
  <c r="D109" i="12"/>
  <c r="DC110" i="12"/>
  <c r="CC110" i="12" s="1"/>
  <c r="DH112" i="12"/>
  <c r="CG114" i="12"/>
  <c r="DE114" i="12"/>
  <c r="DE116" i="12"/>
  <c r="CG118" i="12"/>
  <c r="DH118" i="12"/>
  <c r="DG123" i="12"/>
  <c r="CE156" i="12"/>
  <c r="DA163" i="12"/>
  <c r="CA163" i="12" s="1"/>
  <c r="DC168" i="12"/>
  <c r="CC168" i="12" s="1"/>
  <c r="DA168" i="12"/>
  <c r="CA168" i="12" s="1"/>
  <c r="DA172" i="12"/>
  <c r="CA172" i="12" s="1"/>
  <c r="DE172" i="12"/>
  <c r="CE172" i="12" s="1"/>
  <c r="DC172" i="12"/>
  <c r="CC172" i="12" s="1"/>
  <c r="D206" i="12"/>
  <c r="DA206" i="12" s="1"/>
  <c r="CA206" i="12" s="1"/>
  <c r="CG237" i="12"/>
  <c r="DG237" i="12"/>
  <c r="CE237" i="12"/>
  <c r="DB271" i="12"/>
  <c r="CB271" i="12" s="1"/>
  <c r="DE271" i="12"/>
  <c r="DG283" i="12"/>
  <c r="DB283" i="12"/>
  <c r="CB283" i="12" s="1"/>
  <c r="DD105" i="12"/>
  <c r="DG105" i="12"/>
  <c r="D117" i="12"/>
  <c r="DE122" i="12"/>
  <c r="D125" i="12"/>
  <c r="DD140" i="12"/>
  <c r="DC140" i="12"/>
  <c r="CC140" i="12" s="1"/>
  <c r="DG232" i="12"/>
  <c r="CE232" i="12"/>
  <c r="DE232" i="12"/>
  <c r="CG232" i="12"/>
  <c r="D255" i="12"/>
  <c r="DE255" i="12" s="1"/>
  <c r="CD293" i="12"/>
  <c r="D50" i="12"/>
  <c r="DE50" i="12" s="1"/>
  <c r="D52" i="12"/>
  <c r="CE52" i="12" s="1"/>
  <c r="K67" i="12"/>
  <c r="K75" i="12"/>
  <c r="D95" i="12"/>
  <c r="D104" i="12"/>
  <c r="CH104" i="12" s="1"/>
  <c r="D115" i="12"/>
  <c r="CH115" i="12" s="1"/>
  <c r="CD122" i="12"/>
  <c r="D124" i="12"/>
  <c r="DG124" i="12" s="1"/>
  <c r="D127" i="12"/>
  <c r="D132" i="12"/>
  <c r="DE132" i="12" s="1"/>
  <c r="DE140" i="12"/>
  <c r="CE150" i="12"/>
  <c r="D179" i="12"/>
  <c r="DB179" i="12" s="1"/>
  <c r="CB179" i="12" s="1"/>
  <c r="D226" i="12"/>
  <c r="CD226" i="12" s="1"/>
  <c r="D233" i="12"/>
  <c r="D93" i="12"/>
  <c r="D97" i="12"/>
  <c r="DD97" i="12" s="1"/>
  <c r="D98" i="12"/>
  <c r="DH98" i="12" s="1"/>
  <c r="D103" i="12"/>
  <c r="DF103" i="12" s="1"/>
  <c r="D113" i="12"/>
  <c r="D129" i="12"/>
  <c r="DH129" i="12" s="1"/>
  <c r="D131" i="12"/>
  <c r="DC131" i="12" s="1"/>
  <c r="CC131" i="12" s="1"/>
  <c r="D137" i="12"/>
  <c r="E143" i="12"/>
  <c r="D143" i="12" s="1"/>
  <c r="D184" i="12"/>
  <c r="DD184" i="12" s="1"/>
  <c r="CD184" i="12" s="1"/>
  <c r="D187" i="12"/>
  <c r="DB187" i="12" s="1"/>
  <c r="CB187" i="12" s="1"/>
  <c r="D194" i="12"/>
  <c r="DE194" i="12" s="1"/>
  <c r="CE194" i="12" s="1"/>
  <c r="CG238" i="12"/>
  <c r="DG238" i="12"/>
  <c r="CE238" i="12"/>
  <c r="D244" i="12"/>
  <c r="D245" i="12"/>
  <c r="D246" i="12"/>
  <c r="D247" i="12"/>
  <c r="CG247" i="12" s="1"/>
  <c r="D257" i="12"/>
  <c r="DE257" i="12" s="1"/>
  <c r="D268" i="12"/>
  <c r="CE268" i="12" s="1"/>
  <c r="D270" i="12"/>
  <c r="DE270" i="12" s="1"/>
  <c r="D304" i="12"/>
  <c r="D189" i="12"/>
  <c r="D193" i="12"/>
  <c r="DA193" i="12" s="1"/>
  <c r="CA193" i="12" s="1"/>
  <c r="D197" i="12"/>
  <c r="DE197" i="12" s="1"/>
  <c r="CE197" i="12" s="1"/>
  <c r="D223" i="12"/>
  <c r="DD223" i="12" s="1"/>
  <c r="D264" i="12"/>
  <c r="E305" i="12"/>
  <c r="D133" i="12"/>
  <c r="DF133" i="12" s="1"/>
  <c r="D138" i="12"/>
  <c r="CE138" i="12" s="1"/>
  <c r="D142" i="12"/>
  <c r="CE154" i="12"/>
  <c r="F178" i="12"/>
  <c r="D178" i="12" s="1"/>
  <c r="D180" i="12"/>
  <c r="DD180" i="12" s="1"/>
  <c r="CD180" i="12" s="1"/>
  <c r="D221" i="12"/>
  <c r="DE221" i="12" s="1"/>
  <c r="D222" i="12"/>
  <c r="D225" i="12"/>
  <c r="CG225" i="12" s="1"/>
  <c r="D234" i="12"/>
  <c r="CE234" i="12" s="1"/>
  <c r="D239" i="12"/>
  <c r="DD239" i="12" s="1"/>
  <c r="D248" i="12"/>
  <c r="D249" i="12"/>
  <c r="D250" i="12"/>
  <c r="DG250" i="12" s="1"/>
  <c r="D266" i="12"/>
  <c r="CG266" i="12" s="1"/>
  <c r="D267" i="12"/>
  <c r="DD267" i="12" s="1"/>
  <c r="D272" i="12"/>
  <c r="D280" i="12"/>
  <c r="DE280" i="12" s="1"/>
  <c r="D291" i="12"/>
  <c r="D292" i="12"/>
  <c r="D299" i="12"/>
  <c r="F306" i="12"/>
  <c r="D306" i="12" s="1"/>
  <c r="DF121" i="12"/>
  <c r="CE121" i="12"/>
  <c r="DG121" i="12"/>
  <c r="CD121" i="12"/>
  <c r="DD121" i="12"/>
  <c r="CG121" i="12"/>
  <c r="DH121" i="12"/>
  <c r="CH121" i="12"/>
  <c r="DC121" i="12"/>
  <c r="CC121" i="12" s="1"/>
  <c r="DE121" i="12"/>
  <c r="CF121" i="12"/>
  <c r="DH102" i="12"/>
  <c r="DD102" i="12"/>
  <c r="CH102" i="12"/>
  <c r="CD102" i="12"/>
  <c r="DC102" i="12"/>
  <c r="CC102" i="12" s="1"/>
  <c r="AX102" i="12" s="1"/>
  <c r="CF102" i="12"/>
  <c r="DF102" i="12"/>
  <c r="DE102" i="12"/>
  <c r="CE102" i="12"/>
  <c r="DG102" i="12"/>
  <c r="CG102" i="12"/>
  <c r="DH104" i="12"/>
  <c r="DD104" i="12"/>
  <c r="DF104" i="12"/>
  <c r="DC104" i="12"/>
  <c r="CC104" i="12" s="1"/>
  <c r="CE104" i="12"/>
  <c r="DG104" i="12"/>
  <c r="DH124" i="12"/>
  <c r="DD124" i="12"/>
  <c r="CG124" i="12"/>
  <c r="CD124" i="12"/>
  <c r="DE124" i="12"/>
  <c r="CF124" i="12"/>
  <c r="CH124" i="12"/>
  <c r="DF124" i="12"/>
  <c r="CE124" i="12"/>
  <c r="DF125" i="12"/>
  <c r="CE125" i="12"/>
  <c r="DD125" i="12"/>
  <c r="CG125" i="12"/>
  <c r="DG125" i="12"/>
  <c r="CD125" i="12"/>
  <c r="DH125" i="12"/>
  <c r="CH125" i="12"/>
  <c r="DE125" i="12"/>
  <c r="CF125" i="12"/>
  <c r="DC125" i="12"/>
  <c r="CC125" i="12" s="1"/>
  <c r="DH97" i="12"/>
  <c r="CD97" i="12"/>
  <c r="DF97" i="12"/>
  <c r="DG97" i="12"/>
  <c r="CG97" i="12"/>
  <c r="DF129" i="12"/>
  <c r="CF129" i="12"/>
  <c r="CG129" i="12"/>
  <c r="DE129" i="12"/>
  <c r="CE129" i="12"/>
  <c r="DG129" i="12"/>
  <c r="DH131" i="12"/>
  <c r="CD131" i="12"/>
  <c r="CH131" i="12"/>
  <c r="DH133" i="12"/>
  <c r="DC133" i="12"/>
  <c r="CC133" i="12" s="1"/>
  <c r="CD133" i="12"/>
  <c r="DD133" i="12"/>
  <c r="CH133" i="12"/>
  <c r="DF128" i="12"/>
  <c r="CF128" i="12"/>
  <c r="DE128" i="12"/>
  <c r="CD128" i="12"/>
  <c r="DH128" i="12"/>
  <c r="DC128" i="12"/>
  <c r="CC128" i="12" s="1"/>
  <c r="CG128" i="12"/>
  <c r="DD128" i="12"/>
  <c r="CE128" i="12"/>
  <c r="DG128" i="12"/>
  <c r="CH128" i="12"/>
  <c r="DF130" i="12"/>
  <c r="CF130" i="12"/>
  <c r="DE130" i="12"/>
  <c r="CD130" i="12"/>
  <c r="DH130" i="12"/>
  <c r="DC130" i="12"/>
  <c r="CC130" i="12" s="1"/>
  <c r="CG130" i="12"/>
  <c r="DD130" i="12"/>
  <c r="CE130" i="12"/>
  <c r="DG130" i="12"/>
  <c r="CH130" i="12"/>
  <c r="CF132" i="12"/>
  <c r="DC132" i="12"/>
  <c r="CC132" i="12" s="1"/>
  <c r="DG132" i="12"/>
  <c r="DF134" i="12"/>
  <c r="DG134" i="12"/>
  <c r="CF134" i="12"/>
  <c r="DE134" i="12"/>
  <c r="CD134" i="12"/>
  <c r="DC134" i="12"/>
  <c r="CC134" i="12" s="1"/>
  <c r="AX134" i="12" s="1"/>
  <c r="CG134" i="12"/>
  <c r="DD134" i="12"/>
  <c r="CE134" i="12"/>
  <c r="DH134" i="12"/>
  <c r="CH134" i="12"/>
  <c r="D15" i="12"/>
  <c r="CG15" i="12"/>
  <c r="D22" i="12"/>
  <c r="CG22" i="12"/>
  <c r="D26" i="12"/>
  <c r="CG26" i="12"/>
  <c r="DG31" i="12"/>
  <c r="DE31" i="12"/>
  <c r="CF31" i="12"/>
  <c r="DB31" i="12"/>
  <c r="CB31" i="12" s="1"/>
  <c r="DG35" i="12"/>
  <c r="DE35" i="12"/>
  <c r="CF35" i="12"/>
  <c r="DB35" i="12"/>
  <c r="CB35" i="12" s="1"/>
  <c r="DD45" i="12"/>
  <c r="CD45" i="12" s="1"/>
  <c r="DG45" i="12"/>
  <c r="DE45" i="12"/>
  <c r="CF45" i="12"/>
  <c r="CE45" i="12"/>
  <c r="CE50" i="12"/>
  <c r="DD50" i="12"/>
  <c r="CD50" i="12" s="1"/>
  <c r="CH50" i="12"/>
  <c r="DB50" i="12"/>
  <c r="CB50" i="12" s="1"/>
  <c r="CF50" i="12"/>
  <c r="K76" i="12"/>
  <c r="CD98" i="12"/>
  <c r="CG98" i="12"/>
  <c r="DD115" i="12"/>
  <c r="CG115" i="12"/>
  <c r="DG138" i="12"/>
  <c r="DE138" i="12"/>
  <c r="DE149" i="12"/>
  <c r="CD149" i="12"/>
  <c r="AY149" i="12" s="1"/>
  <c r="DG149" i="12"/>
  <c r="DC149" i="12"/>
  <c r="CC149" i="12" s="1"/>
  <c r="DD149" i="12"/>
  <c r="CE149" i="12"/>
  <c r="DF149" i="12"/>
  <c r="CG149" i="12"/>
  <c r="DE155" i="12"/>
  <c r="CD155" i="12"/>
  <c r="AY155" i="12" s="1"/>
  <c r="DG155" i="12"/>
  <c r="DC155" i="12"/>
  <c r="CC155" i="12" s="1"/>
  <c r="DD155" i="12"/>
  <c r="CE155" i="12"/>
  <c r="CG155" i="12"/>
  <c r="DE179" i="12"/>
  <c r="CE179" i="12" s="1"/>
  <c r="DA179" i="12"/>
  <c r="CA179" i="12" s="1"/>
  <c r="DC179" i="12"/>
  <c r="CC179" i="12" s="1"/>
  <c r="DD179" i="12"/>
  <c r="CD179" i="12" s="1"/>
  <c r="DE189" i="12"/>
  <c r="CE189" i="12" s="1"/>
  <c r="DA189" i="12"/>
  <c r="CA189" i="12" s="1"/>
  <c r="DD189" i="12"/>
  <c r="CD189" i="12" s="1"/>
  <c r="DC189" i="12"/>
  <c r="CC189" i="12" s="1"/>
  <c r="DB189" i="12"/>
  <c r="CB189" i="12" s="1"/>
  <c r="DE193" i="12"/>
  <c r="CE193" i="12" s="1"/>
  <c r="DD193" i="12"/>
  <c r="CD193" i="12" s="1"/>
  <c r="DC193" i="12"/>
  <c r="CC193" i="12" s="1"/>
  <c r="DB193" i="12"/>
  <c r="CB193" i="12" s="1"/>
  <c r="DA197" i="12"/>
  <c r="CA197" i="12" s="1"/>
  <c r="DD197" i="12"/>
  <c r="CD197" i="12" s="1"/>
  <c r="DC197" i="12"/>
  <c r="CC197" i="12" s="1"/>
  <c r="D14" i="12"/>
  <c r="CG14" i="12"/>
  <c r="D21" i="12"/>
  <c r="CG21" i="12"/>
  <c r="D25" i="12"/>
  <c r="CG25" i="12"/>
  <c r="DB28" i="12"/>
  <c r="CB28" i="12" s="1"/>
  <c r="CE31" i="12"/>
  <c r="DG32" i="12"/>
  <c r="CF32" i="12"/>
  <c r="DE32" i="12"/>
  <c r="CE35" i="12"/>
  <c r="DF44" i="12"/>
  <c r="DB44" i="12"/>
  <c r="CB44" i="12" s="1"/>
  <c r="CF44" i="12"/>
  <c r="DE44" i="12"/>
  <c r="CH44" i="12"/>
  <c r="CE44" i="12"/>
  <c r="CH45" i="12"/>
  <c r="DF55" i="12"/>
  <c r="DB55" i="12"/>
  <c r="CB55" i="12" s="1"/>
  <c r="CF55" i="12"/>
  <c r="CE55" i="12"/>
  <c r="DE55" i="12"/>
  <c r="CH55" i="12"/>
  <c r="DF57" i="12"/>
  <c r="DB57" i="12"/>
  <c r="CB57" i="12" s="1"/>
  <c r="CF57" i="12"/>
  <c r="CE57" i="12"/>
  <c r="DE57" i="12"/>
  <c r="CH57" i="12"/>
  <c r="DF59" i="12"/>
  <c r="DB59" i="12"/>
  <c r="CB59" i="12" s="1"/>
  <c r="CF59" i="12"/>
  <c r="CE59" i="12"/>
  <c r="DE59" i="12"/>
  <c r="CH59" i="12"/>
  <c r="DD59" i="12"/>
  <c r="CD59" i="12" s="1"/>
  <c r="DG62" i="12"/>
  <c r="DE62" i="12"/>
  <c r="CF62" i="12"/>
  <c r="K71" i="12"/>
  <c r="D13" i="12"/>
  <c r="CG13" i="12"/>
  <c r="D20" i="12"/>
  <c r="CG20" i="12"/>
  <c r="D24" i="12"/>
  <c r="CG24" i="12"/>
  <c r="DG29" i="12"/>
  <c r="DE29" i="12"/>
  <c r="CF29" i="12"/>
  <c r="CH31" i="12"/>
  <c r="AY31" i="12" s="1"/>
  <c r="DD31" i="12"/>
  <c r="CD31" i="12" s="1"/>
  <c r="CE32" i="12"/>
  <c r="DB33" i="12"/>
  <c r="CB33" i="12" s="1"/>
  <c r="CH35" i="12"/>
  <c r="DD35" i="12"/>
  <c r="CD35" i="12" s="1"/>
  <c r="D41" i="12"/>
  <c r="DF42" i="12"/>
  <c r="DB42" i="12"/>
  <c r="CB42" i="12" s="1"/>
  <c r="CE42" i="12"/>
  <c r="DG42" i="12"/>
  <c r="CH42" i="12"/>
  <c r="DD42" i="12"/>
  <c r="CD42" i="12" s="1"/>
  <c r="CF42" i="12"/>
  <c r="CG42" i="12"/>
  <c r="DD44" i="12"/>
  <c r="CD44" i="12" s="1"/>
  <c r="AY44" i="12" s="1"/>
  <c r="DE48" i="12"/>
  <c r="CE48" i="12"/>
  <c r="DG48" i="12"/>
  <c r="DB48" i="12"/>
  <c r="CB48" i="12" s="1"/>
  <c r="CF48" i="12"/>
  <c r="DD48" i="12"/>
  <c r="CD48" i="12" s="1"/>
  <c r="CH48" i="12"/>
  <c r="F54" i="12"/>
  <c r="DH49" i="12"/>
  <c r="CG50" i="12"/>
  <c r="DE52" i="12"/>
  <c r="DG52" i="12"/>
  <c r="DB52" i="12"/>
  <c r="CB52" i="12" s="1"/>
  <c r="CF52" i="12"/>
  <c r="CH52" i="12"/>
  <c r="DG55" i="12"/>
  <c r="DG57" i="12"/>
  <c r="DG59" i="12"/>
  <c r="CE62" i="12"/>
  <c r="DB63" i="12"/>
  <c r="CB63" i="12" s="1"/>
  <c r="K68" i="12"/>
  <c r="K73" i="12"/>
  <c r="K80" i="12"/>
  <c r="DF93" i="12"/>
  <c r="DD93" i="12"/>
  <c r="CH93" i="12"/>
  <c r="DG93" i="12"/>
  <c r="CG93" i="12"/>
  <c r="DE93" i="12"/>
  <c r="DE95" i="12"/>
  <c r="CF99" i="12"/>
  <c r="DE99" i="12"/>
  <c r="CF103" i="12"/>
  <c r="DF111" i="12"/>
  <c r="CF111" i="12"/>
  <c r="DD111" i="12"/>
  <c r="CH111" i="12"/>
  <c r="DG111" i="12"/>
  <c r="CE111" i="12"/>
  <c r="CG111" i="12"/>
  <c r="AX111" i="12" s="1"/>
  <c r="DE111" i="12"/>
  <c r="DH119" i="12"/>
  <c r="DD119" i="12"/>
  <c r="CG119" i="12"/>
  <c r="DC119" i="12"/>
  <c r="CC119" i="12" s="1"/>
  <c r="CE119" i="12"/>
  <c r="AX119" i="12" s="1"/>
  <c r="DF119" i="12"/>
  <c r="CH119" i="12"/>
  <c r="CF120" i="12"/>
  <c r="DF123" i="12"/>
  <c r="CE123" i="12"/>
  <c r="DE123" i="12"/>
  <c r="CH123" i="12"/>
  <c r="DH123" i="12"/>
  <c r="DC123" i="12"/>
  <c r="CC123" i="12" s="1"/>
  <c r="CF123" i="12"/>
  <c r="CG123" i="12"/>
  <c r="AX130" i="12"/>
  <c r="DF137" i="12"/>
  <c r="CF137" i="12"/>
  <c r="DD137" i="12"/>
  <c r="CH137" i="12"/>
  <c r="DG137" i="12"/>
  <c r="DC137" i="12"/>
  <c r="CC137" i="12" s="1"/>
  <c r="CE137" i="12"/>
  <c r="DH137" i="12"/>
  <c r="CD137" i="12"/>
  <c r="DE137" i="12"/>
  <c r="CD138" i="12"/>
  <c r="DB162" i="12"/>
  <c r="CB162" i="12" s="1"/>
  <c r="DD162" i="12"/>
  <c r="CD162" i="12" s="1"/>
  <c r="DA162" i="12"/>
  <c r="CA162" i="12" s="1"/>
  <c r="DC162" i="12"/>
  <c r="CC162" i="12" s="1"/>
  <c r="DE191" i="12"/>
  <c r="CE191" i="12" s="1"/>
  <c r="DA191" i="12"/>
  <c r="CA191" i="12" s="1"/>
  <c r="DD191" i="12"/>
  <c r="CD191" i="12" s="1"/>
  <c r="DC191" i="12"/>
  <c r="CC191" i="12" s="1"/>
  <c r="DB191" i="12"/>
  <c r="CB191" i="12" s="1"/>
  <c r="DE195" i="12"/>
  <c r="CE195" i="12" s="1"/>
  <c r="DA195" i="12"/>
  <c r="CA195" i="12" s="1"/>
  <c r="DD195" i="12"/>
  <c r="CD195" i="12" s="1"/>
  <c r="DC195" i="12"/>
  <c r="CC195" i="12" s="1"/>
  <c r="DB195" i="12"/>
  <c r="CB195" i="12" s="1"/>
  <c r="DD203" i="12"/>
  <c r="CD203" i="12" s="1"/>
  <c r="DC203" i="12"/>
  <c r="CC203" i="12" s="1"/>
  <c r="DB203" i="12"/>
  <c r="CB203" i="12" s="1"/>
  <c r="DA203" i="12"/>
  <c r="CA203" i="12" s="1"/>
  <c r="DE203" i="12"/>
  <c r="CE203" i="12" s="1"/>
  <c r="D12" i="12"/>
  <c r="CG12" i="12"/>
  <c r="E36" i="12"/>
  <c r="D19" i="12"/>
  <c r="CG19" i="12"/>
  <c r="D23" i="12"/>
  <c r="CG23" i="12"/>
  <c r="D27" i="12"/>
  <c r="CG27" i="12"/>
  <c r="CE29" i="12"/>
  <c r="DG30" i="12"/>
  <c r="CF30" i="12"/>
  <c r="DE30" i="12"/>
  <c r="DB30" i="12"/>
  <c r="CB30" i="12" s="1"/>
  <c r="DF31" i="12"/>
  <c r="CH32" i="12"/>
  <c r="DD32" i="12"/>
  <c r="CD32" i="12" s="1"/>
  <c r="DG34" i="12"/>
  <c r="CF34" i="12"/>
  <c r="DE34" i="12"/>
  <c r="DB34" i="12"/>
  <c r="CB34" i="12" s="1"/>
  <c r="DF35" i="12"/>
  <c r="DG44" i="12"/>
  <c r="DF45" i="12"/>
  <c r="DF48" i="12"/>
  <c r="DF52" i="12"/>
  <c r="DH55" i="12"/>
  <c r="F60" i="12"/>
  <c r="D56" i="12"/>
  <c r="D58" i="12"/>
  <c r="CH62" i="12"/>
  <c r="DD62" i="12"/>
  <c r="CD62" i="12" s="1"/>
  <c r="CE63" i="12"/>
  <c r="K72" i="12"/>
  <c r="DF91" i="12"/>
  <c r="CF91" i="12"/>
  <c r="DD91" i="12"/>
  <c r="CH91" i="12"/>
  <c r="DG91" i="12"/>
  <c r="CE91" i="12"/>
  <c r="CG91" i="12"/>
  <c r="DE91" i="12"/>
  <c r="DH93" i="12"/>
  <c r="CD95" i="12"/>
  <c r="DC98" i="12"/>
  <c r="CC98" i="12" s="1"/>
  <c r="CH99" i="12"/>
  <c r="CE106" i="12"/>
  <c r="CE107" i="12"/>
  <c r="CE108" i="12"/>
  <c r="DH111" i="12"/>
  <c r="DF117" i="12"/>
  <c r="DD117" i="12"/>
  <c r="CH117" i="12"/>
  <c r="DG117" i="12"/>
  <c r="CG117" i="12"/>
  <c r="DE117" i="12"/>
  <c r="DE119" i="12"/>
  <c r="DH122" i="12"/>
  <c r="DD122" i="12"/>
  <c r="CG122" i="12"/>
  <c r="DC122" i="12"/>
  <c r="CC122" i="12" s="1"/>
  <c r="AX122" i="12" s="1"/>
  <c r="CE122" i="12"/>
  <c r="DF122" i="12"/>
  <c r="CH122" i="12"/>
  <c r="DF127" i="12"/>
  <c r="DH127" i="12"/>
  <c r="DC127" i="12"/>
  <c r="CC127" i="12" s="1"/>
  <c r="CF127" i="12"/>
  <c r="CH127" i="12"/>
  <c r="CG127" i="12"/>
  <c r="CG137" i="12"/>
  <c r="DF155" i="12"/>
  <c r="DC187" i="12"/>
  <c r="CC187" i="12" s="1"/>
  <c r="DG244" i="12"/>
  <c r="CE244" i="12"/>
  <c r="AY244" i="12" s="1"/>
  <c r="CD244" i="12"/>
  <c r="DD244" i="12"/>
  <c r="CG244" i="12"/>
  <c r="DE244" i="12"/>
  <c r="E54" i="12"/>
  <c r="DE61" i="12"/>
  <c r="DH96" i="12"/>
  <c r="DD96" i="12"/>
  <c r="CH96" i="12"/>
  <c r="CD96" i="12"/>
  <c r="DE96" i="12"/>
  <c r="CG96" i="12"/>
  <c r="DG96" i="12"/>
  <c r="CE96" i="12"/>
  <c r="AX123" i="12"/>
  <c r="DB32" i="12"/>
  <c r="CB32" i="12" s="1"/>
  <c r="DD55" i="12"/>
  <c r="CD55" i="12" s="1"/>
  <c r="DD57" i="12"/>
  <c r="CD57" i="12" s="1"/>
  <c r="DB62" i="12"/>
  <c r="CB62" i="12" s="1"/>
  <c r="DH95" i="12"/>
  <c r="DD95" i="12"/>
  <c r="CG95" i="12"/>
  <c r="DC95" i="12"/>
  <c r="CC95" i="12" s="1"/>
  <c r="CE95" i="12"/>
  <c r="DF95" i="12"/>
  <c r="CH95" i="12"/>
  <c r="CF96" i="12"/>
  <c r="DF96" i="12"/>
  <c r="DF99" i="12"/>
  <c r="CE99" i="12"/>
  <c r="DD99" i="12"/>
  <c r="CG99" i="12"/>
  <c r="DG99" i="12"/>
  <c r="CD99" i="12"/>
  <c r="DC99" i="12"/>
  <c r="CC99" i="12" s="1"/>
  <c r="DH101" i="12"/>
  <c r="DD101" i="12"/>
  <c r="CH101" i="12"/>
  <c r="CD101" i="12"/>
  <c r="DG101" i="12"/>
  <c r="CE101" i="12"/>
  <c r="DE101" i="12"/>
  <c r="CG101" i="12"/>
  <c r="CF101" i="12"/>
  <c r="DF101" i="12"/>
  <c r="DH103" i="12"/>
  <c r="DD103" i="12"/>
  <c r="CH103" i="12"/>
  <c r="CD103" i="12"/>
  <c r="DE103" i="12"/>
  <c r="CG103" i="12"/>
  <c r="DG103" i="12"/>
  <c r="CE103" i="12"/>
  <c r="DC103" i="12"/>
  <c r="CC103" i="12" s="1"/>
  <c r="DF105" i="12"/>
  <c r="CE105" i="12"/>
  <c r="DH105" i="12"/>
  <c r="DC105" i="12"/>
  <c r="CC105" i="12" s="1"/>
  <c r="CF105" i="12"/>
  <c r="DE105" i="12"/>
  <c r="CH105" i="12"/>
  <c r="CG105" i="12"/>
  <c r="DF106" i="12"/>
  <c r="CF106" i="12"/>
  <c r="DE106" i="12"/>
  <c r="CD106" i="12"/>
  <c r="DH106" i="12"/>
  <c r="DC106" i="12"/>
  <c r="CC106" i="12" s="1"/>
  <c r="CG106" i="12"/>
  <c r="DF107" i="12"/>
  <c r="CF107" i="12"/>
  <c r="DH107" i="12"/>
  <c r="DC107" i="12"/>
  <c r="CC107" i="12" s="1"/>
  <c r="CG107" i="12"/>
  <c r="DE107" i="12"/>
  <c r="CD107" i="12"/>
  <c r="DF108" i="12"/>
  <c r="CF108" i="12"/>
  <c r="DE108" i="12"/>
  <c r="CD108" i="12"/>
  <c r="DH108" i="12"/>
  <c r="DC108" i="12"/>
  <c r="CC108" i="12" s="1"/>
  <c r="CG108" i="12"/>
  <c r="DF109" i="12"/>
  <c r="CH109" i="12"/>
  <c r="DC109" i="12"/>
  <c r="CC109" i="12" s="1"/>
  <c r="CE109" i="12"/>
  <c r="DG109" i="12"/>
  <c r="CG109" i="12"/>
  <c r="CF109" i="12"/>
  <c r="DF113" i="12"/>
  <c r="CF113" i="12"/>
  <c r="DD113" i="12"/>
  <c r="CH113" i="12"/>
  <c r="DG113" i="12"/>
  <c r="CE113" i="12"/>
  <c r="CG113" i="12"/>
  <c r="DE113" i="12"/>
  <c r="DH115" i="12"/>
  <c r="DH120" i="12"/>
  <c r="DD120" i="12"/>
  <c r="CH120" i="12"/>
  <c r="CD120" i="12"/>
  <c r="DE120" i="12"/>
  <c r="CG120" i="12"/>
  <c r="DG120" i="12"/>
  <c r="CE120" i="12"/>
  <c r="DC120" i="12"/>
  <c r="CC120" i="12" s="1"/>
  <c r="DG225" i="12"/>
  <c r="DE225" i="12"/>
  <c r="CE225" i="12"/>
  <c r="CD225" i="12"/>
  <c r="AY225" i="12" s="1"/>
  <c r="DD226" i="12"/>
  <c r="DF141" i="12"/>
  <c r="CF141" i="12"/>
  <c r="DD141" i="12"/>
  <c r="CH141" i="12"/>
  <c r="CG141" i="12"/>
  <c r="DE141" i="12"/>
  <c r="DH142" i="12"/>
  <c r="DF142" i="12"/>
  <c r="CF142" i="12"/>
  <c r="DG142" i="12"/>
  <c r="CE142" i="12"/>
  <c r="CD142" i="12"/>
  <c r="DG152" i="12"/>
  <c r="DC152" i="12"/>
  <c r="CC152" i="12" s="1"/>
  <c r="DE152" i="12"/>
  <c r="CD152" i="12"/>
  <c r="DF152" i="12"/>
  <c r="CG152" i="12"/>
  <c r="DD152" i="12"/>
  <c r="DC186" i="12"/>
  <c r="CC186" i="12" s="1"/>
  <c r="DE186" i="12"/>
  <c r="CE186" i="12" s="1"/>
  <c r="DB186" i="12"/>
  <c r="CB186" i="12" s="1"/>
  <c r="DD186" i="12"/>
  <c r="CD186" i="12" s="1"/>
  <c r="CE223" i="12"/>
  <c r="DE223" i="12"/>
  <c r="DG228" i="12"/>
  <c r="CG228" i="12"/>
  <c r="CE228" i="12"/>
  <c r="DD228" i="12"/>
  <c r="CD228" i="12"/>
  <c r="DE228" i="12"/>
  <c r="DG242" i="12"/>
  <c r="CE242" i="12"/>
  <c r="AY242" i="12" s="1"/>
  <c r="DD242" i="12"/>
  <c r="CG242" i="12"/>
  <c r="CD242" i="12"/>
  <c r="DE242" i="12"/>
  <c r="D43" i="12"/>
  <c r="D49" i="12"/>
  <c r="D54" i="12" s="1"/>
  <c r="CG49" i="12"/>
  <c r="D53" i="12"/>
  <c r="CG53" i="12"/>
  <c r="E64" i="12"/>
  <c r="CH90" i="12"/>
  <c r="CH92" i="12"/>
  <c r="CH94" i="12"/>
  <c r="CE100" i="12"/>
  <c r="CH110" i="12"/>
  <c r="CH112" i="12"/>
  <c r="CH114" i="12"/>
  <c r="CH116" i="12"/>
  <c r="CH118" i="12"/>
  <c r="CE126" i="12"/>
  <c r="DF135" i="12"/>
  <c r="CF135" i="12"/>
  <c r="DD135" i="12"/>
  <c r="CH135" i="12"/>
  <c r="CG135" i="12"/>
  <c r="DE135" i="12"/>
  <c r="DF136" i="12"/>
  <c r="CF136" i="12"/>
  <c r="DG136" i="12"/>
  <c r="CE136" i="12"/>
  <c r="CD136" i="12"/>
  <c r="DH136" i="12"/>
  <c r="CD139" i="12"/>
  <c r="CH140" i="12"/>
  <c r="DG141" i="12"/>
  <c r="CG142" i="12"/>
  <c r="DC142" i="12"/>
  <c r="CC142" i="12" s="1"/>
  <c r="DG148" i="12"/>
  <c r="DC148" i="12"/>
  <c r="CC148" i="12" s="1"/>
  <c r="AY148" i="12" s="1"/>
  <c r="DE148" i="12"/>
  <c r="CD148" i="12"/>
  <c r="DF148" i="12"/>
  <c r="CG148" i="12"/>
  <c r="DD148" i="12"/>
  <c r="CE152" i="12"/>
  <c r="DE153" i="12"/>
  <c r="CD153" i="12"/>
  <c r="DG153" i="12"/>
  <c r="DC153" i="12"/>
  <c r="CC153" i="12" s="1"/>
  <c r="DD153" i="12"/>
  <c r="CE153" i="12"/>
  <c r="DF153" i="12"/>
  <c r="D157" i="12"/>
  <c r="DE185" i="12"/>
  <c r="CE185" i="12" s="1"/>
  <c r="DA185" i="12"/>
  <c r="CA185" i="12" s="1"/>
  <c r="DC185" i="12"/>
  <c r="CC185" i="12" s="1"/>
  <c r="DD185" i="12"/>
  <c r="CD185" i="12" s="1"/>
  <c r="DC206" i="12"/>
  <c r="CC206" i="12" s="1"/>
  <c r="DB206" i="12"/>
  <c r="CB206" i="12" s="1"/>
  <c r="DD206" i="12"/>
  <c r="CD206" i="12" s="1"/>
  <c r="DE206" i="12"/>
  <c r="CE206" i="12" s="1"/>
  <c r="D47" i="12"/>
  <c r="CG47" i="12"/>
  <c r="D51" i="12"/>
  <c r="CG51" i="12"/>
  <c r="DF90" i="12"/>
  <c r="CF90" i="12"/>
  <c r="AX90" i="12" s="1"/>
  <c r="CE90" i="12"/>
  <c r="DG90" i="12"/>
  <c r="DF92" i="12"/>
  <c r="CF92" i="12"/>
  <c r="CE92" i="12"/>
  <c r="DG92" i="12"/>
  <c r="DF94" i="12"/>
  <c r="CF94" i="12"/>
  <c r="AX94" i="12" s="1"/>
  <c r="CE94" i="12"/>
  <c r="DG94" i="12"/>
  <c r="DH100" i="12"/>
  <c r="DD100" i="12"/>
  <c r="CG100" i="12"/>
  <c r="CH100" i="12"/>
  <c r="DF100" i="12"/>
  <c r="DF110" i="12"/>
  <c r="CF110" i="12"/>
  <c r="CE110" i="12"/>
  <c r="AX110" i="12" s="1"/>
  <c r="DG110" i="12"/>
  <c r="DF112" i="12"/>
  <c r="CF112" i="12"/>
  <c r="CE112" i="12"/>
  <c r="DG112" i="12"/>
  <c r="DF114" i="12"/>
  <c r="CF114" i="12"/>
  <c r="CE114" i="12"/>
  <c r="DG114" i="12"/>
  <c r="DF116" i="12"/>
  <c r="CF116" i="12"/>
  <c r="CE116" i="12"/>
  <c r="AX116" i="12" s="1"/>
  <c r="DG116" i="12"/>
  <c r="DF118" i="12"/>
  <c r="CF118" i="12"/>
  <c r="CE118" i="12"/>
  <c r="AX118" i="12" s="1"/>
  <c r="DG118" i="12"/>
  <c r="AX125" i="12"/>
  <c r="DH126" i="12"/>
  <c r="DD126" i="12"/>
  <c r="CG126" i="12"/>
  <c r="CH126" i="12"/>
  <c r="DF126" i="12"/>
  <c r="DF139" i="12"/>
  <c r="CF139" i="12"/>
  <c r="DD139" i="12"/>
  <c r="CH139" i="12"/>
  <c r="CG139" i="12"/>
  <c r="DE139" i="12"/>
  <c r="DF140" i="12"/>
  <c r="CF140" i="12"/>
  <c r="DG140" i="12"/>
  <c r="CE140" i="12"/>
  <c r="CD140" i="12"/>
  <c r="AX140" i="12" s="1"/>
  <c r="DH140" i="12"/>
  <c r="CE141" i="12"/>
  <c r="DC141" i="12"/>
  <c r="CC141" i="12" s="1"/>
  <c r="DE142" i="12"/>
  <c r="F157" i="12"/>
  <c r="DE151" i="12"/>
  <c r="CD151" i="12"/>
  <c r="DG151" i="12"/>
  <c r="DC151" i="12"/>
  <c r="CC151" i="12" s="1"/>
  <c r="DD151" i="12"/>
  <c r="CE151" i="12"/>
  <c r="DF151" i="12"/>
  <c r="DC182" i="12"/>
  <c r="CC182" i="12" s="1"/>
  <c r="DE182" i="12"/>
  <c r="CE182" i="12" s="1"/>
  <c r="DB182" i="12"/>
  <c r="CB182" i="12" s="1"/>
  <c r="DD182" i="12"/>
  <c r="CD182" i="12" s="1"/>
  <c r="DE183" i="12"/>
  <c r="CE183" i="12" s="1"/>
  <c r="DA183" i="12"/>
  <c r="CA183" i="12" s="1"/>
  <c r="DC183" i="12"/>
  <c r="CC183" i="12" s="1"/>
  <c r="DB183" i="12"/>
  <c r="CB183" i="12" s="1"/>
  <c r="DD183" i="12"/>
  <c r="CD183" i="12" s="1"/>
  <c r="DA186" i="12"/>
  <c r="CA186" i="12" s="1"/>
  <c r="DG246" i="12"/>
  <c r="CE246" i="12"/>
  <c r="DD246" i="12"/>
  <c r="DE246" i="12"/>
  <c r="CG246" i="12"/>
  <c r="CD246" i="12"/>
  <c r="CG258" i="12"/>
  <c r="CE258" i="12"/>
  <c r="DG258" i="12"/>
  <c r="DE258" i="12"/>
  <c r="CG154" i="12"/>
  <c r="DG156" i="12"/>
  <c r="DC156" i="12"/>
  <c r="CC156" i="12" s="1"/>
  <c r="DE156" i="12"/>
  <c r="CD156" i="12"/>
  <c r="DA165" i="12"/>
  <c r="CA165" i="12" s="1"/>
  <c r="DC165" i="12"/>
  <c r="CC165" i="12" s="1"/>
  <c r="DD168" i="12"/>
  <c r="CD168" i="12" s="1"/>
  <c r="DB168" i="12"/>
  <c r="CB168" i="12" s="1"/>
  <c r="DC169" i="12"/>
  <c r="CC169" i="12" s="1"/>
  <c r="DE169" i="12"/>
  <c r="CE169" i="12" s="1"/>
  <c r="DA169" i="12"/>
  <c r="CA169" i="12" s="1"/>
  <c r="DB169" i="12"/>
  <c r="CB169" i="12" s="1"/>
  <c r="DD172" i="12"/>
  <c r="CD172" i="12" s="1"/>
  <c r="DB172" i="12"/>
  <c r="CB172" i="12" s="1"/>
  <c r="DC173" i="12"/>
  <c r="CC173" i="12" s="1"/>
  <c r="DE173" i="12"/>
  <c r="CE173" i="12" s="1"/>
  <c r="DA173" i="12"/>
  <c r="CA173" i="12" s="1"/>
  <c r="DB173" i="12"/>
  <c r="CB173" i="12" s="1"/>
  <c r="DC175" i="12"/>
  <c r="CC175" i="12" s="1"/>
  <c r="DB175" i="12"/>
  <c r="CB175" i="12" s="1"/>
  <c r="DE175" i="12"/>
  <c r="CE175" i="12" s="1"/>
  <c r="DA175" i="12"/>
  <c r="CA175" i="12" s="1"/>
  <c r="DE180" i="12"/>
  <c r="CE180" i="12" s="1"/>
  <c r="DC188" i="12"/>
  <c r="CC188" i="12" s="1"/>
  <c r="DB188" i="12"/>
  <c r="CB188" i="12" s="1"/>
  <c r="DD188" i="12"/>
  <c r="CD188" i="12" s="1"/>
  <c r="DA188" i="12"/>
  <c r="CA188" i="12" s="1"/>
  <c r="DC192" i="12"/>
  <c r="CC192" i="12" s="1"/>
  <c r="DB192" i="12"/>
  <c r="CB192" i="12" s="1"/>
  <c r="DD192" i="12"/>
  <c r="CD192" i="12" s="1"/>
  <c r="DA192" i="12"/>
  <c r="CA192" i="12" s="1"/>
  <c r="DC196" i="12"/>
  <c r="CC196" i="12" s="1"/>
  <c r="DB196" i="12"/>
  <c r="CB196" i="12" s="1"/>
  <c r="DD196" i="12"/>
  <c r="CD196" i="12" s="1"/>
  <c r="DA196" i="12"/>
  <c r="CA196" i="12" s="1"/>
  <c r="DB205" i="12"/>
  <c r="CB205" i="12" s="1"/>
  <c r="DE205" i="12"/>
  <c r="CE205" i="12" s="1"/>
  <c r="DA205" i="12"/>
  <c r="CA205" i="12" s="1"/>
  <c r="DD205" i="12"/>
  <c r="CD205" i="12" s="1"/>
  <c r="DD221" i="12"/>
  <c r="CG221" i="12"/>
  <c r="DC221" i="12"/>
  <c r="CC221" i="12" s="1"/>
  <c r="CE221" i="12"/>
  <c r="DG221" i="12"/>
  <c r="CD221" i="12"/>
  <c r="DB221" i="12"/>
  <c r="CB221" i="12" s="1"/>
  <c r="AY221" i="12" s="1"/>
  <c r="DE231" i="12"/>
  <c r="CE231" i="12"/>
  <c r="DD231" i="12"/>
  <c r="CD231" i="12"/>
  <c r="CG231" i="12"/>
  <c r="DE240" i="12"/>
  <c r="CE240" i="12"/>
  <c r="DD240" i="12"/>
  <c r="CG240" i="12"/>
  <c r="DG240" i="12"/>
  <c r="CD240" i="12"/>
  <c r="AY240" i="12" s="1"/>
  <c r="DG243" i="12"/>
  <c r="CE243" i="12"/>
  <c r="AY243" i="12" s="1"/>
  <c r="CG243" i="12"/>
  <c r="DD243" i="12"/>
  <c r="CD243" i="12"/>
  <c r="DE243" i="12"/>
  <c r="CE247" i="12"/>
  <c r="DG247" i="12"/>
  <c r="CE248" i="12"/>
  <c r="DG248" i="12"/>
  <c r="DE248" i="12"/>
  <c r="CG248" i="12"/>
  <c r="AY248" i="12" s="1"/>
  <c r="DE249" i="12"/>
  <c r="DG249" i="12"/>
  <c r="CG249" i="12"/>
  <c r="CE249" i="12"/>
  <c r="AY249" i="12" s="1"/>
  <c r="DG269" i="12"/>
  <c r="CG269" i="12"/>
  <c r="DE269" i="12"/>
  <c r="CE269" i="12"/>
  <c r="CD269" i="12"/>
  <c r="AY269" i="12" s="1"/>
  <c r="DD269" i="12"/>
  <c r="DG150" i="12"/>
  <c r="DC150" i="12"/>
  <c r="CC150" i="12" s="1"/>
  <c r="AY150" i="12" s="1"/>
  <c r="DE150" i="12"/>
  <c r="CD150" i="12"/>
  <c r="DG154" i="12"/>
  <c r="DC154" i="12"/>
  <c r="CC154" i="12" s="1"/>
  <c r="AY154" i="12" s="1"/>
  <c r="DE154" i="12"/>
  <c r="CD154" i="12"/>
  <c r="DB163" i="12"/>
  <c r="CB163" i="12" s="1"/>
  <c r="DD163" i="12"/>
  <c r="CD163" i="12" s="1"/>
  <c r="DE164" i="12"/>
  <c r="CE164" i="12" s="1"/>
  <c r="DA164" i="12"/>
  <c r="CA164" i="12" s="1"/>
  <c r="DC164" i="12"/>
  <c r="CC164" i="12" s="1"/>
  <c r="DB164" i="12"/>
  <c r="CB164" i="12" s="1"/>
  <c r="DE167" i="12"/>
  <c r="CE167" i="12" s="1"/>
  <c r="DA167" i="12"/>
  <c r="CA167" i="12" s="1"/>
  <c r="DC167" i="12"/>
  <c r="CC167" i="12" s="1"/>
  <c r="DB167" i="12"/>
  <c r="CB167" i="12" s="1"/>
  <c r="DB170" i="12"/>
  <c r="CB170" i="12" s="1"/>
  <c r="DD170" i="12"/>
  <c r="CD170" i="12" s="1"/>
  <c r="DE171" i="12"/>
  <c r="CE171" i="12" s="1"/>
  <c r="DA171" i="12"/>
  <c r="CA171" i="12" s="1"/>
  <c r="DC171" i="12"/>
  <c r="CC171" i="12" s="1"/>
  <c r="DB171" i="12"/>
  <c r="CB171" i="12" s="1"/>
  <c r="DD174" i="12"/>
  <c r="CD174" i="12" s="1"/>
  <c r="DE174" i="12"/>
  <c r="CE174" i="12" s="1"/>
  <c r="DB174" i="12"/>
  <c r="CB174" i="12" s="1"/>
  <c r="DA174" i="12"/>
  <c r="CA174" i="12" s="1"/>
  <c r="DB176" i="12"/>
  <c r="CB176" i="12" s="1"/>
  <c r="DD176" i="12"/>
  <c r="CD176" i="12" s="1"/>
  <c r="DA176" i="12"/>
  <c r="CA176" i="12" s="1"/>
  <c r="DE181" i="12"/>
  <c r="CE181" i="12" s="1"/>
  <c r="DA181" i="12"/>
  <c r="CA181" i="12" s="1"/>
  <c r="DC181" i="12"/>
  <c r="CC181" i="12" s="1"/>
  <c r="DC184" i="12"/>
  <c r="CC184" i="12" s="1"/>
  <c r="DB184" i="12"/>
  <c r="CB184" i="12" s="1"/>
  <c r="DE184" i="12"/>
  <c r="CE184" i="12" s="1"/>
  <c r="DA184" i="12"/>
  <c r="CA184" i="12" s="1"/>
  <c r="DC190" i="12"/>
  <c r="CC190" i="12" s="1"/>
  <c r="DB190" i="12"/>
  <c r="CB190" i="12" s="1"/>
  <c r="DD190" i="12"/>
  <c r="CD190" i="12" s="1"/>
  <c r="DA190" i="12"/>
  <c r="CA190" i="12" s="1"/>
  <c r="DC194" i="12"/>
  <c r="CC194" i="12" s="1"/>
  <c r="DB194" i="12"/>
  <c r="CB194" i="12" s="1"/>
  <c r="DD194" i="12"/>
  <c r="CD194" i="12" s="1"/>
  <c r="DA194" i="12"/>
  <c r="CA194" i="12" s="1"/>
  <c r="DC198" i="12"/>
  <c r="CC198" i="12" s="1"/>
  <c r="DB198" i="12"/>
  <c r="CB198" i="12" s="1"/>
  <c r="DD198" i="12"/>
  <c r="CD198" i="12" s="1"/>
  <c r="DA198" i="12"/>
  <c r="CA198" i="12" s="1"/>
  <c r="DD227" i="12"/>
  <c r="CD227" i="12"/>
  <c r="DE227" i="12"/>
  <c r="CG227" i="12"/>
  <c r="DE234" i="12"/>
  <c r="DG235" i="12"/>
  <c r="DB235" i="12"/>
  <c r="CB235" i="12" s="1"/>
  <c r="CD235" i="12"/>
  <c r="AY235" i="12" s="1"/>
  <c r="DE235" i="12"/>
  <c r="DD235" i="12"/>
  <c r="CE235" i="12"/>
  <c r="DE236" i="12"/>
  <c r="CE236" i="12"/>
  <c r="CG236" i="12"/>
  <c r="AY236" i="12" s="1"/>
  <c r="CD236" i="12"/>
  <c r="DD236" i="12"/>
  <c r="DG241" i="12"/>
  <c r="DB241" i="12"/>
  <c r="CB241" i="12" s="1"/>
  <c r="DD241" i="12"/>
  <c r="CD241" i="12"/>
  <c r="DC241" i="12"/>
  <c r="CC241" i="12" s="1"/>
  <c r="CE241" i="12"/>
  <c r="DE241" i="12"/>
  <c r="CG241" i="12"/>
  <c r="DG245" i="12"/>
  <c r="CE245" i="12"/>
  <c r="DE245" i="12"/>
  <c r="DD245" i="12"/>
  <c r="CG245" i="12"/>
  <c r="CD245" i="12"/>
  <c r="AY245" i="12" s="1"/>
  <c r="CE252" i="12"/>
  <c r="CG252" i="12"/>
  <c r="DG252" i="12"/>
  <c r="DE252" i="12"/>
  <c r="DG253" i="12"/>
  <c r="CG253" i="12"/>
  <c r="DE253" i="12"/>
  <c r="DC253" i="12"/>
  <c r="CC253" i="12" s="1"/>
  <c r="DB253" i="12"/>
  <c r="CB253" i="12" s="1"/>
  <c r="CG254" i="12"/>
  <c r="AY254" i="12" s="1"/>
  <c r="DG254" i="12"/>
  <c r="DE254" i="12"/>
  <c r="CE254" i="12"/>
  <c r="DD261" i="12"/>
  <c r="CD261" i="12"/>
  <c r="AY261" i="12" s="1"/>
  <c r="DG261" i="12"/>
  <c r="CE261" i="12"/>
  <c r="DE261" i="12"/>
  <c r="CG261" i="12"/>
  <c r="DG277" i="12"/>
  <c r="DB277" i="12"/>
  <c r="CB277" i="12" s="1"/>
  <c r="CD277" i="12"/>
  <c r="DE277" i="12"/>
  <c r="CG277" i="12"/>
  <c r="AY277" i="12" s="1"/>
  <c r="DD277" i="12"/>
  <c r="DC277" i="12"/>
  <c r="CC277" i="12" s="1"/>
  <c r="CE277" i="12"/>
  <c r="DD295" i="12"/>
  <c r="CG295" i="12"/>
  <c r="DE295" i="12"/>
  <c r="CE295" i="12"/>
  <c r="DC295" i="12"/>
  <c r="CC295" i="12" s="1"/>
  <c r="CD295" i="12"/>
  <c r="DG295" i="12"/>
  <c r="DB295" i="12"/>
  <c r="CB295" i="12" s="1"/>
  <c r="E157" i="12"/>
  <c r="DE177" i="12"/>
  <c r="CE177" i="12" s="1"/>
  <c r="DA177" i="12"/>
  <c r="CA177" i="12" s="1"/>
  <c r="DD177" i="12"/>
  <c r="CD177" i="12" s="1"/>
  <c r="DE204" i="12"/>
  <c r="CE204" i="12" s="1"/>
  <c r="DA204" i="12"/>
  <c r="CA204" i="12" s="1"/>
  <c r="DD204" i="12"/>
  <c r="CD204" i="12" s="1"/>
  <c r="DC204" i="12"/>
  <c r="CC204" i="12" s="1"/>
  <c r="D216" i="12"/>
  <c r="DD222" i="12"/>
  <c r="CG222" i="12"/>
  <c r="DC222" i="12"/>
  <c r="CC222" i="12" s="1"/>
  <c r="CE222" i="12"/>
  <c r="DD232" i="12"/>
  <c r="CD232" i="12"/>
  <c r="AY232" i="12" s="1"/>
  <c r="DG233" i="12"/>
  <c r="CG233" i="12"/>
  <c r="CD233" i="12"/>
  <c r="DE233" i="12"/>
  <c r="DD238" i="12"/>
  <c r="CD238" i="12"/>
  <c r="AY238" i="12" s="1"/>
  <c r="DG257" i="12"/>
  <c r="CE257" i="12"/>
  <c r="AY257" i="12" s="1"/>
  <c r="CG257" i="12"/>
  <c r="DD259" i="12"/>
  <c r="CG259" i="12"/>
  <c r="DC259" i="12"/>
  <c r="CC259" i="12" s="1"/>
  <c r="CE259" i="12"/>
  <c r="DE259" i="12"/>
  <c r="DB259" i="12"/>
  <c r="CB259" i="12" s="1"/>
  <c r="AY259" i="12" s="1"/>
  <c r="CD259" i="12"/>
  <c r="DD266" i="12"/>
  <c r="CD266" i="12"/>
  <c r="AY266" i="12" s="1"/>
  <c r="DG266" i="12"/>
  <c r="CE266" i="12"/>
  <c r="DE266" i="12"/>
  <c r="DD273" i="12"/>
  <c r="CD273" i="12"/>
  <c r="DG273" i="12"/>
  <c r="CE273" i="12"/>
  <c r="DE273" i="12"/>
  <c r="CG273" i="12"/>
  <c r="AY273" i="12"/>
  <c r="DG281" i="12"/>
  <c r="CG281" i="12"/>
  <c r="DD281" i="12"/>
  <c r="CD281" i="12"/>
  <c r="AY281" i="12" s="1"/>
  <c r="CE281" i="12"/>
  <c r="DB312" i="12"/>
  <c r="CB312" i="12"/>
  <c r="AS312" i="12" s="1"/>
  <c r="CB313" i="12"/>
  <c r="DG224" i="12"/>
  <c r="CG224" i="12"/>
  <c r="CD224" i="12"/>
  <c r="DE224" i="12"/>
  <c r="D229" i="12"/>
  <c r="D230" i="12"/>
  <c r="CG250" i="12"/>
  <c r="DG264" i="12"/>
  <c r="CG264" i="12"/>
  <c r="DE264" i="12"/>
  <c r="CE264" i="12"/>
  <c r="CD264" i="12"/>
  <c r="DD264" i="12"/>
  <c r="DD294" i="12"/>
  <c r="CD294" i="12"/>
  <c r="DG294" i="12"/>
  <c r="CE294" i="12"/>
  <c r="AY294" i="12" s="1"/>
  <c r="DE294" i="12"/>
  <c r="CG294" i="12"/>
  <c r="DD237" i="12"/>
  <c r="CD237" i="12"/>
  <c r="DG239" i="12"/>
  <c r="CG239" i="12"/>
  <c r="CD239" i="12"/>
  <c r="AY239" i="12" s="1"/>
  <c r="DE239" i="12"/>
  <c r="DE251" i="12"/>
  <c r="CG251" i="12"/>
  <c r="CE251" i="12"/>
  <c r="AY251" i="12" s="1"/>
  <c r="CG256" i="12"/>
  <c r="DE256" i="12"/>
  <c r="DG260" i="12"/>
  <c r="CG260" i="12"/>
  <c r="DE260" i="12"/>
  <c r="CE260" i="12"/>
  <c r="AY260" i="12" s="1"/>
  <c r="DD263" i="12"/>
  <c r="CD263" i="12"/>
  <c r="AY263" i="12" s="1"/>
  <c r="DE263" i="12"/>
  <c r="CG263" i="12"/>
  <c r="DG263" i="12"/>
  <c r="DG265" i="12"/>
  <c r="DB265" i="12"/>
  <c r="CB265" i="12" s="1"/>
  <c r="CD265" i="12"/>
  <c r="DE265" i="12"/>
  <c r="CG265" i="12"/>
  <c r="DC265" i="12"/>
  <c r="CC265" i="12" s="1"/>
  <c r="DD268" i="12"/>
  <c r="CD268" i="12"/>
  <c r="AY268" i="12" s="1"/>
  <c r="DE268" i="12"/>
  <c r="CG268" i="12"/>
  <c r="DG268" i="12"/>
  <c r="DD270" i="12"/>
  <c r="CD270" i="12"/>
  <c r="AY270" i="12" s="1"/>
  <c r="DG270" i="12"/>
  <c r="CE270" i="12"/>
  <c r="CD280" i="12"/>
  <c r="CE280" i="12"/>
  <c r="DD285" i="12"/>
  <c r="CD285" i="12"/>
  <c r="DG285" i="12"/>
  <c r="CE285" i="12"/>
  <c r="DE285" i="12"/>
  <c r="DG286" i="12"/>
  <c r="CG286" i="12"/>
  <c r="DE286" i="12"/>
  <c r="CD286" i="12"/>
  <c r="DD286" i="12"/>
  <c r="DD287" i="12"/>
  <c r="CD287" i="12"/>
  <c r="CG287" i="12"/>
  <c r="DG287" i="12"/>
  <c r="CE287" i="12"/>
  <c r="DG288" i="12"/>
  <c r="CG288" i="12"/>
  <c r="CE288" i="12"/>
  <c r="DE288" i="12"/>
  <c r="CD288" i="12"/>
  <c r="AY288" i="12" s="1"/>
  <c r="DD288" i="12"/>
  <c r="DD299" i="12"/>
  <c r="CD299" i="12"/>
  <c r="CG299" i="12"/>
  <c r="DG299" i="12"/>
  <c r="CE299" i="12"/>
  <c r="DE299" i="12"/>
  <c r="CB311" i="12"/>
  <c r="DB314" i="12"/>
  <c r="CB314" i="12"/>
  <c r="AS314" i="12" s="1"/>
  <c r="CB315" i="12"/>
  <c r="DE237" i="12"/>
  <c r="CE239" i="12"/>
  <c r="DG251" i="12"/>
  <c r="CE256" i="12"/>
  <c r="AY256" i="12" s="1"/>
  <c r="DD260" i="12"/>
  <c r="DD265" i="12"/>
  <c r="CG270" i="12"/>
  <c r="DG272" i="12"/>
  <c r="CG272" i="12"/>
  <c r="DE272" i="12"/>
  <c r="CE272" i="12"/>
  <c r="DD275" i="12"/>
  <c r="CD275" i="12"/>
  <c r="AY275" i="12" s="1"/>
  <c r="CG275" i="12"/>
  <c r="DG275" i="12"/>
  <c r="CE275" i="12"/>
  <c r="DE275" i="12"/>
  <c r="DD278" i="12"/>
  <c r="CD278" i="12"/>
  <c r="CG278" i="12"/>
  <c r="CE278" i="12"/>
  <c r="AY278" i="12" s="1"/>
  <c r="DE278" i="12"/>
  <c r="DG279" i="12"/>
  <c r="CG279" i="12"/>
  <c r="CE279" i="12"/>
  <c r="DD279" i="12"/>
  <c r="CD279" i="12"/>
  <c r="DG296" i="12"/>
  <c r="CG296" i="12"/>
  <c r="DD296" i="12"/>
  <c r="CD296" i="12"/>
  <c r="DE296" i="12"/>
  <c r="AY246" i="12"/>
  <c r="DD271" i="12"/>
  <c r="CG271" i="12"/>
  <c r="DC271" i="12"/>
  <c r="CC271" i="12" s="1"/>
  <c r="AY271" i="12" s="1"/>
  <c r="CE271" i="12"/>
  <c r="DG274" i="12"/>
  <c r="CG274" i="12"/>
  <c r="DE274" i="12"/>
  <c r="CD274" i="12"/>
  <c r="DD274" i="12"/>
  <c r="DG276" i="12"/>
  <c r="CG276" i="12"/>
  <c r="CE276" i="12"/>
  <c r="DE276" i="12"/>
  <c r="CD276" i="12"/>
  <c r="DD276" i="12"/>
  <c r="DD282" i="12"/>
  <c r="CD282" i="12"/>
  <c r="DG282" i="12"/>
  <c r="CE282" i="12"/>
  <c r="DE282" i="12"/>
  <c r="DD283" i="12"/>
  <c r="CG283" i="12"/>
  <c r="DE283" i="12"/>
  <c r="CE283" i="12"/>
  <c r="DC283" i="12"/>
  <c r="CC283" i="12" s="1"/>
  <c r="CD283" i="12"/>
  <c r="DG284" i="12"/>
  <c r="CG284" i="12"/>
  <c r="DD284" i="12"/>
  <c r="CE284" i="12"/>
  <c r="AY287" i="12"/>
  <c r="D289" i="12"/>
  <c r="D290" i="12"/>
  <c r="DD292" i="12"/>
  <c r="CD292" i="12"/>
  <c r="DE292" i="12"/>
  <c r="CE292" i="12"/>
  <c r="DG293" i="12"/>
  <c r="CG293" i="12"/>
  <c r="DD293" i="12"/>
  <c r="CE293" i="12"/>
  <c r="D305" i="12"/>
  <c r="DG262" i="12"/>
  <c r="CG262" i="12"/>
  <c r="DE262" i="12"/>
  <c r="CE262" i="12"/>
  <c r="CD262" i="12"/>
  <c r="AY262" i="12" s="1"/>
  <c r="DG267" i="12"/>
  <c r="CG267" i="12"/>
  <c r="DE267" i="12"/>
  <c r="CE267" i="12"/>
  <c r="AY267" i="12" s="1"/>
  <c r="CD267" i="12"/>
  <c r="AY286" i="12"/>
  <c r="DG291" i="12"/>
  <c r="CG291" i="12"/>
  <c r="CE291" i="12"/>
  <c r="DE291" i="12"/>
  <c r="DD297" i="12"/>
  <c r="CD297" i="12"/>
  <c r="AY297" i="12" s="1"/>
  <c r="DG297" i="12"/>
  <c r="CE297" i="12"/>
  <c r="DE297" i="12"/>
  <c r="DG298" i="12"/>
  <c r="CG298" i="12"/>
  <c r="DE298" i="12"/>
  <c r="CD298" i="12"/>
  <c r="AY298" i="12" s="1"/>
  <c r="DD298" i="12"/>
  <c r="DG300" i="12"/>
  <c r="CG300" i="12"/>
  <c r="CE300" i="12"/>
  <c r="DE300" i="12"/>
  <c r="CD300" i="12"/>
  <c r="DD300" i="12"/>
  <c r="AS311" i="12"/>
  <c r="AS313" i="12"/>
  <c r="AS315" i="12"/>
  <c r="AY226" i="12" l="1"/>
  <c r="AY292" i="12"/>
  <c r="AY265" i="12"/>
  <c r="AY241" i="12"/>
  <c r="AX126" i="12"/>
  <c r="DD33" i="12"/>
  <c r="CD33" i="12" s="1"/>
  <c r="AY33" i="12" s="1"/>
  <c r="CH33" i="12"/>
  <c r="DF33" i="12"/>
  <c r="DD63" i="12"/>
  <c r="CD63" i="12" s="1"/>
  <c r="AY63" i="12" s="1"/>
  <c r="CH63" i="12"/>
  <c r="DF63" i="12"/>
  <c r="DD28" i="12"/>
  <c r="CD28" i="12" s="1"/>
  <c r="DF28" i="12"/>
  <c r="AY300" i="12"/>
  <c r="AY284" i="12"/>
  <c r="AY276" i="12"/>
  <c r="AY279" i="12"/>
  <c r="AY299" i="12"/>
  <c r="DG280" i="12"/>
  <c r="DD280" i="12"/>
  <c r="AY237" i="12"/>
  <c r="DE250" i="12"/>
  <c r="AY222" i="12"/>
  <c r="AY295" i="12"/>
  <c r="CD234" i="12"/>
  <c r="CG234" i="12"/>
  <c r="AY227" i="12"/>
  <c r="AX181" i="12"/>
  <c r="AX163" i="12"/>
  <c r="CE255" i="12"/>
  <c r="AY255" i="12" s="1"/>
  <c r="DB247" i="12"/>
  <c r="CB247" i="12" s="1"/>
  <c r="DE247" i="12"/>
  <c r="AY231" i="12"/>
  <c r="DB180" i="12"/>
  <c r="CB180" i="12" s="1"/>
  <c r="AX168" i="12"/>
  <c r="AX182" i="12"/>
  <c r="AX141" i="12"/>
  <c r="AH206" i="12"/>
  <c r="AY153" i="12"/>
  <c r="CD223" i="12"/>
  <c r="DC223" i="12"/>
  <c r="CC223" i="12" s="1"/>
  <c r="DG226" i="12"/>
  <c r="CE226" i="12"/>
  <c r="DH138" i="12"/>
  <c r="AX109" i="12"/>
  <c r="AX108" i="12"/>
  <c r="AX105" i="12"/>
  <c r="AX101" i="12"/>
  <c r="AX99" i="12"/>
  <c r="AX96" i="12"/>
  <c r="AY62" i="12"/>
  <c r="DE28" i="12"/>
  <c r="CF98" i="12"/>
  <c r="CF61" i="12"/>
  <c r="DA187" i="12"/>
  <c r="CA187" i="12" s="1"/>
  <c r="DC115" i="12"/>
  <c r="CC115" i="12" s="1"/>
  <c r="AX115" i="12" s="1"/>
  <c r="AY34" i="12"/>
  <c r="CE33" i="12"/>
  <c r="AX195" i="12"/>
  <c r="AX137" i="12"/>
  <c r="DE63" i="12"/>
  <c r="DD61" i="12"/>
  <c r="CD61" i="12" s="1"/>
  <c r="CF33" i="12"/>
  <c r="AY59" i="12"/>
  <c r="AY55" i="12"/>
  <c r="AX179" i="12"/>
  <c r="CG138" i="12"/>
  <c r="CF138" i="12"/>
  <c r="CE115" i="12"/>
  <c r="CF115" i="12"/>
  <c r="DE98" i="12"/>
  <c r="CH98" i="12"/>
  <c r="CE132" i="12"/>
  <c r="DH132" i="12"/>
  <c r="DF132" i="12"/>
  <c r="DG131" i="12"/>
  <c r="DE131" i="12"/>
  <c r="CF131" i="12"/>
  <c r="CD272" i="12"/>
  <c r="DD272" i="12"/>
  <c r="DG127" i="12"/>
  <c r="DD127" i="12"/>
  <c r="CD127" i="12"/>
  <c r="AX127" i="12" s="1"/>
  <c r="DH117" i="12"/>
  <c r="CD117" i="12"/>
  <c r="DC117" i="12"/>
  <c r="CC117" i="12" s="1"/>
  <c r="CH138" i="12"/>
  <c r="DC138" i="12"/>
  <c r="CC138" i="12" s="1"/>
  <c r="DF138" i="12"/>
  <c r="DG115" i="12"/>
  <c r="DF115" i="12"/>
  <c r="CE98" i="12"/>
  <c r="AX98" i="12" s="1"/>
  <c r="DD98" i="12"/>
  <c r="DD132" i="12"/>
  <c r="CD132" i="12"/>
  <c r="DG133" i="12"/>
  <c r="DE133" i="12"/>
  <c r="CF133" i="12"/>
  <c r="CE131" i="12"/>
  <c r="AX131" i="12" s="1"/>
  <c r="CG131" i="12"/>
  <c r="DF131" i="12"/>
  <c r="DD129" i="12"/>
  <c r="DC129" i="12"/>
  <c r="CC129" i="12" s="1"/>
  <c r="AX129" i="12" s="1"/>
  <c r="CE97" i="12"/>
  <c r="CF97" i="12"/>
  <c r="CH97" i="12"/>
  <c r="AX124" i="12"/>
  <c r="DE104" i="12"/>
  <c r="CD104" i="12"/>
  <c r="AX104" i="12" s="1"/>
  <c r="CG292" i="12"/>
  <c r="DG292" i="12"/>
  <c r="DE222" i="12"/>
  <c r="DB222" i="12"/>
  <c r="CB222" i="12" s="1"/>
  <c r="DG222" i="12"/>
  <c r="CD222" i="12"/>
  <c r="DH113" i="12"/>
  <c r="DC113" i="12"/>
  <c r="CC113" i="12" s="1"/>
  <c r="CD113" i="12"/>
  <c r="DC93" i="12"/>
  <c r="CC93" i="12" s="1"/>
  <c r="CD93" i="12"/>
  <c r="DG95" i="12"/>
  <c r="CF95" i="12"/>
  <c r="AX95" i="12" s="1"/>
  <c r="DD29" i="12"/>
  <c r="CD29" i="12" s="1"/>
  <c r="CH29" i="12"/>
  <c r="DF29" i="12"/>
  <c r="AY32" i="12"/>
  <c r="AX133" i="12"/>
  <c r="AY283" i="12"/>
  <c r="AY282" i="12"/>
  <c r="AY296" i="12"/>
  <c r="AY272" i="12"/>
  <c r="AY285" i="12"/>
  <c r="CG280" i="12"/>
  <c r="AY280" i="12" s="1"/>
  <c r="CE250" i="12"/>
  <c r="AY250" i="12" s="1"/>
  <c r="DD234" i="12"/>
  <c r="DG234" i="12"/>
  <c r="CG255" i="12"/>
  <c r="DC247" i="12"/>
  <c r="CC247" i="12" s="1"/>
  <c r="DC180" i="12"/>
  <c r="CC180" i="12" s="1"/>
  <c r="AX186" i="12"/>
  <c r="AX183" i="12"/>
  <c r="AX114" i="12"/>
  <c r="AX112" i="12"/>
  <c r="AX135" i="12"/>
  <c r="D64" i="12"/>
  <c r="DG223" i="12"/>
  <c r="CG223" i="12"/>
  <c r="CG226" i="12"/>
  <c r="DE226" i="12"/>
  <c r="AX107" i="12"/>
  <c r="AX103" i="12"/>
  <c r="CF28" i="12"/>
  <c r="DG61" i="12"/>
  <c r="DD187" i="12"/>
  <c r="CD187" i="12" s="1"/>
  <c r="AX187" i="12" s="1"/>
  <c r="DE187" i="12"/>
  <c r="CE187" i="12" s="1"/>
  <c r="CD115" i="12"/>
  <c r="AY30" i="12"/>
  <c r="CF63" i="12"/>
  <c r="CH61" i="12"/>
  <c r="DE33" i="12"/>
  <c r="AY274" i="12"/>
  <c r="AY233" i="12"/>
  <c r="AY252" i="12"/>
  <c r="AX176" i="12"/>
  <c r="AX170" i="12"/>
  <c r="DG255" i="12"/>
  <c r="AX196" i="12"/>
  <c r="AX192" i="12"/>
  <c r="AX188" i="12"/>
  <c r="DA180" i="12"/>
  <c r="CA180" i="12" s="1"/>
  <c r="AX180" i="12" s="1"/>
  <c r="AX175" i="12"/>
  <c r="AX172" i="12"/>
  <c r="AY156" i="12"/>
  <c r="AY258" i="12"/>
  <c r="AY151" i="12"/>
  <c r="AX100" i="12"/>
  <c r="AX92" i="12"/>
  <c r="AX139" i="12"/>
  <c r="DB223" i="12"/>
  <c r="CB223" i="12" s="1"/>
  <c r="AY152" i="12"/>
  <c r="DD225" i="12"/>
  <c r="AX120" i="12"/>
  <c r="AX113" i="12"/>
  <c r="AX106" i="12"/>
  <c r="DG28" i="12"/>
  <c r="DB61" i="12"/>
  <c r="CB61" i="12" s="1"/>
  <c r="AY61" i="12" s="1"/>
  <c r="DE127" i="12"/>
  <c r="CE127" i="12"/>
  <c r="CE117" i="12"/>
  <c r="CF117" i="12"/>
  <c r="CH28" i="12"/>
  <c r="CE93" i="12"/>
  <c r="CF93" i="12"/>
  <c r="DG63" i="12"/>
  <c r="DD52" i="12"/>
  <c r="CD52" i="12" s="1"/>
  <c r="AY52" i="12" s="1"/>
  <c r="DG33" i="12"/>
  <c r="DB29" i="12"/>
  <c r="CB29" i="12" s="1"/>
  <c r="CE28" i="12"/>
  <c r="AY28" i="12" s="1"/>
  <c r="CE61" i="12"/>
  <c r="AY57" i="12"/>
  <c r="DF50" i="12"/>
  <c r="AY35" i="12"/>
  <c r="DB197" i="12"/>
  <c r="CB197" i="12" s="1"/>
  <c r="DD138" i="12"/>
  <c r="DE115" i="12"/>
  <c r="DF98" i="12"/>
  <c r="DG98" i="12"/>
  <c r="DG50" i="12"/>
  <c r="CH132" i="12"/>
  <c r="CG132" i="12"/>
  <c r="AX132" i="12" s="1"/>
  <c r="AX128" i="12"/>
  <c r="CE133" i="12"/>
  <c r="CG133" i="12"/>
  <c r="DD131" i="12"/>
  <c r="CH129" i="12"/>
  <c r="CD129" i="12"/>
  <c r="DE97" i="12"/>
  <c r="DC97" i="12"/>
  <c r="CC97" i="12" s="1"/>
  <c r="AX97" i="12" s="1"/>
  <c r="DC124" i="12"/>
  <c r="CC124" i="12" s="1"/>
  <c r="CG104" i="12"/>
  <c r="CF104" i="12"/>
  <c r="AX121" i="12"/>
  <c r="CD291" i="12"/>
  <c r="AY291" i="12" s="1"/>
  <c r="DD291" i="12"/>
  <c r="CH142" i="12"/>
  <c r="AX142" i="12" s="1"/>
  <c r="DD142" i="12"/>
  <c r="DD233" i="12"/>
  <c r="CE233" i="12"/>
  <c r="DE109" i="12"/>
  <c r="DH109" i="12"/>
  <c r="DC136" i="12"/>
  <c r="CC136" i="12" s="1"/>
  <c r="CG136" i="12"/>
  <c r="DE136" i="12"/>
  <c r="CH136" i="12"/>
  <c r="DD136" i="12"/>
  <c r="AY293" i="12"/>
  <c r="DD290" i="12"/>
  <c r="CD290" i="12"/>
  <c r="CG290" i="12"/>
  <c r="DG290" i="12"/>
  <c r="CE290" i="12"/>
  <c r="DE290" i="12"/>
  <c r="AH204" i="12"/>
  <c r="AX91" i="12"/>
  <c r="DF58" i="12"/>
  <c r="DB58" i="12"/>
  <c r="CB58" i="12" s="1"/>
  <c r="CF58" i="12"/>
  <c r="CE58" i="12"/>
  <c r="DE58" i="12"/>
  <c r="CH58" i="12"/>
  <c r="DD58" i="12"/>
  <c r="CD58" i="12" s="1"/>
  <c r="DG58" i="12"/>
  <c r="DE23" i="12"/>
  <c r="CE23" i="12"/>
  <c r="DG23" i="12"/>
  <c r="DB23" i="12"/>
  <c r="CB23" i="12" s="1"/>
  <c r="DF23" i="12"/>
  <c r="DD23" i="12"/>
  <c r="CD23" i="12" s="1"/>
  <c r="CH23" i="12"/>
  <c r="CF23" i="12"/>
  <c r="AY48" i="12"/>
  <c r="AY42" i="12"/>
  <c r="DE24" i="12"/>
  <c r="CE24" i="12"/>
  <c r="DG24" i="12"/>
  <c r="DF24" i="12"/>
  <c r="DD24" i="12"/>
  <c r="CD24" i="12" s="1"/>
  <c r="CH24" i="12"/>
  <c r="CF24" i="12"/>
  <c r="DB24" i="12"/>
  <c r="CB24" i="12" s="1"/>
  <c r="DE13" i="12"/>
  <c r="CE13" i="12"/>
  <c r="DG13" i="12"/>
  <c r="CF13" i="12"/>
  <c r="DB13" i="12"/>
  <c r="CB13" i="12" s="1"/>
  <c r="DF13" i="12"/>
  <c r="DD13" i="12"/>
  <c r="CD13" i="12" s="1"/>
  <c r="CH13" i="12"/>
  <c r="AX193" i="12"/>
  <c r="DE22" i="12"/>
  <c r="CE22" i="12"/>
  <c r="DG22" i="12"/>
  <c r="DF22" i="12"/>
  <c r="DD22" i="12"/>
  <c r="CD22" i="12" s="1"/>
  <c r="CF22" i="12"/>
  <c r="DB22" i="12"/>
  <c r="CB22" i="12" s="1"/>
  <c r="CH22" i="12"/>
  <c r="DG289" i="12"/>
  <c r="DB289" i="12"/>
  <c r="CB289" i="12" s="1"/>
  <c r="CD289" i="12"/>
  <c r="DE289" i="12"/>
  <c r="CG289" i="12"/>
  <c r="DC289" i="12"/>
  <c r="CC289" i="12" s="1"/>
  <c r="CE289" i="12"/>
  <c r="DD289" i="12"/>
  <c r="AY264" i="12"/>
  <c r="AY224" i="12"/>
  <c r="AY253" i="12"/>
  <c r="AX174" i="12"/>
  <c r="AX167" i="12"/>
  <c r="AX164" i="12"/>
  <c r="AX169" i="12"/>
  <c r="DE47" i="12"/>
  <c r="CE47" i="12"/>
  <c r="DF47" i="12"/>
  <c r="CF47" i="12"/>
  <c r="DB47" i="12"/>
  <c r="CB47" i="12" s="1"/>
  <c r="DG47" i="12"/>
  <c r="DD47" i="12"/>
  <c r="CD47" i="12" s="1"/>
  <c r="CH47" i="12"/>
  <c r="AX185" i="12"/>
  <c r="DE49" i="12"/>
  <c r="CE49" i="12"/>
  <c r="DF49" i="12"/>
  <c r="DG49" i="12"/>
  <c r="DD49" i="12"/>
  <c r="CD49" i="12" s="1"/>
  <c r="CH49" i="12"/>
  <c r="CF49" i="12"/>
  <c r="DB49" i="12"/>
  <c r="CB49" i="12" s="1"/>
  <c r="DF56" i="12"/>
  <c r="DB56" i="12"/>
  <c r="CB56" i="12" s="1"/>
  <c r="CF56" i="12"/>
  <c r="CE56" i="12"/>
  <c r="DE56" i="12"/>
  <c r="CH56" i="12"/>
  <c r="DG56" i="12"/>
  <c r="DD56" i="12"/>
  <c r="CD56" i="12" s="1"/>
  <c r="DE12" i="12"/>
  <c r="CE12" i="12"/>
  <c r="DG12" i="12"/>
  <c r="DD12" i="12"/>
  <c r="CD12" i="12" s="1"/>
  <c r="CH12" i="12"/>
  <c r="CF12" i="12"/>
  <c r="DB12" i="12"/>
  <c r="DF12" i="12"/>
  <c r="DE21" i="12"/>
  <c r="CE21" i="12"/>
  <c r="DG21" i="12"/>
  <c r="CF21" i="12"/>
  <c r="DB21" i="12"/>
  <c r="CB21" i="12" s="1"/>
  <c r="DF21" i="12"/>
  <c r="DD21" i="12"/>
  <c r="CD21" i="12" s="1"/>
  <c r="CH21" i="12"/>
  <c r="AX189" i="12"/>
  <c r="AY50" i="12"/>
  <c r="DG230" i="12"/>
  <c r="CG230" i="12"/>
  <c r="DE230" i="12"/>
  <c r="CE230" i="12"/>
  <c r="CD230" i="12"/>
  <c r="DD230" i="12"/>
  <c r="DF43" i="12"/>
  <c r="CH43" i="12"/>
  <c r="DE43" i="12"/>
  <c r="CF43" i="12"/>
  <c r="DB43" i="12"/>
  <c r="CB43" i="12" s="1"/>
  <c r="DD43" i="12"/>
  <c r="CD43" i="12" s="1"/>
  <c r="CE43" i="12"/>
  <c r="DG43" i="12"/>
  <c r="DG27" i="12"/>
  <c r="DE27" i="12"/>
  <c r="CE27" i="12"/>
  <c r="DD27" i="12"/>
  <c r="CD27" i="12" s="1"/>
  <c r="CH27" i="12"/>
  <c r="CF27" i="12"/>
  <c r="DB27" i="12"/>
  <c r="CB27" i="12" s="1"/>
  <c r="DF27" i="12"/>
  <c r="DE19" i="12"/>
  <c r="CE19" i="12"/>
  <c r="DG19" i="12"/>
  <c r="DB19" i="12"/>
  <c r="CB19" i="12" s="1"/>
  <c r="DF19" i="12"/>
  <c r="DD19" i="12"/>
  <c r="CD19" i="12" s="1"/>
  <c r="CH19" i="12"/>
  <c r="CF19" i="12"/>
  <c r="D36" i="12"/>
  <c r="A363" i="12" s="1"/>
  <c r="DD41" i="12"/>
  <c r="CD41" i="12" s="1"/>
  <c r="CH41" i="12"/>
  <c r="CF41" i="12"/>
  <c r="DF41" i="12"/>
  <c r="CE41" i="12"/>
  <c r="DB41" i="12"/>
  <c r="CB41" i="12" s="1"/>
  <c r="DG41" i="12"/>
  <c r="DE41" i="12"/>
  <c r="DE20" i="12"/>
  <c r="CE20" i="12"/>
  <c r="DG20" i="12"/>
  <c r="DF20" i="12"/>
  <c r="DD20" i="12"/>
  <c r="CD20" i="12" s="1"/>
  <c r="CH20" i="12"/>
  <c r="CF20" i="12"/>
  <c r="DB20" i="12"/>
  <c r="CB20" i="12" s="1"/>
  <c r="DE26" i="12"/>
  <c r="CE26" i="12"/>
  <c r="DG26" i="12"/>
  <c r="CH26" i="12"/>
  <c r="CF26" i="12"/>
  <c r="DB26" i="12"/>
  <c r="CB26" i="12" s="1"/>
  <c r="DF26" i="12"/>
  <c r="DD26" i="12"/>
  <c r="CD26" i="12" s="1"/>
  <c r="DE15" i="12"/>
  <c r="CE15" i="12"/>
  <c r="DG15" i="12"/>
  <c r="DF15" i="12"/>
  <c r="DD15" i="12"/>
  <c r="CD15" i="12" s="1"/>
  <c r="CF15" i="12"/>
  <c r="DB15" i="12"/>
  <c r="CB15" i="12" s="1"/>
  <c r="CH15" i="12"/>
  <c r="DC229" i="12"/>
  <c r="CC229" i="12" s="1"/>
  <c r="CE229" i="12"/>
  <c r="DG229" i="12"/>
  <c r="DB229" i="12"/>
  <c r="CB229" i="12" s="1"/>
  <c r="CD229" i="12"/>
  <c r="CG229" i="12"/>
  <c r="DD229" i="12"/>
  <c r="DE229" i="12"/>
  <c r="AX177" i="12"/>
  <c r="AX198" i="12"/>
  <c r="AX194" i="12"/>
  <c r="AX190" i="12"/>
  <c r="AX184" i="12"/>
  <c r="AX171" i="12"/>
  <c r="AH205" i="12"/>
  <c r="AX173" i="12"/>
  <c r="AX165" i="12"/>
  <c r="DE51" i="12"/>
  <c r="CE51" i="12"/>
  <c r="DF51" i="12"/>
  <c r="CF51" i="12"/>
  <c r="DB51" i="12"/>
  <c r="CB51" i="12" s="1"/>
  <c r="DG51" i="12"/>
  <c r="DD51" i="12"/>
  <c r="CD51" i="12" s="1"/>
  <c r="CH51" i="12"/>
  <c r="AX136" i="12"/>
  <c r="DE53" i="12"/>
  <c r="CE53" i="12"/>
  <c r="DF53" i="12"/>
  <c r="DG53" i="12"/>
  <c r="DD53" i="12"/>
  <c r="CD53" i="12" s="1"/>
  <c r="CH53" i="12"/>
  <c r="CF53" i="12"/>
  <c r="DB53" i="12"/>
  <c r="CB53" i="12" s="1"/>
  <c r="AY228" i="12"/>
  <c r="D60" i="12"/>
  <c r="A332" i="12" s="1"/>
  <c r="AH203" i="12"/>
  <c r="AX191" i="12"/>
  <c r="AX162" i="12"/>
  <c r="DE25" i="12"/>
  <c r="CE25" i="12"/>
  <c r="DG25" i="12"/>
  <c r="DB25" i="12"/>
  <c r="CB25" i="12" s="1"/>
  <c r="DF25" i="12"/>
  <c r="DD25" i="12"/>
  <c r="CD25" i="12" s="1"/>
  <c r="CH25" i="12"/>
  <c r="CF25" i="12"/>
  <c r="DE14" i="12"/>
  <c r="CE14" i="12"/>
  <c r="DG14" i="12"/>
  <c r="CF14" i="12"/>
  <c r="DB14" i="12"/>
  <c r="CB14" i="12" s="1"/>
  <c r="DF14" i="12"/>
  <c r="DD14" i="12"/>
  <c r="CD14" i="12" s="1"/>
  <c r="CH14" i="12"/>
  <c r="AX197" i="12"/>
  <c r="AX138" i="12"/>
  <c r="AY29" i="12" l="1"/>
  <c r="AY247" i="12"/>
  <c r="AX93" i="12"/>
  <c r="AY234" i="12"/>
  <c r="AY14" i="12"/>
  <c r="AX117" i="12"/>
  <c r="AY49" i="12"/>
  <c r="AY47" i="12"/>
  <c r="AY13" i="12"/>
  <c r="AY223" i="12"/>
  <c r="AY229" i="12"/>
  <c r="AY20" i="12"/>
  <c r="AY43" i="12"/>
  <c r="AY21" i="12"/>
  <c r="AY22" i="12"/>
  <c r="AY24" i="12"/>
  <c r="AY15" i="12"/>
  <c r="AY19" i="12"/>
  <c r="AY56" i="12"/>
  <c r="AY289" i="12"/>
  <c r="AY25" i="12"/>
  <c r="AY58" i="12"/>
  <c r="AY290" i="12"/>
  <c r="AY53" i="12"/>
  <c r="AY51" i="12"/>
  <c r="AY26" i="12"/>
  <c r="AY41" i="12"/>
  <c r="AY27" i="12"/>
  <c r="AY230" i="12"/>
  <c r="CB12" i="12"/>
  <c r="AY12" i="12" s="1"/>
  <c r="B332" i="12"/>
  <c r="B363" i="12"/>
  <c r="AY23" i="12"/>
  <c r="DA315" i="11" l="1"/>
  <c r="CA315" i="11"/>
  <c r="F315" i="11"/>
  <c r="E315" i="11"/>
  <c r="D315" i="11" s="1"/>
  <c r="DB315" i="11" s="1"/>
  <c r="DA314" i="11"/>
  <c r="CA314" i="11"/>
  <c r="F314" i="11"/>
  <c r="E314" i="11"/>
  <c r="DA313" i="11"/>
  <c r="CA313" i="11"/>
  <c r="F313" i="11"/>
  <c r="D313" i="11" s="1"/>
  <c r="DB313" i="11" s="1"/>
  <c r="E313" i="11"/>
  <c r="DA312" i="11"/>
  <c r="CA312" i="11"/>
  <c r="F312" i="11"/>
  <c r="E312" i="11"/>
  <c r="D312" i="11" s="1"/>
  <c r="DA311" i="11"/>
  <c r="CA311" i="11"/>
  <c r="F311" i="11"/>
  <c r="E311" i="11"/>
  <c r="D311" i="11"/>
  <c r="DB311" i="11" s="1"/>
  <c r="AX306" i="11"/>
  <c r="AW306" i="11"/>
  <c r="AV306" i="11"/>
  <c r="AU306" i="11"/>
  <c r="AT306" i="11"/>
  <c r="AP306" i="11"/>
  <c r="AO306" i="11"/>
  <c r="AN306" i="11"/>
  <c r="AM306" i="11"/>
  <c r="AL306" i="11"/>
  <c r="AK306" i="11"/>
  <c r="AJ306" i="11"/>
  <c r="AI306" i="11"/>
  <c r="AH306" i="11"/>
  <c r="AG306" i="11"/>
  <c r="AF306" i="11"/>
  <c r="AE306" i="11"/>
  <c r="AD306" i="11"/>
  <c r="AC306" i="11"/>
  <c r="AB306" i="11"/>
  <c r="AA306" i="11"/>
  <c r="Z306" i="11"/>
  <c r="Y306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F306" i="11" s="1"/>
  <c r="G306" i="11"/>
  <c r="AX305" i="11"/>
  <c r="AW305" i="11"/>
  <c r="AV305" i="11"/>
  <c r="AU305" i="11"/>
  <c r="AT305" i="11"/>
  <c r="AP305" i="11"/>
  <c r="AO305" i="11"/>
  <c r="AN305" i="11"/>
  <c r="AM305" i="11"/>
  <c r="AL305" i="11"/>
  <c r="AK305" i="11"/>
  <c r="AJ305" i="11"/>
  <c r="AI305" i="11"/>
  <c r="AH305" i="11"/>
  <c r="AG305" i="11"/>
  <c r="AF305" i="11"/>
  <c r="AE305" i="11"/>
  <c r="AD305" i="11"/>
  <c r="AC305" i="11"/>
  <c r="AB305" i="11"/>
  <c r="AA305" i="11"/>
  <c r="Z305" i="11"/>
  <c r="Y305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E305" i="11" s="1"/>
  <c r="H305" i="11"/>
  <c r="G305" i="11"/>
  <c r="AX304" i="11"/>
  <c r="AW304" i="11"/>
  <c r="AV304" i="11"/>
  <c r="AU304" i="11"/>
  <c r="AT304" i="11"/>
  <c r="AP304" i="11"/>
  <c r="AO304" i="11"/>
  <c r="AN304" i="11"/>
  <c r="AM304" i="11"/>
  <c r="AL304" i="11"/>
  <c r="AK304" i="11"/>
  <c r="AJ304" i="11"/>
  <c r="AI304" i="11"/>
  <c r="AH304" i="11"/>
  <c r="AG304" i="11"/>
  <c r="AF304" i="11"/>
  <c r="AE304" i="11"/>
  <c r="AD304" i="11"/>
  <c r="AC304" i="11"/>
  <c r="AB304" i="11"/>
  <c r="AA304" i="11"/>
  <c r="Z304" i="11"/>
  <c r="Y304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E304" i="11"/>
  <c r="AX303" i="11"/>
  <c r="AW303" i="11"/>
  <c r="AV303" i="11"/>
  <c r="AU303" i="11"/>
  <c r="AT303" i="11"/>
  <c r="AP303" i="11"/>
  <c r="AO303" i="11"/>
  <c r="AN303" i="11"/>
  <c r="AM303" i="11"/>
  <c r="AL303" i="11"/>
  <c r="AK303" i="11"/>
  <c r="AJ303" i="11"/>
  <c r="AI303" i="11"/>
  <c r="AH303" i="11"/>
  <c r="AG303" i="11"/>
  <c r="AF303" i="11"/>
  <c r="AE303" i="11"/>
  <c r="AD303" i="11"/>
  <c r="AC303" i="11"/>
  <c r="AB303" i="11"/>
  <c r="AA303" i="11"/>
  <c r="Z303" i="11"/>
  <c r="Y303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E303" i="11" s="1"/>
  <c r="H303" i="11"/>
  <c r="F303" i="11" s="1"/>
  <c r="G303" i="11"/>
  <c r="AX302" i="11"/>
  <c r="AW302" i="11"/>
  <c r="AV302" i="11"/>
  <c r="AU302" i="11"/>
  <c r="AT302" i="11"/>
  <c r="AS302" i="11"/>
  <c r="AP302" i="11"/>
  <c r="AO302" i="11"/>
  <c r="AN302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AA302" i="11"/>
  <c r="Z302" i="11"/>
  <c r="Y302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E302" i="11" s="1"/>
  <c r="D302" i="11" s="1"/>
  <c r="F302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301" i="11" s="1"/>
  <c r="DA300" i="11"/>
  <c r="CA300" i="11" s="1"/>
  <c r="CC300" i="11"/>
  <c r="CB300" i="11"/>
  <c r="F300" i="11"/>
  <c r="E300" i="11"/>
  <c r="DG299" i="11"/>
  <c r="DA299" i="11"/>
  <c r="CC299" i="11"/>
  <c r="CB299" i="11"/>
  <c r="CA299" i="11"/>
  <c r="F299" i="11"/>
  <c r="E299" i="11"/>
  <c r="D299" i="11" s="1"/>
  <c r="DE299" i="11" s="1"/>
  <c r="DA298" i="11"/>
  <c r="CA298" i="11" s="1"/>
  <c r="CC298" i="11"/>
  <c r="CB298" i="11"/>
  <c r="F298" i="11"/>
  <c r="E298" i="11"/>
  <c r="DA297" i="11"/>
  <c r="CA297" i="11" s="1"/>
  <c r="CC297" i="11"/>
  <c r="CB297" i="11"/>
  <c r="F297" i="11"/>
  <c r="E297" i="11"/>
  <c r="D297" i="11"/>
  <c r="DE297" i="11" s="1"/>
  <c r="DA296" i="11"/>
  <c r="CA296" i="11" s="1"/>
  <c r="CC296" i="11"/>
  <c r="CB296" i="11"/>
  <c r="F296" i="11"/>
  <c r="E296" i="11"/>
  <c r="DA295" i="11"/>
  <c r="CA295" i="11" s="1"/>
  <c r="F295" i="11"/>
  <c r="E295" i="11"/>
  <c r="DA294" i="11"/>
  <c r="CC294" i="11"/>
  <c r="CB294" i="11"/>
  <c r="CA294" i="11"/>
  <c r="F294" i="11"/>
  <c r="E294" i="11"/>
  <c r="DA293" i="11"/>
  <c r="CA293" i="11" s="1"/>
  <c r="CC293" i="11"/>
  <c r="CB293" i="11"/>
  <c r="F293" i="11"/>
  <c r="E293" i="11"/>
  <c r="D293" i="11" s="1"/>
  <c r="DA292" i="11"/>
  <c r="CA292" i="11" s="1"/>
  <c r="CC292" i="11"/>
  <c r="CB292" i="11"/>
  <c r="F292" i="11"/>
  <c r="E292" i="11"/>
  <c r="D292" i="11" s="1"/>
  <c r="DA291" i="11"/>
  <c r="CA291" i="11" s="1"/>
  <c r="CC291" i="11"/>
  <c r="CB291" i="11"/>
  <c r="F291" i="11"/>
  <c r="E291" i="11"/>
  <c r="D291" i="11" s="1"/>
  <c r="DD291" i="11" s="1"/>
  <c r="DA290" i="11"/>
  <c r="CC290" i="11"/>
  <c r="CB290" i="11"/>
  <c r="CA290" i="11"/>
  <c r="F290" i="11"/>
  <c r="E290" i="11"/>
  <c r="D290" i="11" s="1"/>
  <c r="CG290" i="11" s="1"/>
  <c r="DA289" i="11"/>
  <c r="CA289" i="11"/>
  <c r="F289" i="11"/>
  <c r="E289" i="11"/>
  <c r="D289" i="11" s="1"/>
  <c r="DC289" i="11" s="1"/>
  <c r="CC289" i="11" s="1"/>
  <c r="DA288" i="11"/>
  <c r="CA288" i="11" s="1"/>
  <c r="CC288" i="11"/>
  <c r="CB288" i="11"/>
  <c r="F288" i="11"/>
  <c r="E288" i="11"/>
  <c r="DA287" i="11"/>
  <c r="CC287" i="11"/>
  <c r="CB287" i="11"/>
  <c r="CA287" i="11"/>
  <c r="F287" i="11"/>
  <c r="E287" i="11"/>
  <c r="D287" i="11"/>
  <c r="CG287" i="11" s="1"/>
  <c r="DA286" i="11"/>
  <c r="CA286" i="11" s="1"/>
  <c r="CC286" i="11"/>
  <c r="CB286" i="11"/>
  <c r="F286" i="11"/>
  <c r="E286" i="11"/>
  <c r="D286" i="11" s="1"/>
  <c r="DA285" i="11"/>
  <c r="CC285" i="11"/>
  <c r="CB285" i="11"/>
  <c r="CA285" i="11"/>
  <c r="F285" i="11"/>
  <c r="E285" i="11"/>
  <c r="D285" i="11" s="1"/>
  <c r="DA284" i="11"/>
  <c r="CA284" i="11" s="1"/>
  <c r="CC284" i="11"/>
  <c r="CB284" i="11"/>
  <c r="F284" i="11"/>
  <c r="E284" i="11"/>
  <c r="DA283" i="11"/>
  <c r="CA283" i="11" s="1"/>
  <c r="F283" i="11"/>
  <c r="E283" i="11"/>
  <c r="D283" i="11" s="1"/>
  <c r="CD283" i="11" s="1"/>
  <c r="DA282" i="11"/>
  <c r="CA282" i="11" s="1"/>
  <c r="CC282" i="11"/>
  <c r="CB282" i="11"/>
  <c r="F282" i="11"/>
  <c r="E282" i="11"/>
  <c r="D282" i="11" s="1"/>
  <c r="DG282" i="11" s="1"/>
  <c r="DA281" i="11"/>
  <c r="CA281" i="11" s="1"/>
  <c r="CC281" i="11"/>
  <c r="CB281" i="11"/>
  <c r="F281" i="11"/>
  <c r="E281" i="11"/>
  <c r="DA280" i="11"/>
  <c r="CA280" i="11" s="1"/>
  <c r="CC280" i="11"/>
  <c r="CB280" i="11"/>
  <c r="F280" i="11"/>
  <c r="E280" i="11"/>
  <c r="D280" i="11" s="1"/>
  <c r="DA279" i="11"/>
  <c r="CA279" i="11" s="1"/>
  <c r="CC279" i="11"/>
  <c r="CB279" i="11"/>
  <c r="F279" i="11"/>
  <c r="E279" i="11"/>
  <c r="DA278" i="11"/>
  <c r="CA278" i="11" s="1"/>
  <c r="CC278" i="11"/>
  <c r="CB278" i="11"/>
  <c r="F278" i="11"/>
  <c r="E278" i="11"/>
  <c r="D278" i="11" s="1"/>
  <c r="DE278" i="11" s="1"/>
  <c r="DA277" i="11"/>
  <c r="CA277" i="11"/>
  <c r="F277" i="11"/>
  <c r="E277" i="11"/>
  <c r="DA276" i="11"/>
  <c r="CA276" i="11" s="1"/>
  <c r="CC276" i="11"/>
  <c r="CB276" i="11"/>
  <c r="F276" i="11"/>
  <c r="E276" i="11"/>
  <c r="DA275" i="11"/>
  <c r="CA275" i="11" s="1"/>
  <c r="CC275" i="11"/>
  <c r="CB275" i="11"/>
  <c r="F275" i="11"/>
  <c r="E275" i="11"/>
  <c r="D275" i="11" s="1"/>
  <c r="DA274" i="11"/>
  <c r="CA274" i="11" s="1"/>
  <c r="CC274" i="11"/>
  <c r="CB274" i="11"/>
  <c r="F274" i="11"/>
  <c r="E274" i="11"/>
  <c r="DA273" i="11"/>
  <c r="CA273" i="11" s="1"/>
  <c r="CC273" i="11"/>
  <c r="CB273" i="11"/>
  <c r="F273" i="11"/>
  <c r="E273" i="11"/>
  <c r="D273" i="11" s="1"/>
  <c r="DE273" i="11" s="1"/>
  <c r="DA272" i="11"/>
  <c r="CA272" i="11" s="1"/>
  <c r="CC272" i="11"/>
  <c r="CB272" i="11"/>
  <c r="F272" i="11"/>
  <c r="E272" i="11"/>
  <c r="DA271" i="11"/>
  <c r="CA271" i="11" s="1"/>
  <c r="F271" i="11"/>
  <c r="E271" i="11"/>
  <c r="DA270" i="11"/>
  <c r="CA270" i="11" s="1"/>
  <c r="CC270" i="11"/>
  <c r="CB270" i="11"/>
  <c r="F270" i="11"/>
  <c r="E270" i="11"/>
  <c r="D270" i="11" s="1"/>
  <c r="DG270" i="11" s="1"/>
  <c r="DA269" i="11"/>
  <c r="CC269" i="11"/>
  <c r="CB269" i="11"/>
  <c r="CA269" i="11"/>
  <c r="F269" i="11"/>
  <c r="E269" i="11"/>
  <c r="DA268" i="11"/>
  <c r="CA268" i="11" s="1"/>
  <c r="CC268" i="11"/>
  <c r="CB268" i="11"/>
  <c r="F268" i="11"/>
  <c r="E268" i="11"/>
  <c r="DA267" i="11"/>
  <c r="CC267" i="11"/>
  <c r="CB267" i="11"/>
  <c r="CA267" i="11"/>
  <c r="F267" i="11"/>
  <c r="E267" i="11"/>
  <c r="D267" i="11" s="1"/>
  <c r="DE267" i="11" s="1"/>
  <c r="DA266" i="11"/>
  <c r="CA266" i="11" s="1"/>
  <c r="CC266" i="11"/>
  <c r="CB266" i="11"/>
  <c r="F266" i="11"/>
  <c r="E266" i="11"/>
  <c r="DA265" i="11"/>
  <c r="CA265" i="11" s="1"/>
  <c r="F265" i="11"/>
  <c r="E265" i="11"/>
  <c r="DA264" i="11"/>
  <c r="CC264" i="11"/>
  <c r="CB264" i="11"/>
  <c r="CA264" i="11"/>
  <c r="F264" i="11"/>
  <c r="E264" i="11"/>
  <c r="D264" i="11"/>
  <c r="DA263" i="11"/>
  <c r="CA263" i="11" s="1"/>
  <c r="CC263" i="11"/>
  <c r="CB263" i="11"/>
  <c r="F263" i="11"/>
  <c r="E263" i="11"/>
  <c r="DA262" i="11"/>
  <c r="CC262" i="11"/>
  <c r="CB262" i="11"/>
  <c r="CA262" i="11"/>
  <c r="F262" i="11"/>
  <c r="E262" i="11"/>
  <c r="D262" i="11"/>
  <c r="DA261" i="11"/>
  <c r="CA261" i="11" s="1"/>
  <c r="CC261" i="11"/>
  <c r="CB261" i="11"/>
  <c r="F261" i="11"/>
  <c r="E261" i="11"/>
  <c r="DA260" i="11"/>
  <c r="CC260" i="11"/>
  <c r="CB260" i="11"/>
  <c r="CA260" i="11"/>
  <c r="F260" i="11"/>
  <c r="E260" i="11"/>
  <c r="D260" i="11"/>
  <c r="CD260" i="11" s="1"/>
  <c r="DA259" i="11"/>
  <c r="CA259" i="11"/>
  <c r="F259" i="11"/>
  <c r="E259" i="11"/>
  <c r="CC258" i="11"/>
  <c r="CA258" i="11"/>
  <c r="F258" i="11"/>
  <c r="E258" i="11"/>
  <c r="CC257" i="11"/>
  <c r="CA257" i="11"/>
  <c r="F257" i="11"/>
  <c r="E257" i="11"/>
  <c r="CC256" i="11"/>
  <c r="CA256" i="11"/>
  <c r="F256" i="11"/>
  <c r="E256" i="11"/>
  <c r="D256" i="11" s="1"/>
  <c r="DE256" i="11" s="1"/>
  <c r="CC255" i="11"/>
  <c r="CA255" i="11"/>
  <c r="F255" i="11"/>
  <c r="E255" i="11"/>
  <c r="CC254" i="11"/>
  <c r="CA254" i="11"/>
  <c r="F254" i="11"/>
  <c r="E254" i="11"/>
  <c r="CA253" i="11"/>
  <c r="F253" i="11"/>
  <c r="E253" i="11"/>
  <c r="D253" i="11"/>
  <c r="DG253" i="11" s="1"/>
  <c r="CC252" i="11"/>
  <c r="CA252" i="11"/>
  <c r="F252" i="11"/>
  <c r="E252" i="11"/>
  <c r="CC251" i="11"/>
  <c r="CA251" i="11"/>
  <c r="F251" i="11"/>
  <c r="E251" i="11"/>
  <c r="CC250" i="11"/>
  <c r="CA250" i="11"/>
  <c r="F250" i="11"/>
  <c r="D250" i="11" s="1"/>
  <c r="CE250" i="11" s="1"/>
  <c r="E250" i="11"/>
  <c r="CC249" i="11"/>
  <c r="CA249" i="11"/>
  <c r="F249" i="11"/>
  <c r="E249" i="11"/>
  <c r="D249" i="11"/>
  <c r="CC248" i="11"/>
  <c r="CA248" i="11"/>
  <c r="F248" i="11"/>
  <c r="E248" i="11"/>
  <c r="CA247" i="11"/>
  <c r="F247" i="11"/>
  <c r="E247" i="11"/>
  <c r="D247" i="11" s="1"/>
  <c r="CC246" i="11"/>
  <c r="CA246" i="11"/>
  <c r="F246" i="11"/>
  <c r="E246" i="11"/>
  <c r="D246" i="11"/>
  <c r="CC245" i="11"/>
  <c r="CA245" i="11"/>
  <c r="F245" i="11"/>
  <c r="E245" i="11"/>
  <c r="CC244" i="11"/>
  <c r="CA244" i="11"/>
  <c r="F244" i="11"/>
  <c r="E244" i="11"/>
  <c r="D244" i="11" s="1"/>
  <c r="CG244" i="11" s="1"/>
  <c r="CC243" i="11"/>
  <c r="CA243" i="11"/>
  <c r="F243" i="11"/>
  <c r="E243" i="11"/>
  <c r="D243" i="11"/>
  <c r="CC242" i="11"/>
  <c r="CA242" i="11"/>
  <c r="F242" i="11"/>
  <c r="E242" i="11"/>
  <c r="D242" i="11" s="1"/>
  <c r="DG242" i="11" s="1"/>
  <c r="CA241" i="11"/>
  <c r="F241" i="11"/>
  <c r="D241" i="11" s="1"/>
  <c r="CD241" i="11" s="1"/>
  <c r="E241" i="11"/>
  <c r="DA240" i="11"/>
  <c r="CA240" i="11" s="1"/>
  <c r="CC240" i="11"/>
  <c r="F240" i="11"/>
  <c r="E240" i="11"/>
  <c r="D240" i="11"/>
  <c r="DE240" i="11" s="1"/>
  <c r="DA239" i="11"/>
  <c r="CA239" i="11" s="1"/>
  <c r="CC239" i="11"/>
  <c r="F239" i="11"/>
  <c r="E239" i="11"/>
  <c r="D239" i="11" s="1"/>
  <c r="DA238" i="11"/>
  <c r="CA238" i="11" s="1"/>
  <c r="CC238" i="11"/>
  <c r="F238" i="11"/>
  <c r="E238" i="11"/>
  <c r="DA237" i="11"/>
  <c r="CA237" i="11" s="1"/>
  <c r="CC237" i="11"/>
  <c r="F237" i="11"/>
  <c r="E237" i="11"/>
  <c r="DA236" i="11"/>
  <c r="CA236" i="11" s="1"/>
  <c r="CC236" i="11"/>
  <c r="F236" i="11"/>
  <c r="E236" i="11"/>
  <c r="D236" i="11" s="1"/>
  <c r="DA235" i="11"/>
  <c r="CA235" i="11" s="1"/>
  <c r="F235" i="11"/>
  <c r="E235" i="11"/>
  <c r="D235" i="11"/>
  <c r="DG235" i="11" s="1"/>
  <c r="DA234" i="11"/>
  <c r="CC234" i="11"/>
  <c r="CA234" i="11"/>
  <c r="F234" i="11"/>
  <c r="E234" i="11"/>
  <c r="D234" i="11"/>
  <c r="DG234" i="11" s="1"/>
  <c r="DA233" i="11"/>
  <c r="CA233" i="11" s="1"/>
  <c r="CC233" i="11"/>
  <c r="F233" i="11"/>
  <c r="E233" i="11"/>
  <c r="D233" i="11" s="1"/>
  <c r="DD233" i="11" s="1"/>
  <c r="DA232" i="11"/>
  <c r="CC232" i="11"/>
  <c r="CA232" i="11"/>
  <c r="F232" i="11"/>
  <c r="E232" i="11"/>
  <c r="DA231" i="11"/>
  <c r="CC231" i="11"/>
  <c r="CA231" i="11"/>
  <c r="F231" i="11"/>
  <c r="E231" i="11"/>
  <c r="D231" i="11" s="1"/>
  <c r="CE231" i="11" s="1"/>
  <c r="DA230" i="11"/>
  <c r="CA230" i="11" s="1"/>
  <c r="CC230" i="11"/>
  <c r="F230" i="11"/>
  <c r="E230" i="11"/>
  <c r="DA229" i="11"/>
  <c r="CA229" i="11"/>
  <c r="F229" i="11"/>
  <c r="E229" i="11"/>
  <c r="D229" i="11"/>
  <c r="DC229" i="11" s="1"/>
  <c r="CC229" i="11" s="1"/>
  <c r="DA228" i="11"/>
  <c r="CA228" i="11" s="1"/>
  <c r="CC228" i="11"/>
  <c r="F228" i="11"/>
  <c r="E228" i="11"/>
  <c r="DA227" i="11"/>
  <c r="CC227" i="11"/>
  <c r="CA227" i="11"/>
  <c r="F227" i="11"/>
  <c r="D227" i="11" s="1"/>
  <c r="DD227" i="11" s="1"/>
  <c r="E227" i="11"/>
  <c r="DA226" i="11"/>
  <c r="CC226" i="11"/>
  <c r="CA226" i="11"/>
  <c r="F226" i="11"/>
  <c r="E226" i="11"/>
  <c r="DA225" i="11"/>
  <c r="CA225" i="11" s="1"/>
  <c r="CC225" i="11"/>
  <c r="F225" i="11"/>
  <c r="E225" i="11"/>
  <c r="D225" i="11" s="1"/>
  <c r="DG225" i="11" s="1"/>
  <c r="DA224" i="11"/>
  <c r="CA224" i="11" s="1"/>
  <c r="CC224" i="11"/>
  <c r="F224" i="11"/>
  <c r="E224" i="11"/>
  <c r="DA223" i="11"/>
  <c r="CA223" i="11" s="1"/>
  <c r="F223" i="11"/>
  <c r="E223" i="11"/>
  <c r="D223" i="11" s="1"/>
  <c r="DA222" i="11"/>
  <c r="CA222" i="11" s="1"/>
  <c r="F222" i="11"/>
  <c r="E222" i="11"/>
  <c r="D222" i="11" s="1"/>
  <c r="DA221" i="11"/>
  <c r="CA221" i="11" s="1"/>
  <c r="F221" i="11"/>
  <c r="E221" i="11"/>
  <c r="F216" i="11"/>
  <c r="E216" i="11"/>
  <c r="D216" i="11" s="1"/>
  <c r="F215" i="11"/>
  <c r="E215" i="11"/>
  <c r="D215" i="11"/>
  <c r="F214" i="11"/>
  <c r="D214" i="11" s="1"/>
  <c r="E214" i="11"/>
  <c r="F213" i="11"/>
  <c r="E213" i="11"/>
  <c r="D213" i="11" s="1"/>
  <c r="CE208" i="11"/>
  <c r="CD208" i="11"/>
  <c r="CC208" i="11"/>
  <c r="CB208" i="11"/>
  <c r="CA208" i="11"/>
  <c r="AD208" i="11"/>
  <c r="CE207" i="11"/>
  <c r="CD207" i="11"/>
  <c r="CC207" i="11"/>
  <c r="CB207" i="11"/>
  <c r="CA207" i="11"/>
  <c r="AD207" i="11"/>
  <c r="AD206" i="11"/>
  <c r="F206" i="11"/>
  <c r="E206" i="11"/>
  <c r="D206" i="11" s="1"/>
  <c r="DC206" i="11" s="1"/>
  <c r="CC206" i="11" s="1"/>
  <c r="AD205" i="11"/>
  <c r="F205" i="11"/>
  <c r="E205" i="11"/>
  <c r="D205" i="11" s="1"/>
  <c r="DB205" i="11" s="1"/>
  <c r="CB205" i="11" s="1"/>
  <c r="AD204" i="11"/>
  <c r="F204" i="11"/>
  <c r="E204" i="11"/>
  <c r="AD203" i="11"/>
  <c r="F203" i="11"/>
  <c r="E203" i="11"/>
  <c r="F198" i="11"/>
  <c r="E198" i="11"/>
  <c r="F197" i="11"/>
  <c r="E197" i="11"/>
  <c r="F196" i="11"/>
  <c r="E196" i="11"/>
  <c r="D196" i="11"/>
  <c r="F195" i="11"/>
  <c r="E195" i="11"/>
  <c r="F194" i="11"/>
  <c r="E194" i="11"/>
  <c r="D194" i="11" s="1"/>
  <c r="F193" i="11"/>
  <c r="E193" i="11"/>
  <c r="D193" i="11" s="1"/>
  <c r="DC193" i="11" s="1"/>
  <c r="CC193" i="11" s="1"/>
  <c r="DA192" i="11"/>
  <c r="CA192" i="11" s="1"/>
  <c r="F192" i="11"/>
  <c r="E192" i="11"/>
  <c r="D192" i="11"/>
  <c r="DE192" i="11" s="1"/>
  <c r="CE192" i="11" s="1"/>
  <c r="F191" i="11"/>
  <c r="E191" i="11"/>
  <c r="F190" i="11"/>
  <c r="E190" i="11"/>
  <c r="D190" i="11" s="1"/>
  <c r="DD190" i="11" s="1"/>
  <c r="CD190" i="11" s="1"/>
  <c r="F189" i="11"/>
  <c r="E189" i="11"/>
  <c r="F188" i="11"/>
  <c r="E188" i="11"/>
  <c r="D188" i="11" s="1"/>
  <c r="F187" i="11"/>
  <c r="E187" i="11"/>
  <c r="F186" i="11"/>
  <c r="E186" i="11"/>
  <c r="F185" i="11"/>
  <c r="E185" i="11"/>
  <c r="F184" i="11"/>
  <c r="E184" i="11"/>
  <c r="D184" i="11" s="1"/>
  <c r="DA184" i="11" s="1"/>
  <c r="CA184" i="11" s="1"/>
  <c r="F183" i="11"/>
  <c r="E183" i="11"/>
  <c r="F182" i="11"/>
  <c r="E182" i="11"/>
  <c r="D182" i="11" s="1"/>
  <c r="DD182" i="11" s="1"/>
  <c r="CD182" i="11" s="1"/>
  <c r="F181" i="11"/>
  <c r="D181" i="11" s="1"/>
  <c r="E181" i="11"/>
  <c r="F180" i="11"/>
  <c r="E180" i="11"/>
  <c r="F179" i="11"/>
  <c r="D179" i="11" s="1"/>
  <c r="E179" i="11"/>
  <c r="AW178" i="11"/>
  <c r="AV178" i="11"/>
  <c r="AU178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AA178" i="11"/>
  <c r="Z178" i="11"/>
  <c r="Y178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F178" i="11" s="1"/>
  <c r="G178" i="11"/>
  <c r="E178" i="11" s="1"/>
  <c r="D178" i="11" s="1"/>
  <c r="E177" i="11"/>
  <c r="D177" i="11" s="1"/>
  <c r="DC177" i="11" s="1"/>
  <c r="CC177" i="11" s="1"/>
  <c r="E176" i="11"/>
  <c r="D176" i="11"/>
  <c r="DD176" i="11" s="1"/>
  <c r="CD176" i="11" s="1"/>
  <c r="E175" i="11"/>
  <c r="D175" i="11" s="1"/>
  <c r="DA175" i="11" s="1"/>
  <c r="CA175" i="11" s="1"/>
  <c r="E174" i="11"/>
  <c r="D174" i="11"/>
  <c r="DA174" i="11" s="1"/>
  <c r="CA174" i="11" s="1"/>
  <c r="E173" i="11"/>
  <c r="D173" i="11" s="1"/>
  <c r="DC173" i="11" s="1"/>
  <c r="CC173" i="11" s="1"/>
  <c r="F172" i="11"/>
  <c r="D172" i="11"/>
  <c r="F171" i="11"/>
  <c r="D171" i="11" s="1"/>
  <c r="F170" i="11"/>
  <c r="D170" i="11" s="1"/>
  <c r="DC169" i="11"/>
  <c r="CC169" i="11"/>
  <c r="F169" i="11"/>
  <c r="D169" i="11" s="1"/>
  <c r="F168" i="11"/>
  <c r="D168" i="11" s="1"/>
  <c r="DA167" i="11"/>
  <c r="CA167" i="11" s="1"/>
  <c r="F167" i="11"/>
  <c r="D167" i="11"/>
  <c r="DE167" i="11" s="1"/>
  <c r="CE167" i="11" s="1"/>
  <c r="AW166" i="11"/>
  <c r="AV166" i="11"/>
  <c r="AU166" i="11"/>
  <c r="AT166" i="11"/>
  <c r="AS166" i="11"/>
  <c r="AR166" i="11"/>
  <c r="AQ166" i="11"/>
  <c r="AP166" i="11"/>
  <c r="AN166" i="11"/>
  <c r="AL166" i="11"/>
  <c r="AJ166" i="11"/>
  <c r="AH166" i="11"/>
  <c r="AF166" i="11"/>
  <c r="F166" i="11" s="1"/>
  <c r="D166" i="11" s="1"/>
  <c r="AD166" i="11"/>
  <c r="F165" i="11"/>
  <c r="D165" i="11" s="1"/>
  <c r="F164" i="11"/>
  <c r="D164" i="11"/>
  <c r="DA164" i="11" s="1"/>
  <c r="CA164" i="11" s="1"/>
  <c r="F163" i="11"/>
  <c r="D163" i="11" s="1"/>
  <c r="DA163" i="11" s="1"/>
  <c r="CA163" i="11" s="1"/>
  <c r="F162" i="11"/>
  <c r="D162" i="11" s="1"/>
  <c r="DB162" i="11" s="1"/>
  <c r="CB162" i="11" s="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DF156" i="11"/>
  <c r="DC156" i="11"/>
  <c r="CC156" i="11" s="1"/>
  <c r="DB156" i="11"/>
  <c r="DA156" i="11"/>
  <c r="CF156" i="11"/>
  <c r="CE156" i="11"/>
  <c r="CB156" i="11"/>
  <c r="CA156" i="11"/>
  <c r="F156" i="11"/>
  <c r="E156" i="11"/>
  <c r="D156" i="11"/>
  <c r="DG156" i="11" s="1"/>
  <c r="DB155" i="11"/>
  <c r="CB155" i="11" s="1"/>
  <c r="DA155" i="11"/>
  <c r="CA155" i="11" s="1"/>
  <c r="F155" i="11"/>
  <c r="E155" i="11"/>
  <c r="CF155" i="11" s="1"/>
  <c r="D155" i="11"/>
  <c r="DF154" i="11"/>
  <c r="DB154" i="11"/>
  <c r="CB154" i="11" s="1"/>
  <c r="DA154" i="11"/>
  <c r="CA154" i="11" s="1"/>
  <c r="CE154" i="11"/>
  <c r="F154" i="11"/>
  <c r="E154" i="11"/>
  <c r="CF154" i="11" s="1"/>
  <c r="D154" i="11"/>
  <c r="DG154" i="11" s="1"/>
  <c r="DB153" i="11"/>
  <c r="CB153" i="11" s="1"/>
  <c r="DA153" i="11"/>
  <c r="CA153" i="11" s="1"/>
  <c r="F153" i="11"/>
  <c r="E153" i="11"/>
  <c r="CF153" i="11" s="1"/>
  <c r="D153" i="11"/>
  <c r="DG153" i="11" s="1"/>
  <c r="DB152" i="11"/>
  <c r="CB152" i="11" s="1"/>
  <c r="DA152" i="11"/>
  <c r="CA152" i="11"/>
  <c r="F152" i="11"/>
  <c r="E152" i="11"/>
  <c r="CF152" i="11" s="1"/>
  <c r="D152" i="11"/>
  <c r="DC152" i="11" s="1"/>
  <c r="CC152" i="11" s="1"/>
  <c r="DE151" i="11"/>
  <c r="DB151" i="11"/>
  <c r="CB151" i="11" s="1"/>
  <c r="DA151" i="11"/>
  <c r="CA151" i="11" s="1"/>
  <c r="F151" i="11"/>
  <c r="DD151" i="11" s="1"/>
  <c r="E151" i="11"/>
  <c r="CF151" i="11" s="1"/>
  <c r="D151" i="11"/>
  <c r="DG151" i="11" s="1"/>
  <c r="DB150" i="11"/>
  <c r="CB150" i="11" s="1"/>
  <c r="DA150" i="11"/>
  <c r="CA150" i="11" s="1"/>
  <c r="CF150" i="11"/>
  <c r="F150" i="11"/>
  <c r="E150" i="11"/>
  <c r="D150" i="11"/>
  <c r="DB149" i="11"/>
  <c r="CB149" i="11" s="1"/>
  <c r="DA149" i="11"/>
  <c r="CA149" i="11"/>
  <c r="F149" i="11"/>
  <c r="E149" i="11"/>
  <c r="CF149" i="11" s="1"/>
  <c r="D149" i="11"/>
  <c r="DC148" i="11"/>
  <c r="CC148" i="11" s="1"/>
  <c r="DB148" i="11"/>
  <c r="DA148" i="11"/>
  <c r="CG148" i="11"/>
  <c r="CB148" i="11"/>
  <c r="CA148" i="11"/>
  <c r="F148" i="11"/>
  <c r="DD148" i="11" s="1"/>
  <c r="E148" i="11"/>
  <c r="CF148" i="11" s="1"/>
  <c r="D148" i="11"/>
  <c r="AW143" i="11"/>
  <c r="AV143" i="1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AA143" i="11"/>
  <c r="Z143" i="11"/>
  <c r="Y143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F143" i="11" s="1"/>
  <c r="G143" i="11"/>
  <c r="DB142" i="11"/>
  <c r="CB142" i="11" s="1"/>
  <c r="DA142" i="11"/>
  <c r="CA142" i="11" s="1"/>
  <c r="F142" i="11"/>
  <c r="E142" i="11"/>
  <c r="D142" i="11" s="1"/>
  <c r="DG142" i="11" s="1"/>
  <c r="DB141" i="11"/>
  <c r="DA141" i="11"/>
  <c r="CA141" i="11" s="1"/>
  <c r="CB141" i="11"/>
  <c r="F141" i="11"/>
  <c r="E141" i="11"/>
  <c r="D141" i="11" s="1"/>
  <c r="DG141" i="11" s="1"/>
  <c r="DG140" i="11"/>
  <c r="DB140" i="11"/>
  <c r="DA140" i="11"/>
  <c r="CB140" i="11"/>
  <c r="CA140" i="11"/>
  <c r="F140" i="11"/>
  <c r="E140" i="11"/>
  <c r="D140" i="11" s="1"/>
  <c r="DC140" i="11" s="1"/>
  <c r="CC140" i="11" s="1"/>
  <c r="DB139" i="11"/>
  <c r="CB139" i="11" s="1"/>
  <c r="DA139" i="11"/>
  <c r="CA139" i="11"/>
  <c r="F139" i="11"/>
  <c r="E139" i="11"/>
  <c r="DB138" i="11"/>
  <c r="CB138" i="11" s="1"/>
  <c r="DA138" i="11"/>
  <c r="CA138" i="11" s="1"/>
  <c r="F138" i="11"/>
  <c r="E138" i="11"/>
  <c r="DB137" i="11"/>
  <c r="DA137" i="11"/>
  <c r="CA137" i="11" s="1"/>
  <c r="CB137" i="11"/>
  <c r="F137" i="11"/>
  <c r="E137" i="11"/>
  <c r="D137" i="11" s="1"/>
  <c r="DG136" i="11"/>
  <c r="DB136" i="11"/>
  <c r="DA136" i="11"/>
  <c r="CB136" i="11"/>
  <c r="CA136" i="11"/>
  <c r="F136" i="11"/>
  <c r="E136" i="11"/>
  <c r="D136" i="11" s="1"/>
  <c r="DB135" i="11"/>
  <c r="CB135" i="11" s="1"/>
  <c r="DA135" i="11"/>
  <c r="CA135" i="11"/>
  <c r="F135" i="11"/>
  <c r="E135" i="11"/>
  <c r="DB134" i="11"/>
  <c r="CB134" i="11" s="1"/>
  <c r="DA134" i="11"/>
  <c r="CA134" i="11" s="1"/>
  <c r="F134" i="11"/>
  <c r="E134" i="11"/>
  <c r="D134" i="11" s="1"/>
  <c r="DG134" i="11" s="1"/>
  <c r="DB133" i="11"/>
  <c r="DA133" i="11"/>
  <c r="CA133" i="11" s="1"/>
  <c r="CB133" i="11"/>
  <c r="F133" i="11"/>
  <c r="E133" i="11"/>
  <c r="D133" i="11" s="1"/>
  <c r="DG133" i="11" s="1"/>
  <c r="DG132" i="11"/>
  <c r="DB132" i="11"/>
  <c r="DA132" i="11"/>
  <c r="CB132" i="11"/>
  <c r="CA132" i="11"/>
  <c r="F132" i="11"/>
  <c r="E132" i="11"/>
  <c r="D132" i="11" s="1"/>
  <c r="DC132" i="11" s="1"/>
  <c r="CC132" i="11" s="1"/>
  <c r="DB131" i="11"/>
  <c r="CB131" i="11" s="1"/>
  <c r="DA131" i="11"/>
  <c r="CA131" i="11"/>
  <c r="F131" i="11"/>
  <c r="E131" i="11"/>
  <c r="DB130" i="11"/>
  <c r="CB130" i="11" s="1"/>
  <c r="DA130" i="11"/>
  <c r="CA130" i="11" s="1"/>
  <c r="F130" i="11"/>
  <c r="E130" i="11"/>
  <c r="DB129" i="11"/>
  <c r="DA129" i="11"/>
  <c r="CA129" i="11" s="1"/>
  <c r="CB129" i="11"/>
  <c r="F129" i="11"/>
  <c r="E129" i="11"/>
  <c r="D129" i="11" s="1"/>
  <c r="DG129" i="11" s="1"/>
  <c r="DG128" i="11"/>
  <c r="DB128" i="11"/>
  <c r="DA128" i="11"/>
  <c r="CB128" i="11"/>
  <c r="CA128" i="11"/>
  <c r="F128" i="11"/>
  <c r="E128" i="11"/>
  <c r="D128" i="11" s="1"/>
  <c r="DC128" i="11" s="1"/>
  <c r="CC128" i="11" s="1"/>
  <c r="DF127" i="11"/>
  <c r="DB127" i="11"/>
  <c r="CB127" i="11" s="1"/>
  <c r="CE127" i="11"/>
  <c r="F127" i="11"/>
  <c r="D127" i="11" s="1"/>
  <c r="CF127" i="11" s="1"/>
  <c r="E127" i="11"/>
  <c r="DB126" i="11"/>
  <c r="CB126" i="11" s="1"/>
  <c r="F126" i="11"/>
  <c r="E126" i="11"/>
  <c r="DB125" i="11"/>
  <c r="CB125" i="11" s="1"/>
  <c r="F125" i="11"/>
  <c r="E125" i="11"/>
  <c r="D125" i="11" s="1"/>
  <c r="DC125" i="11" s="1"/>
  <c r="CC125" i="11" s="1"/>
  <c r="DB124" i="11"/>
  <c r="CB124" i="11"/>
  <c r="F124" i="11"/>
  <c r="E124" i="11"/>
  <c r="DB123" i="11"/>
  <c r="CB123" i="11" s="1"/>
  <c r="F123" i="11"/>
  <c r="E123" i="11"/>
  <c r="D123" i="11" s="1"/>
  <c r="DB122" i="11"/>
  <c r="CB122" i="11"/>
  <c r="F122" i="11"/>
  <c r="E122" i="11"/>
  <c r="DB121" i="11"/>
  <c r="CB121" i="11" s="1"/>
  <c r="F121" i="11"/>
  <c r="E121" i="11"/>
  <c r="D121" i="11" s="1"/>
  <c r="DC121" i="11" s="1"/>
  <c r="CC121" i="11" s="1"/>
  <c r="DB120" i="11"/>
  <c r="DA120" i="11"/>
  <c r="CA120" i="11" s="1"/>
  <c r="CB120" i="11"/>
  <c r="F120" i="11"/>
  <c r="E120" i="11"/>
  <c r="D120" i="11" s="1"/>
  <c r="DB119" i="11"/>
  <c r="CB119" i="11" s="1"/>
  <c r="F119" i="11"/>
  <c r="E119" i="11"/>
  <c r="DB118" i="11"/>
  <c r="CB118" i="11" s="1"/>
  <c r="DA118" i="11"/>
  <c r="CA118" i="11" s="1"/>
  <c r="F118" i="11"/>
  <c r="E118" i="11"/>
  <c r="DB117" i="11"/>
  <c r="CB117" i="11" s="1"/>
  <c r="DA117" i="11"/>
  <c r="CA117" i="11" s="1"/>
  <c r="F117" i="11"/>
  <c r="E117" i="11"/>
  <c r="DB116" i="11"/>
  <c r="CB116" i="11" s="1"/>
  <c r="DA116" i="11"/>
  <c r="CA116" i="11"/>
  <c r="F116" i="11"/>
  <c r="E116" i="11"/>
  <c r="DB115" i="11"/>
  <c r="CB115" i="11" s="1"/>
  <c r="DA115" i="11"/>
  <c r="CA115" i="11" s="1"/>
  <c r="F115" i="11"/>
  <c r="E115" i="11"/>
  <c r="DB114" i="11"/>
  <c r="CB114" i="11" s="1"/>
  <c r="DA114" i="11"/>
  <c r="CA114" i="11" s="1"/>
  <c r="F114" i="11"/>
  <c r="E114" i="11"/>
  <c r="DB113" i="11"/>
  <c r="CB113" i="11" s="1"/>
  <c r="DA113" i="11"/>
  <c r="CA113" i="11" s="1"/>
  <c r="F113" i="11"/>
  <c r="E113" i="11"/>
  <c r="DB112" i="11"/>
  <c r="CB112" i="11" s="1"/>
  <c r="DA112" i="11"/>
  <c r="CA112" i="11"/>
  <c r="F112" i="11"/>
  <c r="E112" i="11"/>
  <c r="DB111" i="11"/>
  <c r="CB111" i="11" s="1"/>
  <c r="DA111" i="11"/>
  <c r="CA111" i="11" s="1"/>
  <c r="F111" i="11"/>
  <c r="E111" i="11"/>
  <c r="DB110" i="11"/>
  <c r="CB110" i="11" s="1"/>
  <c r="DA110" i="11"/>
  <c r="CA110" i="11" s="1"/>
  <c r="F110" i="11"/>
  <c r="E110" i="11"/>
  <c r="DA109" i="11"/>
  <c r="CA109" i="11" s="1"/>
  <c r="F109" i="11"/>
  <c r="E109" i="11"/>
  <c r="DB108" i="11"/>
  <c r="CB108" i="11" s="1"/>
  <c r="DA108" i="11"/>
  <c r="CA108" i="11" s="1"/>
  <c r="F108" i="11"/>
  <c r="E108" i="11"/>
  <c r="DB107" i="11"/>
  <c r="CB107" i="11" s="1"/>
  <c r="DA107" i="11"/>
  <c r="CA107" i="11"/>
  <c r="F107" i="11"/>
  <c r="E107" i="11"/>
  <c r="DB106" i="11"/>
  <c r="CB106" i="11" s="1"/>
  <c r="DA106" i="11"/>
  <c r="CA106" i="11"/>
  <c r="F106" i="11"/>
  <c r="E106" i="11"/>
  <c r="DA105" i="11"/>
  <c r="CA105" i="11"/>
  <c r="F105" i="11"/>
  <c r="E105" i="11"/>
  <c r="D105" i="11" s="1"/>
  <c r="DB104" i="11"/>
  <c r="DA104" i="11"/>
  <c r="CA104" i="11" s="1"/>
  <c r="CB104" i="11"/>
  <c r="F104" i="11"/>
  <c r="E104" i="11"/>
  <c r="D104" i="11" s="1"/>
  <c r="DB103" i="11"/>
  <c r="DA103" i="11"/>
  <c r="CB103" i="11"/>
  <c r="CA103" i="11"/>
  <c r="F103" i="11"/>
  <c r="E103" i="11"/>
  <c r="D103" i="11" s="1"/>
  <c r="CH103" i="11" s="1"/>
  <c r="DB102" i="11"/>
  <c r="DA102" i="11"/>
  <c r="CA102" i="11" s="1"/>
  <c r="CB102" i="11"/>
  <c r="F102" i="11"/>
  <c r="E102" i="11"/>
  <c r="D102" i="11" s="1"/>
  <c r="DB101" i="11"/>
  <c r="CB101" i="11" s="1"/>
  <c r="DA101" i="11"/>
  <c r="CA101" i="11"/>
  <c r="F101" i="11"/>
  <c r="E101" i="11"/>
  <c r="D101" i="11" s="1"/>
  <c r="CH101" i="11" s="1"/>
  <c r="DA100" i="11"/>
  <c r="CA100" i="11" s="1"/>
  <c r="F100" i="11"/>
  <c r="E100" i="11"/>
  <c r="DB99" i="11"/>
  <c r="CB99" i="11" s="1"/>
  <c r="F99" i="11"/>
  <c r="E99" i="11"/>
  <c r="D99" i="11" s="1"/>
  <c r="DB98" i="11"/>
  <c r="DA98" i="11"/>
  <c r="CA98" i="11" s="1"/>
  <c r="CB98" i="11"/>
  <c r="F98" i="11"/>
  <c r="E98" i="11"/>
  <c r="D98" i="11" s="1"/>
  <c r="DB97" i="11"/>
  <c r="DA97" i="11"/>
  <c r="CA97" i="11" s="1"/>
  <c r="CB97" i="11"/>
  <c r="F97" i="11"/>
  <c r="E97" i="11"/>
  <c r="D97" i="11" s="1"/>
  <c r="DB96" i="11"/>
  <c r="DA96" i="11"/>
  <c r="CA96" i="11" s="1"/>
  <c r="CB96" i="11"/>
  <c r="F96" i="11"/>
  <c r="E96" i="11"/>
  <c r="D96" i="11" s="1"/>
  <c r="DB95" i="11"/>
  <c r="CB95" i="11"/>
  <c r="F95" i="11"/>
  <c r="E95" i="11"/>
  <c r="DB94" i="11"/>
  <c r="CB94" i="11" s="1"/>
  <c r="DA94" i="11"/>
  <c r="CA94" i="11" s="1"/>
  <c r="F94" i="11"/>
  <c r="E94" i="11"/>
  <c r="DB93" i="11"/>
  <c r="CB93" i="11" s="1"/>
  <c r="DA93" i="11"/>
  <c r="CA93" i="11" s="1"/>
  <c r="F93" i="11"/>
  <c r="E93" i="11"/>
  <c r="D93" i="11" s="1"/>
  <c r="DG93" i="11" s="1"/>
  <c r="DB92" i="11"/>
  <c r="CB92" i="11" s="1"/>
  <c r="DA92" i="11"/>
  <c r="CA92" i="11" s="1"/>
  <c r="F92" i="11"/>
  <c r="E92" i="11"/>
  <c r="DB91" i="11"/>
  <c r="CB91" i="11" s="1"/>
  <c r="DA91" i="11"/>
  <c r="CA91" i="11"/>
  <c r="F91" i="11"/>
  <c r="E91" i="11"/>
  <c r="DB90" i="11"/>
  <c r="CB90" i="11" s="1"/>
  <c r="DA90" i="11"/>
  <c r="CA90" i="11" s="1"/>
  <c r="F90" i="11"/>
  <c r="E90" i="11"/>
  <c r="D85" i="11"/>
  <c r="D84" i="11"/>
  <c r="DF80" i="11"/>
  <c r="CF80" i="11" s="1"/>
  <c r="DE80" i="11"/>
  <c r="DD80" i="11"/>
  <c r="CD80" i="11" s="1"/>
  <c r="DC80" i="11"/>
  <c r="CC80" i="11" s="1"/>
  <c r="DB80" i="11"/>
  <c r="CB80" i="11" s="1"/>
  <c r="DA80" i="11"/>
  <c r="CE80" i="11"/>
  <c r="CA80" i="11"/>
  <c r="K80" i="11" s="1"/>
  <c r="DF79" i="11"/>
  <c r="CF79" i="11" s="1"/>
  <c r="DE79" i="11"/>
  <c r="CE79" i="11" s="1"/>
  <c r="DD79" i="11"/>
  <c r="CD79" i="11" s="1"/>
  <c r="DC79" i="11"/>
  <c r="CC79" i="11" s="1"/>
  <c r="DB79" i="11"/>
  <c r="DA79" i="11"/>
  <c r="CB79" i="11"/>
  <c r="CA79" i="11"/>
  <c r="DF78" i="11"/>
  <c r="DE78" i="11"/>
  <c r="CE78" i="11" s="1"/>
  <c r="DD78" i="11"/>
  <c r="CD78" i="11" s="1"/>
  <c r="DC78" i="11"/>
  <c r="DB78" i="11"/>
  <c r="DA78" i="11"/>
  <c r="CA78" i="11" s="1"/>
  <c r="CF78" i="11"/>
  <c r="CC78" i="11"/>
  <c r="CB78" i="11"/>
  <c r="DF77" i="11"/>
  <c r="CF77" i="11" s="1"/>
  <c r="DE77" i="11"/>
  <c r="CE77" i="11" s="1"/>
  <c r="DD77" i="11"/>
  <c r="DC77" i="11"/>
  <c r="DB77" i="11"/>
  <c r="CB77" i="11" s="1"/>
  <c r="DA77" i="11"/>
  <c r="CA77" i="11" s="1"/>
  <c r="K77" i="11" s="1"/>
  <c r="CD77" i="11"/>
  <c r="CC77" i="11"/>
  <c r="DF76" i="11"/>
  <c r="CF76" i="11" s="1"/>
  <c r="DE76" i="11"/>
  <c r="CE76" i="11" s="1"/>
  <c r="DD76" i="11"/>
  <c r="DC76" i="11"/>
  <c r="CC76" i="11" s="1"/>
  <c r="DB76" i="11"/>
  <c r="CB76" i="11" s="1"/>
  <c r="DA76" i="11"/>
  <c r="CD76" i="11"/>
  <c r="CA76" i="11"/>
  <c r="DF75" i="11"/>
  <c r="CF75" i="11" s="1"/>
  <c r="DE75" i="11"/>
  <c r="DD75" i="11"/>
  <c r="CD75" i="11" s="1"/>
  <c r="DC75" i="11"/>
  <c r="CC75" i="11" s="1"/>
  <c r="DB75" i="11"/>
  <c r="DA75" i="11"/>
  <c r="CE75" i="11"/>
  <c r="CB75" i="11"/>
  <c r="CA75" i="11"/>
  <c r="DF74" i="11"/>
  <c r="DE74" i="11"/>
  <c r="CE74" i="11" s="1"/>
  <c r="DD74" i="11"/>
  <c r="CD74" i="11" s="1"/>
  <c r="DC74" i="11"/>
  <c r="CC74" i="11" s="1"/>
  <c r="DB74" i="11"/>
  <c r="CB74" i="11" s="1"/>
  <c r="DA74" i="11"/>
  <c r="CA74" i="11" s="1"/>
  <c r="CF74" i="11"/>
  <c r="DF73" i="11"/>
  <c r="CF73" i="11" s="1"/>
  <c r="DE73" i="11"/>
  <c r="CE73" i="11" s="1"/>
  <c r="DD73" i="11"/>
  <c r="CD73" i="11" s="1"/>
  <c r="DC73" i="11"/>
  <c r="DB73" i="11"/>
  <c r="CB73" i="11" s="1"/>
  <c r="DA73" i="11"/>
  <c r="CA73" i="11" s="1"/>
  <c r="CC73" i="11"/>
  <c r="DF72" i="11"/>
  <c r="CF72" i="11" s="1"/>
  <c r="DE72" i="11"/>
  <c r="CE72" i="11" s="1"/>
  <c r="DD72" i="11"/>
  <c r="DC72" i="11"/>
  <c r="DB72" i="11"/>
  <c r="CB72" i="11" s="1"/>
  <c r="DA72" i="11"/>
  <c r="CD72" i="11"/>
  <c r="CC72" i="11"/>
  <c r="CA72" i="11"/>
  <c r="DF71" i="11"/>
  <c r="CF71" i="11" s="1"/>
  <c r="DE71" i="11"/>
  <c r="CE71" i="11" s="1"/>
  <c r="DD71" i="11"/>
  <c r="DC71" i="11"/>
  <c r="CC71" i="11" s="1"/>
  <c r="DB71" i="11"/>
  <c r="DA71" i="11"/>
  <c r="CD71" i="11"/>
  <c r="CB71" i="11"/>
  <c r="CA71" i="11"/>
  <c r="DF70" i="11"/>
  <c r="DE70" i="11"/>
  <c r="CE70" i="11" s="1"/>
  <c r="DD70" i="11"/>
  <c r="CD70" i="11" s="1"/>
  <c r="DC70" i="11"/>
  <c r="DB70" i="11"/>
  <c r="DA70" i="11"/>
  <c r="CA70" i="11" s="1"/>
  <c r="K70" i="11" s="1"/>
  <c r="CF70" i="11"/>
  <c r="CC70" i="11"/>
  <c r="CB70" i="11"/>
  <c r="DF69" i="11"/>
  <c r="CF69" i="11" s="1"/>
  <c r="DE69" i="11"/>
  <c r="CE69" i="11" s="1"/>
  <c r="DD69" i="11"/>
  <c r="CD69" i="11" s="1"/>
  <c r="DC69" i="11"/>
  <c r="DB69" i="11"/>
  <c r="DA69" i="11"/>
  <c r="CA69" i="11" s="1"/>
  <c r="CC69" i="11"/>
  <c r="CB69" i="11"/>
  <c r="DF68" i="11"/>
  <c r="CF68" i="11" s="1"/>
  <c r="DE68" i="11"/>
  <c r="CE68" i="11" s="1"/>
  <c r="DD68" i="11"/>
  <c r="DC68" i="11"/>
  <c r="CC68" i="11" s="1"/>
  <c r="DB68" i="11"/>
  <c r="CB68" i="11" s="1"/>
  <c r="DA68" i="11"/>
  <c r="CD68" i="11"/>
  <c r="CA68" i="11"/>
  <c r="DF67" i="11"/>
  <c r="CF67" i="11" s="1"/>
  <c r="DE67" i="11"/>
  <c r="DD67" i="11"/>
  <c r="CD67" i="11" s="1"/>
  <c r="DC67" i="11"/>
  <c r="CC67" i="11" s="1"/>
  <c r="DB67" i="11"/>
  <c r="CB67" i="11" s="1"/>
  <c r="DA67" i="11"/>
  <c r="CE67" i="11"/>
  <c r="CA67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DC63" i="11"/>
  <c r="DA63" i="11"/>
  <c r="CA63" i="11" s="1"/>
  <c r="CC63" i="11"/>
  <c r="F63" i="11"/>
  <c r="DH63" i="11" s="1"/>
  <c r="E63" i="11"/>
  <c r="DC62" i="11"/>
  <c r="DA62" i="11"/>
  <c r="CC62" i="11"/>
  <c r="CA62" i="11"/>
  <c r="F62" i="11"/>
  <c r="DH62" i="11" s="1"/>
  <c r="E62" i="11"/>
  <c r="DC61" i="11"/>
  <c r="DA61" i="11"/>
  <c r="CC61" i="11"/>
  <c r="CA61" i="11"/>
  <c r="F61" i="11"/>
  <c r="E61" i="11"/>
  <c r="CG61" i="11" s="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DC59" i="11"/>
  <c r="DA59" i="11"/>
  <c r="CA59" i="11" s="1"/>
  <c r="CC59" i="11"/>
  <c r="F59" i="11"/>
  <c r="DH59" i="11" s="1"/>
  <c r="E59" i="11"/>
  <c r="CG59" i="11" s="1"/>
  <c r="DC58" i="11"/>
  <c r="CC58" i="11" s="1"/>
  <c r="DA58" i="11"/>
  <c r="CA58" i="11" s="1"/>
  <c r="F58" i="11"/>
  <c r="DH58" i="11" s="1"/>
  <c r="E58" i="11"/>
  <c r="D58" i="11" s="1"/>
  <c r="DC57" i="11"/>
  <c r="DA57" i="11"/>
  <c r="CC57" i="11"/>
  <c r="CA57" i="11"/>
  <c r="F57" i="11"/>
  <c r="DH57" i="11" s="1"/>
  <c r="E57" i="11"/>
  <c r="CG57" i="11" s="1"/>
  <c r="D57" i="11"/>
  <c r="CE57" i="11" s="1"/>
  <c r="DH56" i="11"/>
  <c r="DC56" i="11"/>
  <c r="DA56" i="11"/>
  <c r="CC56" i="11"/>
  <c r="CA56" i="11"/>
  <c r="F56" i="11"/>
  <c r="E56" i="11"/>
  <c r="D56" i="11" s="1"/>
  <c r="DC55" i="11"/>
  <c r="DA55" i="11"/>
  <c r="CA55" i="11" s="1"/>
  <c r="CC55" i="11"/>
  <c r="F55" i="11"/>
  <c r="F60" i="11" s="1"/>
  <c r="E55" i="11"/>
  <c r="D55" i="11" s="1"/>
  <c r="CE55" i="11" s="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DC53" i="11"/>
  <c r="CC53" i="11" s="1"/>
  <c r="DA53" i="11"/>
  <c r="CA53" i="11" s="1"/>
  <c r="F53" i="11"/>
  <c r="DH53" i="11" s="1"/>
  <c r="E53" i="11"/>
  <c r="CG53" i="11" s="1"/>
  <c r="DC52" i="11"/>
  <c r="CC52" i="11" s="1"/>
  <c r="DA52" i="11"/>
  <c r="CG52" i="11"/>
  <c r="CA52" i="11"/>
  <c r="F52" i="11"/>
  <c r="DH52" i="11" s="1"/>
  <c r="E52" i="11"/>
  <c r="DC51" i="11"/>
  <c r="DA51" i="11"/>
  <c r="CC51" i="11"/>
  <c r="CA51" i="11"/>
  <c r="F51" i="11"/>
  <c r="DH51" i="11" s="1"/>
  <c r="E51" i="11"/>
  <c r="DC50" i="11"/>
  <c r="CC50" i="11" s="1"/>
  <c r="DA50" i="11"/>
  <c r="CA50" i="11" s="1"/>
  <c r="F50" i="11"/>
  <c r="DH50" i="11" s="1"/>
  <c r="E50" i="11"/>
  <c r="DC49" i="11"/>
  <c r="CC49" i="11" s="1"/>
  <c r="DA49" i="11"/>
  <c r="CG49" i="11"/>
  <c r="CA49" i="11"/>
  <c r="F49" i="11"/>
  <c r="DH49" i="11" s="1"/>
  <c r="E49" i="11"/>
  <c r="DC48" i="11"/>
  <c r="CC48" i="11" s="1"/>
  <c r="DA48" i="11"/>
  <c r="CA48" i="11" s="1"/>
  <c r="F48" i="11"/>
  <c r="DH48" i="11" s="1"/>
  <c r="E48" i="11"/>
  <c r="CG48" i="11" s="1"/>
  <c r="DC47" i="11"/>
  <c r="DA47" i="11"/>
  <c r="CC47" i="11"/>
  <c r="CA47" i="11"/>
  <c r="F47" i="11"/>
  <c r="DH47" i="11" s="1"/>
  <c r="E47" i="11"/>
  <c r="D47" i="11" s="1"/>
  <c r="DG47" i="11" s="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E46" i="11" s="1"/>
  <c r="F46" i="11"/>
  <c r="DC45" i="11"/>
  <c r="CC45" i="11" s="1"/>
  <c r="F45" i="11"/>
  <c r="DH45" i="11" s="1"/>
  <c r="E45" i="11"/>
  <c r="CG45" i="11" s="1"/>
  <c r="DC44" i="11"/>
  <c r="CC44" i="11" s="1"/>
  <c r="DA44" i="11"/>
  <c r="CA44" i="11" s="1"/>
  <c r="F44" i="11"/>
  <c r="DH44" i="11" s="1"/>
  <c r="E44" i="11"/>
  <c r="CG44" i="11" s="1"/>
  <c r="DH43" i="11"/>
  <c r="F43" i="11"/>
  <c r="E43" i="11"/>
  <c r="CG43" i="11" s="1"/>
  <c r="DC42" i="11"/>
  <c r="CC42" i="11"/>
  <c r="F42" i="11"/>
  <c r="DH42" i="11" s="1"/>
  <c r="E42" i="11"/>
  <c r="D42" i="11" s="1"/>
  <c r="DD42" i="11" s="1"/>
  <c r="CD42" i="11" s="1"/>
  <c r="DC41" i="11"/>
  <c r="DA41" i="11"/>
  <c r="CA41" i="11" s="1"/>
  <c r="CC41" i="11"/>
  <c r="F41" i="11"/>
  <c r="DH41" i="11" s="1"/>
  <c r="E41" i="11"/>
  <c r="D41" i="11" s="1"/>
  <c r="DF41" i="11" s="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DC35" i="11"/>
  <c r="DA35" i="11"/>
  <c r="CA35" i="11" s="1"/>
  <c r="CC35" i="11"/>
  <c r="F35" i="11"/>
  <c r="DH35" i="11" s="1"/>
  <c r="E35" i="11"/>
  <c r="CG35" i="11" s="1"/>
  <c r="DC34" i="11"/>
  <c r="CC34" i="11" s="1"/>
  <c r="DA34" i="11"/>
  <c r="CA34" i="11" s="1"/>
  <c r="F34" i="11"/>
  <c r="DH34" i="11" s="1"/>
  <c r="E34" i="11"/>
  <c r="CG34" i="11" s="1"/>
  <c r="DC33" i="11"/>
  <c r="CC33" i="11" s="1"/>
  <c r="DA33" i="11"/>
  <c r="CA33" i="11"/>
  <c r="F33" i="11"/>
  <c r="DH33" i="11" s="1"/>
  <c r="E33" i="11"/>
  <c r="CG33" i="11" s="1"/>
  <c r="D33" i="11"/>
  <c r="CF33" i="11" s="1"/>
  <c r="DC32" i="11"/>
  <c r="DA32" i="11"/>
  <c r="CA32" i="11" s="1"/>
  <c r="CC32" i="11"/>
  <c r="F32" i="11"/>
  <c r="DH32" i="11" s="1"/>
  <c r="E32" i="11"/>
  <c r="CG32" i="11" s="1"/>
  <c r="DC31" i="11"/>
  <c r="DA31" i="11"/>
  <c r="CC31" i="11"/>
  <c r="CA31" i="11"/>
  <c r="F31" i="11"/>
  <c r="DH31" i="11" s="1"/>
  <c r="E31" i="11"/>
  <c r="CG31" i="11" s="1"/>
  <c r="DC30" i="11"/>
  <c r="DA30" i="11"/>
  <c r="CA30" i="11" s="1"/>
  <c r="CC30" i="11"/>
  <c r="F30" i="11"/>
  <c r="DH30" i="11" s="1"/>
  <c r="E30" i="11"/>
  <c r="CG30" i="11" s="1"/>
  <c r="DC29" i="11"/>
  <c r="DA29" i="11"/>
  <c r="CC29" i="11"/>
  <c r="CA29" i="11"/>
  <c r="F29" i="11"/>
  <c r="DH29" i="11" s="1"/>
  <c r="E29" i="11"/>
  <c r="CG29" i="11" s="1"/>
  <c r="DC28" i="11"/>
  <c r="CC28" i="11" s="1"/>
  <c r="DA28" i="11"/>
  <c r="CA28" i="11" s="1"/>
  <c r="F28" i="11"/>
  <c r="DH28" i="11" s="1"/>
  <c r="E28" i="11"/>
  <c r="CG28" i="11" s="1"/>
  <c r="DC27" i="11"/>
  <c r="DA27" i="11"/>
  <c r="CA27" i="11" s="1"/>
  <c r="CC27" i="11"/>
  <c r="F27" i="11"/>
  <c r="DH27" i="11" s="1"/>
  <c r="E27" i="11"/>
  <c r="CG27" i="11" s="1"/>
  <c r="DC26" i="11"/>
  <c r="CC26" i="11" s="1"/>
  <c r="DA26" i="11"/>
  <c r="CA26" i="11" s="1"/>
  <c r="F26" i="11"/>
  <c r="DH26" i="11" s="1"/>
  <c r="E26" i="11"/>
  <c r="CG26" i="11" s="1"/>
  <c r="DC25" i="11"/>
  <c r="DA25" i="11"/>
  <c r="CC25" i="11"/>
  <c r="CA25" i="11"/>
  <c r="F25" i="11"/>
  <c r="DH25" i="11" s="1"/>
  <c r="E25" i="11"/>
  <c r="CG25" i="11" s="1"/>
  <c r="D25" i="11"/>
  <c r="CF25" i="11" s="1"/>
  <c r="DC24" i="11"/>
  <c r="DA24" i="11"/>
  <c r="CA24" i="11" s="1"/>
  <c r="CC24" i="11"/>
  <c r="F24" i="11"/>
  <c r="DH24" i="11" s="1"/>
  <c r="E24" i="11"/>
  <c r="CG24" i="11" s="1"/>
  <c r="DC23" i="11"/>
  <c r="DA23" i="11"/>
  <c r="CC23" i="11"/>
  <c r="CA23" i="11"/>
  <c r="F23" i="11"/>
  <c r="DH23" i="11" s="1"/>
  <c r="E23" i="11"/>
  <c r="CG23" i="11" s="1"/>
  <c r="DC22" i="11"/>
  <c r="DA22" i="11"/>
  <c r="CA22" i="11" s="1"/>
  <c r="CC22" i="11"/>
  <c r="F22" i="11"/>
  <c r="DH22" i="11" s="1"/>
  <c r="E22" i="11"/>
  <c r="CG22" i="11" s="1"/>
  <c r="DC21" i="11"/>
  <c r="DA21" i="11"/>
  <c r="CC21" i="11"/>
  <c r="CA21" i="11"/>
  <c r="F21" i="11"/>
  <c r="DH21" i="11" s="1"/>
  <c r="E21" i="11"/>
  <c r="CG21" i="11" s="1"/>
  <c r="DC20" i="11"/>
  <c r="CC20" i="11" s="1"/>
  <c r="DA20" i="11"/>
  <c r="CA20" i="11" s="1"/>
  <c r="F20" i="11"/>
  <c r="DH20" i="11" s="1"/>
  <c r="E20" i="11"/>
  <c r="CG20" i="11" s="1"/>
  <c r="DC19" i="11"/>
  <c r="DA19" i="11"/>
  <c r="CC19" i="11"/>
  <c r="CA19" i="11"/>
  <c r="F19" i="11"/>
  <c r="E19" i="11"/>
  <c r="CG19" i="11" s="1"/>
  <c r="DC15" i="11"/>
  <c r="CC15" i="11" s="1"/>
  <c r="DA15" i="11"/>
  <c r="CA15" i="11" s="1"/>
  <c r="F15" i="11"/>
  <c r="DH15" i="11" s="1"/>
  <c r="E15" i="11"/>
  <c r="CG15" i="11" s="1"/>
  <c r="DC14" i="11"/>
  <c r="DA14" i="11"/>
  <c r="CC14" i="11"/>
  <c r="CA14" i="11"/>
  <c r="F14" i="11"/>
  <c r="DH14" i="11" s="1"/>
  <c r="E14" i="11"/>
  <c r="CG14" i="11" s="1"/>
  <c r="D14" i="11"/>
  <c r="CF14" i="11" s="1"/>
  <c r="DC13" i="11"/>
  <c r="DA13" i="11"/>
  <c r="CA13" i="11" s="1"/>
  <c r="CC13" i="11"/>
  <c r="F13" i="11"/>
  <c r="DH13" i="11" s="1"/>
  <c r="E13" i="11"/>
  <c r="CG13" i="11" s="1"/>
  <c r="DC12" i="11"/>
  <c r="DA12" i="11"/>
  <c r="CC12" i="11"/>
  <c r="CA12" i="11"/>
  <c r="F12" i="11"/>
  <c r="DH12" i="11" s="1"/>
  <c r="E12" i="11"/>
  <c r="CG12" i="11" s="1"/>
  <c r="A5" i="11"/>
  <c r="A4" i="11"/>
  <c r="A3" i="11"/>
  <c r="A2" i="11"/>
  <c r="CH96" i="11" l="1"/>
  <c r="DH96" i="11"/>
  <c r="DH120" i="11"/>
  <c r="CE120" i="11"/>
  <c r="DD120" i="11"/>
  <c r="CD120" i="11"/>
  <c r="DG123" i="11"/>
  <c r="CE123" i="11"/>
  <c r="DF123" i="11"/>
  <c r="CF123" i="11"/>
  <c r="DF99" i="11"/>
  <c r="CE99" i="11"/>
  <c r="CF99" i="11"/>
  <c r="DG99" i="11"/>
  <c r="DD97" i="11"/>
  <c r="CD97" i="11"/>
  <c r="DH97" i="11"/>
  <c r="CE97" i="11"/>
  <c r="DD104" i="11"/>
  <c r="CD104" i="11"/>
  <c r="DH104" i="11"/>
  <c r="CE104" i="11"/>
  <c r="CE58" i="11"/>
  <c r="DE58" i="11"/>
  <c r="CH58" i="11"/>
  <c r="CH98" i="11"/>
  <c r="DH98" i="11"/>
  <c r="DH102" i="11"/>
  <c r="CE102" i="11"/>
  <c r="DD102" i="11"/>
  <c r="CD102" i="11"/>
  <c r="CG47" i="11"/>
  <c r="DD47" i="11"/>
  <c r="CD47" i="11" s="1"/>
  <c r="DB172" i="11"/>
  <c r="CB172" i="11" s="1"/>
  <c r="DC172" i="11"/>
  <c r="CC172" i="11" s="1"/>
  <c r="F301" i="11"/>
  <c r="D301" i="11" s="1"/>
  <c r="CE14" i="11"/>
  <c r="DE14" i="11"/>
  <c r="D19" i="11"/>
  <c r="CE25" i="11"/>
  <c r="DE25" i="11"/>
  <c r="D27" i="11"/>
  <c r="CE33" i="11"/>
  <c r="DE33" i="11"/>
  <c r="D35" i="11"/>
  <c r="D44" i="11"/>
  <c r="CE44" i="11" s="1"/>
  <c r="CH47" i="11"/>
  <c r="DE57" i="11"/>
  <c r="F64" i="11"/>
  <c r="K78" i="11"/>
  <c r="D90" i="11"/>
  <c r="DG90" i="11" s="1"/>
  <c r="D94" i="11"/>
  <c r="DG94" i="11" s="1"/>
  <c r="D100" i="11"/>
  <c r="DG127" i="11"/>
  <c r="DC137" i="11"/>
  <c r="CC137" i="11" s="1"/>
  <c r="DG137" i="11"/>
  <c r="CD153" i="11"/>
  <c r="DD153" i="11"/>
  <c r="CE244" i="11"/>
  <c r="DG280" i="11"/>
  <c r="DE280" i="11"/>
  <c r="DG41" i="11"/>
  <c r="CG58" i="11"/>
  <c r="K68" i="11"/>
  <c r="DE231" i="11"/>
  <c r="CG231" i="11"/>
  <c r="DG243" i="11"/>
  <c r="CG243" i="11"/>
  <c r="DG247" i="11"/>
  <c r="DE247" i="11"/>
  <c r="DD289" i="11"/>
  <c r="D21" i="11"/>
  <c r="DG21" i="11" s="1"/>
  <c r="D29" i="11"/>
  <c r="D45" i="11"/>
  <c r="DH55" i="11"/>
  <c r="CH57" i="11"/>
  <c r="D59" i="11"/>
  <c r="CE59" i="11" s="1"/>
  <c r="K67" i="11"/>
  <c r="K73" i="11"/>
  <c r="K75" i="11"/>
  <c r="D91" i="11"/>
  <c r="DG91" i="11" s="1"/>
  <c r="D95" i="11"/>
  <c r="DD95" i="11" s="1"/>
  <c r="D130" i="11"/>
  <c r="D138" i="11"/>
  <c r="DG138" i="11" s="1"/>
  <c r="CG153" i="11"/>
  <c r="DE153" i="11"/>
  <c r="DB168" i="11"/>
  <c r="CB168" i="11" s="1"/>
  <c r="DD168" i="11"/>
  <c r="CD168" i="11" s="1"/>
  <c r="DC168" i="11"/>
  <c r="CC168" i="11" s="1"/>
  <c r="DD172" i="11"/>
  <c r="CD172" i="11" s="1"/>
  <c r="DG231" i="11"/>
  <c r="CE235" i="11"/>
  <c r="D245" i="11"/>
  <c r="D254" i="11"/>
  <c r="CG256" i="11"/>
  <c r="CG41" i="11"/>
  <c r="AY41" i="11" s="1"/>
  <c r="CG56" i="11"/>
  <c r="K69" i="11"/>
  <c r="D12" i="11"/>
  <c r="F36" i="11"/>
  <c r="DH19" i="11"/>
  <c r="D23" i="11"/>
  <c r="D31" i="11"/>
  <c r="D43" i="11"/>
  <c r="E54" i="11"/>
  <c r="D50" i="11"/>
  <c r="CG50" i="11"/>
  <c r="D51" i="11"/>
  <c r="CF51" i="11" s="1"/>
  <c r="CG51" i="11"/>
  <c r="E60" i="11"/>
  <c r="CG55" i="11"/>
  <c r="D61" i="11"/>
  <c r="D63" i="11"/>
  <c r="CH63" i="11" s="1"/>
  <c r="E64" i="11"/>
  <c r="D64" i="11" s="1"/>
  <c r="D92" i="11"/>
  <c r="DG92" i="11" s="1"/>
  <c r="D124" i="11"/>
  <c r="DE124" i="11" s="1"/>
  <c r="DG155" i="11"/>
  <c r="CG155" i="11"/>
  <c r="DE155" i="11"/>
  <c r="DC165" i="11"/>
  <c r="CC165" i="11" s="1"/>
  <c r="DD165" i="11"/>
  <c r="CD165" i="11" s="1"/>
  <c r="DA165" i="11"/>
  <c r="CA165" i="11" s="1"/>
  <c r="DE171" i="11"/>
  <c r="CE171" i="11" s="1"/>
  <c r="DD171" i="11"/>
  <c r="CD171" i="11" s="1"/>
  <c r="DA171" i="11"/>
  <c r="CA171" i="11" s="1"/>
  <c r="DB176" i="11"/>
  <c r="CB176" i="11" s="1"/>
  <c r="DC176" i="11"/>
  <c r="CC176" i="11" s="1"/>
  <c r="DC179" i="11"/>
  <c r="CC179" i="11" s="1"/>
  <c r="DB179" i="11"/>
  <c r="CB179" i="11" s="1"/>
  <c r="D198" i="11"/>
  <c r="D226" i="11"/>
  <c r="D259" i="11"/>
  <c r="D261" i="11"/>
  <c r="DD267" i="11"/>
  <c r="CD267" i="11"/>
  <c r="D269" i="11"/>
  <c r="DG283" i="11"/>
  <c r="DD167" i="11"/>
  <c r="CD167" i="11" s="1"/>
  <c r="D183" i="11"/>
  <c r="D185" i="11"/>
  <c r="D187" i="11"/>
  <c r="DE187" i="11" s="1"/>
  <c r="CE187" i="11" s="1"/>
  <c r="D204" i="11"/>
  <c r="DC204" i="11" s="1"/>
  <c r="CC204" i="11" s="1"/>
  <c r="D248" i="11"/>
  <c r="CG248" i="11" s="1"/>
  <c r="D252" i="11"/>
  <c r="CG252" i="11" s="1"/>
  <c r="DE260" i="11"/>
  <c r="D303" i="11"/>
  <c r="E143" i="11"/>
  <c r="D143" i="11" s="1"/>
  <c r="CG151" i="11"/>
  <c r="DC154" i="11"/>
  <c r="CC154" i="11" s="1"/>
  <c r="D186" i="11"/>
  <c r="DE186" i="11" s="1"/>
  <c r="CE186" i="11" s="1"/>
  <c r="D189" i="11"/>
  <c r="DB189" i="11" s="1"/>
  <c r="CB189" i="11" s="1"/>
  <c r="D221" i="11"/>
  <c r="D232" i="11"/>
  <c r="D237" i="11"/>
  <c r="CD237" i="11" s="1"/>
  <c r="D238" i="11"/>
  <c r="CD238" i="11" s="1"/>
  <c r="D258" i="11"/>
  <c r="D266" i="11"/>
  <c r="D294" i="11"/>
  <c r="CG294" i="11" s="1"/>
  <c r="F304" i="11"/>
  <c r="D304" i="11" s="1"/>
  <c r="E306" i="11"/>
  <c r="D306" i="11" s="1"/>
  <c r="D131" i="11"/>
  <c r="DG131" i="11" s="1"/>
  <c r="D135" i="11"/>
  <c r="DD135" i="11" s="1"/>
  <c r="D139" i="11"/>
  <c r="DG139" i="11" s="1"/>
  <c r="D180" i="11"/>
  <c r="DA180" i="11" s="1"/>
  <c r="CA180" i="11" s="1"/>
  <c r="D197" i="11"/>
  <c r="DE197" i="11" s="1"/>
  <c r="CE197" i="11" s="1"/>
  <c r="D203" i="11"/>
  <c r="DE203" i="11" s="1"/>
  <c r="CE203" i="11" s="1"/>
  <c r="D224" i="11"/>
  <c r="D230" i="11"/>
  <c r="CG230" i="11" s="1"/>
  <c r="D251" i="11"/>
  <c r="DG251" i="11" s="1"/>
  <c r="D255" i="11"/>
  <c r="DG255" i="11" s="1"/>
  <c r="D263" i="11"/>
  <c r="D265" i="11"/>
  <c r="D271" i="11"/>
  <c r="DG271" i="11" s="1"/>
  <c r="D272" i="11"/>
  <c r="DG272" i="11" s="1"/>
  <c r="D277" i="11"/>
  <c r="D296" i="11"/>
  <c r="F305" i="11"/>
  <c r="D314" i="11"/>
  <c r="DB314" i="11" s="1"/>
  <c r="DE45" i="11"/>
  <c r="CH45" i="11"/>
  <c r="DD45" i="11"/>
  <c r="CD45" i="11" s="1"/>
  <c r="DF50" i="11"/>
  <c r="DB50" i="11"/>
  <c r="CB50" i="11" s="1"/>
  <c r="CF50" i="11"/>
  <c r="DE50" i="11"/>
  <c r="CE50" i="11"/>
  <c r="F54" i="11"/>
  <c r="DG56" i="11"/>
  <c r="DF56" i="11"/>
  <c r="DB56" i="11"/>
  <c r="CB56" i="11" s="1"/>
  <c r="AY56" i="11" s="1"/>
  <c r="CF56" i="11"/>
  <c r="K72" i="11"/>
  <c r="DB186" i="11"/>
  <c r="CB186" i="11" s="1"/>
  <c r="DB194" i="11"/>
  <c r="CB194" i="11" s="1"/>
  <c r="DA194" i="11"/>
  <c r="CA194" i="11" s="1"/>
  <c r="DE194" i="11"/>
  <c r="CE194" i="11" s="1"/>
  <c r="DD194" i="11"/>
  <c r="CD194" i="11" s="1"/>
  <c r="DC194" i="11"/>
  <c r="CC194" i="11" s="1"/>
  <c r="DB196" i="11"/>
  <c r="CB196" i="11" s="1"/>
  <c r="DD196" i="11"/>
  <c r="CD196" i="11" s="1"/>
  <c r="DC196" i="11"/>
  <c r="CC196" i="11" s="1"/>
  <c r="DA196" i="11"/>
  <c r="CA196" i="11" s="1"/>
  <c r="DE196" i="11"/>
  <c r="CE196" i="11" s="1"/>
  <c r="DD12" i="11"/>
  <c r="CD12" i="11" s="1"/>
  <c r="CH12" i="11"/>
  <c r="DG12" i="11"/>
  <c r="DF12" i="11"/>
  <c r="DD14" i="11"/>
  <c r="CD14" i="11" s="1"/>
  <c r="CH14" i="11"/>
  <c r="DG14" i="11"/>
  <c r="DF14" i="11"/>
  <c r="DD19" i="11"/>
  <c r="CD19" i="11" s="1"/>
  <c r="CH19" i="11"/>
  <c r="DG19" i="11"/>
  <c r="DF19" i="11"/>
  <c r="DF21" i="11"/>
  <c r="DD23" i="11"/>
  <c r="CD23" i="11" s="1"/>
  <c r="CH23" i="11"/>
  <c r="DG23" i="11"/>
  <c r="DF23" i="11"/>
  <c r="DD25" i="11"/>
  <c r="CD25" i="11" s="1"/>
  <c r="CH25" i="11"/>
  <c r="DG25" i="11"/>
  <c r="DF25" i="11"/>
  <c r="DD27" i="11"/>
  <c r="CD27" i="11" s="1"/>
  <c r="CH27" i="11"/>
  <c r="DG27" i="11"/>
  <c r="DF27" i="11"/>
  <c r="DD29" i="11"/>
  <c r="CD29" i="11" s="1"/>
  <c r="CH29" i="11"/>
  <c r="DG29" i="11"/>
  <c r="DF29" i="11"/>
  <c r="DD31" i="11"/>
  <c r="CD31" i="11" s="1"/>
  <c r="CH31" i="11"/>
  <c r="DG31" i="11"/>
  <c r="DF31" i="11"/>
  <c r="DD33" i="11"/>
  <c r="CD33" i="11" s="1"/>
  <c r="CH33" i="11"/>
  <c r="DG33" i="11"/>
  <c r="DF33" i="11"/>
  <c r="DD35" i="11"/>
  <c r="CD35" i="11" s="1"/>
  <c r="CH35" i="11"/>
  <c r="DG35" i="11"/>
  <c r="DF35" i="11"/>
  <c r="DE41" i="11"/>
  <c r="CE41" i="11"/>
  <c r="DD41" i="11"/>
  <c r="CD41" i="11" s="1"/>
  <c r="CH41" i="11"/>
  <c r="DB41" i="11"/>
  <c r="CB41" i="11" s="1"/>
  <c r="DG42" i="11"/>
  <c r="CF42" i="11"/>
  <c r="DF42" i="11"/>
  <c r="DB42" i="11"/>
  <c r="CB42" i="11" s="1"/>
  <c r="CE42" i="11"/>
  <c r="CG42" i="11"/>
  <c r="DE42" i="11"/>
  <c r="DG44" i="11"/>
  <c r="DF44" i="11"/>
  <c r="DB44" i="11"/>
  <c r="CB44" i="11" s="1"/>
  <c r="CF44" i="11"/>
  <c r="DD44" i="11"/>
  <c r="CD44" i="11" s="1"/>
  <c r="CE45" i="11"/>
  <c r="DF45" i="11"/>
  <c r="DF47" i="11"/>
  <c r="DB47" i="11"/>
  <c r="CB47" i="11" s="1"/>
  <c r="CF47" i="11"/>
  <c r="DE47" i="11"/>
  <c r="CE47" i="11"/>
  <c r="DE51" i="11"/>
  <c r="DG55" i="11"/>
  <c r="DF55" i="11"/>
  <c r="DB55" i="11"/>
  <c r="CB55" i="11" s="1"/>
  <c r="CF55" i="11"/>
  <c r="DD55" i="11"/>
  <c r="CD55" i="11" s="1"/>
  <c r="CH56" i="11"/>
  <c r="DE56" i="11"/>
  <c r="DG59" i="11"/>
  <c r="DF59" i="11"/>
  <c r="DB59" i="11"/>
  <c r="CB59" i="11" s="1"/>
  <c r="CF59" i="11"/>
  <c r="DD59" i="11"/>
  <c r="CD59" i="11" s="1"/>
  <c r="CH61" i="11"/>
  <c r="DE63" i="11"/>
  <c r="CE63" i="11"/>
  <c r="DG63" i="11"/>
  <c r="DB63" i="11"/>
  <c r="CB63" i="11" s="1"/>
  <c r="CF63" i="11"/>
  <c r="DF63" i="11"/>
  <c r="DE105" i="11"/>
  <c r="CH105" i="11"/>
  <c r="CD105" i="11"/>
  <c r="DH105" i="11"/>
  <c r="DD105" i="11"/>
  <c r="CG105" i="11"/>
  <c r="DF105" i="11"/>
  <c r="DG105" i="11"/>
  <c r="CF105" i="11"/>
  <c r="CE105" i="11"/>
  <c r="DD155" i="11"/>
  <c r="CD155" i="11"/>
  <c r="DG224" i="11"/>
  <c r="CG224" i="11"/>
  <c r="DE224" i="11"/>
  <c r="CE224" i="11"/>
  <c r="CD224" i="11"/>
  <c r="DD224" i="11"/>
  <c r="DG277" i="11"/>
  <c r="DB277" i="11"/>
  <c r="CB277" i="11" s="1"/>
  <c r="CD277" i="11"/>
  <c r="DE277" i="11"/>
  <c r="DD277" i="11"/>
  <c r="CE277" i="11"/>
  <c r="DC277" i="11"/>
  <c r="CC277" i="11" s="1"/>
  <c r="CG277" i="11"/>
  <c r="DB12" i="11"/>
  <c r="CB12" i="11" s="1"/>
  <c r="DB14" i="11"/>
  <c r="CB14" i="11" s="1"/>
  <c r="AY14" i="11" s="1"/>
  <c r="DB19" i="11"/>
  <c r="CB19" i="11" s="1"/>
  <c r="DB23" i="11"/>
  <c r="CB23" i="11" s="1"/>
  <c r="DB25" i="11"/>
  <c r="CB25" i="11" s="1"/>
  <c r="DB27" i="11"/>
  <c r="CB27" i="11" s="1"/>
  <c r="DB29" i="11"/>
  <c r="CB29" i="11" s="1"/>
  <c r="DB31" i="11"/>
  <c r="CB31" i="11" s="1"/>
  <c r="DB33" i="11"/>
  <c r="CB33" i="11" s="1"/>
  <c r="AY33" i="11" s="1"/>
  <c r="DB35" i="11"/>
  <c r="CB35" i="11" s="1"/>
  <c r="CF41" i="11"/>
  <c r="CH42" i="11"/>
  <c r="CH44" i="11"/>
  <c r="DE44" i="11"/>
  <c r="CF45" i="11"/>
  <c r="DG45" i="11"/>
  <c r="DD50" i="11"/>
  <c r="CD50" i="11" s="1"/>
  <c r="D52" i="11"/>
  <c r="CH55" i="11"/>
  <c r="DE55" i="11"/>
  <c r="DG58" i="11"/>
  <c r="DF58" i="11"/>
  <c r="DB58" i="11"/>
  <c r="CB58" i="11" s="1"/>
  <c r="CF58" i="11"/>
  <c r="DD58" i="11"/>
  <c r="CD58" i="11" s="1"/>
  <c r="CH59" i="11"/>
  <c r="DE59" i="11"/>
  <c r="CG63" i="11"/>
  <c r="DD63" i="11"/>
  <c r="CD63" i="11" s="1"/>
  <c r="K71" i="11"/>
  <c r="K76" i="11"/>
  <c r="DG96" i="11"/>
  <c r="DC96" i="11"/>
  <c r="CC96" i="11" s="1"/>
  <c r="AX96" i="11" s="1"/>
  <c r="CG96" i="11"/>
  <c r="DF96" i="11"/>
  <c r="CF96" i="11"/>
  <c r="DD96" i="11"/>
  <c r="CE96" i="11"/>
  <c r="CD96" i="11"/>
  <c r="DE96" i="11"/>
  <c r="DG100" i="11"/>
  <c r="DC100" i="11"/>
  <c r="CC100" i="11" s="1"/>
  <c r="CF100" i="11"/>
  <c r="DF100" i="11"/>
  <c r="CE100" i="11"/>
  <c r="DH100" i="11"/>
  <c r="CH100" i="11"/>
  <c r="CD100" i="11"/>
  <c r="DE100" i="11"/>
  <c r="CG100" i="11"/>
  <c r="DD100" i="11"/>
  <c r="DG103" i="11"/>
  <c r="DC103" i="11"/>
  <c r="CC103" i="11" s="1"/>
  <c r="CG103" i="11"/>
  <c r="DF103" i="11"/>
  <c r="CF103" i="11"/>
  <c r="DD103" i="11"/>
  <c r="CE103" i="11"/>
  <c r="CD103" i="11"/>
  <c r="DH103" i="11"/>
  <c r="DE103" i="11"/>
  <c r="DC105" i="11"/>
  <c r="CC105" i="11" s="1"/>
  <c r="DE121" i="11"/>
  <c r="CH121" i="11"/>
  <c r="CD121" i="11"/>
  <c r="DH121" i="11"/>
  <c r="DD121" i="11"/>
  <c r="CG121" i="11"/>
  <c r="DF121" i="11"/>
  <c r="DG121" i="11"/>
  <c r="CF121" i="11"/>
  <c r="CE121" i="11"/>
  <c r="F157" i="11"/>
  <c r="DD170" i="11"/>
  <c r="CD170" i="11" s="1"/>
  <c r="DC170" i="11"/>
  <c r="CC170" i="11" s="1"/>
  <c r="DE170" i="11"/>
  <c r="CE170" i="11" s="1"/>
  <c r="DB170" i="11"/>
  <c r="CB170" i="11" s="1"/>
  <c r="DA170" i="11"/>
  <c r="CA170" i="11" s="1"/>
  <c r="DE181" i="11"/>
  <c r="CE181" i="11" s="1"/>
  <c r="DA181" i="11"/>
  <c r="CA181" i="11" s="1"/>
  <c r="DD181" i="11"/>
  <c r="CD181" i="11" s="1"/>
  <c r="DC181" i="11"/>
  <c r="CC181" i="11" s="1"/>
  <c r="DB181" i="11"/>
  <c r="CB181" i="11" s="1"/>
  <c r="DB206" i="11"/>
  <c r="CB206" i="11" s="1"/>
  <c r="DE206" i="11"/>
  <c r="CE206" i="11" s="1"/>
  <c r="DA206" i="11"/>
  <c r="CA206" i="11" s="1"/>
  <c r="DD206" i="11"/>
  <c r="CD206" i="11" s="1"/>
  <c r="DG262" i="11"/>
  <c r="CG262" i="11"/>
  <c r="DD262" i="11"/>
  <c r="CD262" i="11"/>
  <c r="DE262" i="11"/>
  <c r="CE262" i="11"/>
  <c r="DG264" i="11"/>
  <c r="CG264" i="11"/>
  <c r="DE264" i="11"/>
  <c r="CD264" i="11"/>
  <c r="DD264" i="11"/>
  <c r="CE264" i="11"/>
  <c r="E36" i="11"/>
  <c r="DD56" i="11"/>
  <c r="CD56" i="11" s="1"/>
  <c r="D60" i="11"/>
  <c r="D13" i="11"/>
  <c r="D15" i="11"/>
  <c r="D20" i="11"/>
  <c r="D22" i="11"/>
  <c r="D24" i="11"/>
  <c r="D26" i="11"/>
  <c r="D28" i="11"/>
  <c r="D30" i="11"/>
  <c r="D32" i="11"/>
  <c r="D34" i="11"/>
  <c r="CE43" i="11"/>
  <c r="DB45" i="11"/>
  <c r="CB45" i="11" s="1"/>
  <c r="AY45" i="11" s="1"/>
  <c r="D46" i="11"/>
  <c r="D49" i="11"/>
  <c r="CH50" i="11"/>
  <c r="DG50" i="11"/>
  <c r="D53" i="11"/>
  <c r="CE56" i="11"/>
  <c r="DG57" i="11"/>
  <c r="DF57" i="11"/>
  <c r="DB57" i="11"/>
  <c r="CB57" i="11" s="1"/>
  <c r="CF57" i="11"/>
  <c r="DD57" i="11"/>
  <c r="CD57" i="11" s="1"/>
  <c r="K74" i="11"/>
  <c r="DE90" i="11"/>
  <c r="CE90" i="11"/>
  <c r="DH90" i="11"/>
  <c r="DD90" i="11"/>
  <c r="CH90" i="11"/>
  <c r="CD90" i="11"/>
  <c r="DF90" i="11"/>
  <c r="CG90" i="11"/>
  <c r="DC90" i="11"/>
  <c r="CC90" i="11" s="1"/>
  <c r="CF90" i="11"/>
  <c r="DE91" i="11"/>
  <c r="CE91" i="11"/>
  <c r="DH91" i="11"/>
  <c r="DD91" i="11"/>
  <c r="CH91" i="11"/>
  <c r="CD91" i="11"/>
  <c r="AX91" i="11" s="1"/>
  <c r="DF91" i="11"/>
  <c r="CG91" i="11"/>
  <c r="DC91" i="11"/>
  <c r="CC91" i="11" s="1"/>
  <c r="CF91" i="11"/>
  <c r="DE92" i="11"/>
  <c r="CE92" i="11"/>
  <c r="DH92" i="11"/>
  <c r="DD92" i="11"/>
  <c r="CH92" i="11"/>
  <c r="CD92" i="11"/>
  <c r="DF92" i="11"/>
  <c r="CG92" i="11"/>
  <c r="DC92" i="11"/>
  <c r="CC92" i="11" s="1"/>
  <c r="CF92" i="11"/>
  <c r="DE93" i="11"/>
  <c r="CE93" i="11"/>
  <c r="DH93" i="11"/>
  <c r="DD93" i="11"/>
  <c r="CH93" i="11"/>
  <c r="CD93" i="11"/>
  <c r="AX93" i="11" s="1"/>
  <c r="DF93" i="11"/>
  <c r="CG93" i="11"/>
  <c r="DC93" i="11"/>
  <c r="CC93" i="11" s="1"/>
  <c r="CF93" i="11"/>
  <c r="DD94" i="11"/>
  <c r="CG94" i="11"/>
  <c r="DG95" i="11"/>
  <c r="DC95" i="11"/>
  <c r="CC95" i="11" s="1"/>
  <c r="AX95" i="11" s="1"/>
  <c r="CF95" i="11"/>
  <c r="DF95" i="11"/>
  <c r="CE95" i="11"/>
  <c r="DH95" i="11"/>
  <c r="CH95" i="11"/>
  <c r="DE95" i="11"/>
  <c r="CG95" i="11"/>
  <c r="CD95" i="11"/>
  <c r="DG98" i="11"/>
  <c r="DC98" i="11"/>
  <c r="CC98" i="11" s="1"/>
  <c r="CG98" i="11"/>
  <c r="DF98" i="11"/>
  <c r="CF98" i="11"/>
  <c r="DD98" i="11"/>
  <c r="CE98" i="11"/>
  <c r="CD98" i="11"/>
  <c r="DE98" i="11"/>
  <c r="DG101" i="11"/>
  <c r="DC101" i="11"/>
  <c r="CC101" i="11" s="1"/>
  <c r="CG101" i="11"/>
  <c r="DF101" i="11"/>
  <c r="CF101" i="11"/>
  <c r="DD101" i="11"/>
  <c r="CE101" i="11"/>
  <c r="CD101" i="11"/>
  <c r="DH101" i="11"/>
  <c r="DE101" i="11"/>
  <c r="DE125" i="11"/>
  <c r="CH125" i="11"/>
  <c r="CD125" i="11"/>
  <c r="DH125" i="11"/>
  <c r="DD125" i="11"/>
  <c r="CG125" i="11"/>
  <c r="DF125" i="11"/>
  <c r="DG125" i="11"/>
  <c r="CF125" i="11"/>
  <c r="AX125" i="11" s="1"/>
  <c r="CE125" i="11"/>
  <c r="DE152" i="11"/>
  <c r="CD152" i="11"/>
  <c r="DD152" i="11"/>
  <c r="CG152" i="11"/>
  <c r="DG152" i="11"/>
  <c r="DF152" i="11"/>
  <c r="CE152" i="11"/>
  <c r="AY152" i="11" s="1"/>
  <c r="DC182" i="11"/>
  <c r="CC182" i="11" s="1"/>
  <c r="DB182" i="11"/>
  <c r="CB182" i="11" s="1"/>
  <c r="DE182" i="11"/>
  <c r="CE182" i="11" s="1"/>
  <c r="DA182" i="11"/>
  <c r="CA182" i="11" s="1"/>
  <c r="DE185" i="11"/>
  <c r="CE185" i="11" s="1"/>
  <c r="DA185" i="11"/>
  <c r="CA185" i="11" s="1"/>
  <c r="DD185" i="11"/>
  <c r="CD185" i="11" s="1"/>
  <c r="DC185" i="11"/>
  <c r="CC185" i="11" s="1"/>
  <c r="DB185" i="11"/>
  <c r="CB185" i="11" s="1"/>
  <c r="DD236" i="11"/>
  <c r="CD236" i="11"/>
  <c r="DG236" i="11"/>
  <c r="CE236" i="11"/>
  <c r="AY236" i="11" s="1"/>
  <c r="DE236" i="11"/>
  <c r="CG236" i="11"/>
  <c r="CG249" i="11"/>
  <c r="CE249" i="11"/>
  <c r="AY249" i="11" s="1"/>
  <c r="DG249" i="11"/>
  <c r="DE249" i="11"/>
  <c r="CD124" i="11"/>
  <c r="DE129" i="11"/>
  <c r="CE129" i="11"/>
  <c r="DH129" i="11"/>
  <c r="DD129" i="11"/>
  <c r="CH129" i="11"/>
  <c r="CD129" i="11"/>
  <c r="DE131" i="11"/>
  <c r="CE131" i="11"/>
  <c r="DH131" i="11"/>
  <c r="DD131" i="11"/>
  <c r="CH131" i="11"/>
  <c r="CD131" i="11"/>
  <c r="DE133" i="11"/>
  <c r="CE133" i="11"/>
  <c r="DH133" i="11"/>
  <c r="DD133" i="11"/>
  <c r="CH133" i="11"/>
  <c r="CD133" i="11"/>
  <c r="DE134" i="11"/>
  <c r="CE134" i="11"/>
  <c r="DH134" i="11"/>
  <c r="DD134" i="11"/>
  <c r="CH134" i="11"/>
  <c r="CD134" i="11"/>
  <c r="DE136" i="11"/>
  <c r="CE136" i="11"/>
  <c r="DH136" i="11"/>
  <c r="DD136" i="11"/>
  <c r="CH136" i="11"/>
  <c r="CD136" i="11"/>
  <c r="CE138" i="11"/>
  <c r="DH138" i="11"/>
  <c r="CD138" i="11"/>
  <c r="DE139" i="11"/>
  <c r="CE139" i="11"/>
  <c r="DH139" i="11"/>
  <c r="DD139" i="11"/>
  <c r="CH139" i="11"/>
  <c r="CD139" i="11"/>
  <c r="DE141" i="11"/>
  <c r="CE141" i="11"/>
  <c r="DH141" i="11"/>
  <c r="DD141" i="11"/>
  <c r="CH141" i="11"/>
  <c r="CD141" i="11"/>
  <c r="AX141" i="11" s="1"/>
  <c r="DE142" i="11"/>
  <c r="CE142" i="11"/>
  <c r="DH142" i="11"/>
  <c r="DD142" i="11"/>
  <c r="CH142" i="11"/>
  <c r="CD142" i="11"/>
  <c r="DG149" i="11"/>
  <c r="DC149" i="11"/>
  <c r="CC149" i="11" s="1"/>
  <c r="DF149" i="11"/>
  <c r="DD149" i="11"/>
  <c r="CE149" i="11"/>
  <c r="CD149" i="11"/>
  <c r="DE149" i="11"/>
  <c r="DE177" i="11"/>
  <c r="CE177" i="11" s="1"/>
  <c r="DA177" i="11"/>
  <c r="CA177" i="11" s="1"/>
  <c r="DD177" i="11"/>
  <c r="CD177" i="11" s="1"/>
  <c r="DB188" i="11"/>
  <c r="CB188" i="11" s="1"/>
  <c r="DD188" i="11"/>
  <c r="CD188" i="11" s="1"/>
  <c r="DC188" i="11"/>
  <c r="CC188" i="11" s="1"/>
  <c r="DA188" i="11"/>
  <c r="CA188" i="11" s="1"/>
  <c r="DC223" i="11"/>
  <c r="CC223" i="11" s="1"/>
  <c r="CE223" i="11"/>
  <c r="DG223" i="11"/>
  <c r="DB223" i="11"/>
  <c r="CB223" i="11" s="1"/>
  <c r="CD223" i="11"/>
  <c r="DE223" i="11"/>
  <c r="DD223" i="11"/>
  <c r="CG223" i="11"/>
  <c r="DG233" i="11"/>
  <c r="CG233" i="11"/>
  <c r="DE233" i="11"/>
  <c r="CE233" i="11"/>
  <c r="AY233" i="11" s="1"/>
  <c r="CD233" i="11"/>
  <c r="DE239" i="11"/>
  <c r="CE239" i="11"/>
  <c r="DD239" i="11"/>
  <c r="CD239" i="11"/>
  <c r="DG239" i="11"/>
  <c r="CG239" i="11"/>
  <c r="CE254" i="11"/>
  <c r="AY254" i="11" s="1"/>
  <c r="DG254" i="11"/>
  <c r="CG254" i="11"/>
  <c r="DE254" i="11"/>
  <c r="CG258" i="11"/>
  <c r="DG258" i="11"/>
  <c r="DE258" i="11"/>
  <c r="CE258" i="11"/>
  <c r="DD275" i="11"/>
  <c r="CD275" i="11"/>
  <c r="CG275" i="11"/>
  <c r="CE275" i="11"/>
  <c r="DE275" i="11"/>
  <c r="DG275" i="11"/>
  <c r="DG286" i="11"/>
  <c r="CG286" i="11"/>
  <c r="DE286" i="11"/>
  <c r="CE286" i="11"/>
  <c r="CD286" i="11"/>
  <c r="DD286" i="11"/>
  <c r="DB312" i="11"/>
  <c r="CB312" i="11"/>
  <c r="CB313" i="11"/>
  <c r="AS313" i="11" s="1"/>
  <c r="D48" i="11"/>
  <c r="DH61" i="11"/>
  <c r="DG97" i="11"/>
  <c r="DC97" i="11"/>
  <c r="CC97" i="11" s="1"/>
  <c r="CG97" i="11"/>
  <c r="DF97" i="11"/>
  <c r="CF97" i="11"/>
  <c r="CH97" i="11"/>
  <c r="DE97" i="11"/>
  <c r="DE99" i="11"/>
  <c r="CH99" i="11"/>
  <c r="CD99" i="11"/>
  <c r="DH99" i="11"/>
  <c r="DD99" i="11"/>
  <c r="CG99" i="11"/>
  <c r="DC99" i="11"/>
  <c r="CC99" i="11" s="1"/>
  <c r="AX99" i="11" s="1"/>
  <c r="DG102" i="11"/>
  <c r="DC102" i="11"/>
  <c r="CC102" i="11" s="1"/>
  <c r="AX102" i="11" s="1"/>
  <c r="CG102" i="11"/>
  <c r="DF102" i="11"/>
  <c r="CF102" i="11"/>
  <c r="CH102" i="11"/>
  <c r="DE102" i="11"/>
  <c r="DG104" i="11"/>
  <c r="DC104" i="11"/>
  <c r="CC104" i="11" s="1"/>
  <c r="CG104" i="11"/>
  <c r="DF104" i="11"/>
  <c r="CF104" i="11"/>
  <c r="CH104" i="11"/>
  <c r="DE104" i="11"/>
  <c r="DG120" i="11"/>
  <c r="DC120" i="11"/>
  <c r="CC120" i="11" s="1"/>
  <c r="CG120" i="11"/>
  <c r="DF120" i="11"/>
  <c r="CF120" i="11"/>
  <c r="CH120" i="11"/>
  <c r="DE120" i="11"/>
  <c r="DE123" i="11"/>
  <c r="CH123" i="11"/>
  <c r="CD123" i="11"/>
  <c r="DH123" i="11"/>
  <c r="DD123" i="11"/>
  <c r="CG123" i="11"/>
  <c r="DC123" i="11"/>
  <c r="CC123" i="11" s="1"/>
  <c r="AX123" i="11" s="1"/>
  <c r="CG124" i="11"/>
  <c r="DE127" i="11"/>
  <c r="CH127" i="11"/>
  <c r="CD127" i="11"/>
  <c r="DH127" i="11"/>
  <c r="DD127" i="11"/>
  <c r="CG127" i="11"/>
  <c r="DC127" i="11"/>
  <c r="CC127" i="11" s="1"/>
  <c r="AX127" i="11" s="1"/>
  <c r="CF128" i="11"/>
  <c r="CF129" i="11"/>
  <c r="DC129" i="11"/>
  <c r="CC129" i="11" s="1"/>
  <c r="CF130" i="11"/>
  <c r="CF131" i="11"/>
  <c r="DC131" i="11"/>
  <c r="CC131" i="11" s="1"/>
  <c r="CF132" i="11"/>
  <c r="CF133" i="11"/>
  <c r="DC133" i="11"/>
  <c r="CC133" i="11" s="1"/>
  <c r="CF134" i="11"/>
  <c r="DC134" i="11"/>
  <c r="CC134" i="11" s="1"/>
  <c r="CF135" i="11"/>
  <c r="CF136" i="11"/>
  <c r="DC136" i="11"/>
  <c r="CC136" i="11" s="1"/>
  <c r="CF137" i="11"/>
  <c r="CF138" i="11"/>
  <c r="DC138" i="11"/>
  <c r="CC138" i="11" s="1"/>
  <c r="CF139" i="11"/>
  <c r="DC139" i="11"/>
  <c r="CC139" i="11" s="1"/>
  <c r="CF140" i="11"/>
  <c r="CF141" i="11"/>
  <c r="DC141" i="11"/>
  <c r="CC141" i="11" s="1"/>
  <c r="CF142" i="11"/>
  <c r="DC142" i="11"/>
  <c r="CC142" i="11" s="1"/>
  <c r="DE148" i="11"/>
  <c r="CD148" i="11"/>
  <c r="AY148" i="11" s="1"/>
  <c r="D157" i="11"/>
  <c r="DG148" i="11"/>
  <c r="CE148" i="11"/>
  <c r="DF148" i="11"/>
  <c r="CG149" i="11"/>
  <c r="DE150" i="11"/>
  <c r="CD150" i="11"/>
  <c r="DD150" i="11"/>
  <c r="CG150" i="11"/>
  <c r="DF150" i="11"/>
  <c r="DC150" i="11"/>
  <c r="CC150" i="11" s="1"/>
  <c r="AY150" i="11" s="1"/>
  <c r="CE150" i="11"/>
  <c r="DG150" i="11"/>
  <c r="DE179" i="11"/>
  <c r="CE179" i="11" s="1"/>
  <c r="DA179" i="11"/>
  <c r="CA179" i="11" s="1"/>
  <c r="DD179" i="11"/>
  <c r="CD179" i="11" s="1"/>
  <c r="DC180" i="11"/>
  <c r="CC180" i="11" s="1"/>
  <c r="DB180" i="11"/>
  <c r="CB180" i="11" s="1"/>
  <c r="DE180" i="11"/>
  <c r="CE180" i="11" s="1"/>
  <c r="DD180" i="11"/>
  <c r="CD180" i="11" s="1"/>
  <c r="DE183" i="11"/>
  <c r="CE183" i="11" s="1"/>
  <c r="DA183" i="11"/>
  <c r="CA183" i="11" s="1"/>
  <c r="DD183" i="11"/>
  <c r="CD183" i="11" s="1"/>
  <c r="DC184" i="11"/>
  <c r="CC184" i="11" s="1"/>
  <c r="DB184" i="11"/>
  <c r="CB184" i="11" s="1"/>
  <c r="DE184" i="11"/>
  <c r="CE184" i="11" s="1"/>
  <c r="DD184" i="11"/>
  <c r="CD184" i="11" s="1"/>
  <c r="DD187" i="11"/>
  <c r="CD187" i="11" s="1"/>
  <c r="DC187" i="11"/>
  <c r="CC187" i="11" s="1"/>
  <c r="DB187" i="11"/>
  <c r="CB187" i="11" s="1"/>
  <c r="DA187" i="11"/>
  <c r="CA187" i="11" s="1"/>
  <c r="DE188" i="11"/>
  <c r="CE188" i="11" s="1"/>
  <c r="DD197" i="11"/>
  <c r="CD197" i="11" s="1"/>
  <c r="DC197" i="11"/>
  <c r="CC197" i="11" s="1"/>
  <c r="DB197" i="11"/>
  <c r="CB197" i="11" s="1"/>
  <c r="DA197" i="11"/>
  <c r="CA197" i="11" s="1"/>
  <c r="DC222" i="11"/>
  <c r="CC222" i="11" s="1"/>
  <c r="CE222" i="11"/>
  <c r="DG222" i="11"/>
  <c r="DB222" i="11"/>
  <c r="CB222" i="11" s="1"/>
  <c r="CD222" i="11"/>
  <c r="DE222" i="11"/>
  <c r="DD222" i="11"/>
  <c r="CG222" i="11"/>
  <c r="DE242" i="11"/>
  <c r="CD242" i="11"/>
  <c r="DD242" i="11"/>
  <c r="CG242" i="11"/>
  <c r="CE242" i="11"/>
  <c r="DG124" i="11"/>
  <c r="DC124" i="11"/>
  <c r="CC124" i="11" s="1"/>
  <c r="CE124" i="11"/>
  <c r="DD124" i="11"/>
  <c r="DE128" i="11"/>
  <c r="CE128" i="11"/>
  <c r="DH128" i="11"/>
  <c r="DD128" i="11"/>
  <c r="CH128" i="11"/>
  <c r="CD128" i="11"/>
  <c r="DE130" i="11"/>
  <c r="CE130" i="11"/>
  <c r="DH130" i="11"/>
  <c r="DD130" i="11"/>
  <c r="CH130" i="11"/>
  <c r="CD130" i="11"/>
  <c r="DE132" i="11"/>
  <c r="CE132" i="11"/>
  <c r="DH132" i="11"/>
  <c r="DD132" i="11"/>
  <c r="CH132" i="11"/>
  <c r="CD132" i="11"/>
  <c r="DE135" i="11"/>
  <c r="CE135" i="11"/>
  <c r="CH135" i="11"/>
  <c r="CD135" i="11"/>
  <c r="DE137" i="11"/>
  <c r="CE137" i="11"/>
  <c r="DH137" i="11"/>
  <c r="DD137" i="11"/>
  <c r="CH137" i="11"/>
  <c r="CD137" i="11"/>
  <c r="AX137" i="11" s="1"/>
  <c r="DE140" i="11"/>
  <c r="CE140" i="11"/>
  <c r="DH140" i="11"/>
  <c r="DD140" i="11"/>
  <c r="CH140" i="11"/>
  <c r="CD140" i="11"/>
  <c r="D62" i="11"/>
  <c r="CG62" i="11"/>
  <c r="K79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2" i="11"/>
  <c r="DH124" i="11"/>
  <c r="D126" i="11"/>
  <c r="CG128" i="11"/>
  <c r="DF128" i="11"/>
  <c r="CG129" i="11"/>
  <c r="AX129" i="11" s="1"/>
  <c r="DF129" i="11"/>
  <c r="CG130" i="11"/>
  <c r="DF130" i="11"/>
  <c r="CG131" i="11"/>
  <c r="DF131" i="11"/>
  <c r="CG132" i="11"/>
  <c r="DF132" i="11"/>
  <c r="AX133" i="11"/>
  <c r="CG133" i="11"/>
  <c r="DF133" i="11"/>
  <c r="CG134" i="11"/>
  <c r="AX134" i="11" s="1"/>
  <c r="DF134" i="11"/>
  <c r="CG136" i="11"/>
  <c r="DF136" i="11"/>
  <c r="CG137" i="11"/>
  <c r="DF137" i="11"/>
  <c r="CG138" i="11"/>
  <c r="CG139" i="11"/>
  <c r="DF139" i="11"/>
  <c r="CG140" i="11"/>
  <c r="DF140" i="11"/>
  <c r="CG141" i="11"/>
  <c r="DF141" i="11"/>
  <c r="CG142" i="11"/>
  <c r="DF142" i="11"/>
  <c r="DD163" i="11"/>
  <c r="CD163" i="11" s="1"/>
  <c r="DC163" i="11"/>
  <c r="CC163" i="11" s="1"/>
  <c r="DE163" i="11"/>
  <c r="CE163" i="11" s="1"/>
  <c r="DB163" i="11"/>
  <c r="CB163" i="11" s="1"/>
  <c r="DC164" i="11"/>
  <c r="CC164" i="11" s="1"/>
  <c r="DB164" i="11"/>
  <c r="CB164" i="11" s="1"/>
  <c r="AX164" i="11" s="1"/>
  <c r="DE164" i="11"/>
  <c r="CE164" i="11" s="1"/>
  <c r="DD164" i="11"/>
  <c r="CD164" i="11" s="1"/>
  <c r="DD174" i="11"/>
  <c r="CD174" i="11" s="1"/>
  <c r="DC174" i="11"/>
  <c r="CC174" i="11" s="1"/>
  <c r="DE174" i="11"/>
  <c r="CE174" i="11" s="1"/>
  <c r="DB174" i="11"/>
  <c r="CB174" i="11" s="1"/>
  <c r="DC175" i="11"/>
  <c r="CC175" i="11" s="1"/>
  <c r="DB175" i="11"/>
  <c r="CB175" i="11" s="1"/>
  <c r="DE175" i="11"/>
  <c r="CE175" i="11" s="1"/>
  <c r="DD175" i="11"/>
  <c r="CD175" i="11" s="1"/>
  <c r="DB177" i="11"/>
  <c r="CB177" i="11" s="1"/>
  <c r="DD189" i="11"/>
  <c r="CD189" i="11" s="1"/>
  <c r="DA189" i="11"/>
  <c r="CA189" i="11" s="1"/>
  <c r="DE189" i="11"/>
  <c r="CE189" i="11" s="1"/>
  <c r="DC189" i="11"/>
  <c r="CC189" i="11" s="1"/>
  <c r="DD204" i="11"/>
  <c r="CD204" i="11" s="1"/>
  <c r="DB204" i="11"/>
  <c r="CB204" i="11" s="1"/>
  <c r="DA204" i="11"/>
  <c r="CA204" i="11" s="1"/>
  <c r="DC221" i="11"/>
  <c r="CC221" i="11" s="1"/>
  <c r="CE221" i="11"/>
  <c r="DG221" i="11"/>
  <c r="DB221" i="11"/>
  <c r="CB221" i="11" s="1"/>
  <c r="CD221" i="11"/>
  <c r="DE221" i="11"/>
  <c r="DD221" i="11"/>
  <c r="CG221" i="11"/>
  <c r="DE230" i="11"/>
  <c r="CE230" i="11"/>
  <c r="DD230" i="11"/>
  <c r="CD230" i="11"/>
  <c r="DG230" i="11"/>
  <c r="CG237" i="11"/>
  <c r="CE237" i="11"/>
  <c r="AY237" i="11" s="1"/>
  <c r="DE246" i="11"/>
  <c r="CD246" i="11"/>
  <c r="AY246" i="11" s="1"/>
  <c r="DD246" i="11"/>
  <c r="CG246" i="11"/>
  <c r="CE246" i="11"/>
  <c r="DG246" i="11"/>
  <c r="AY264" i="11"/>
  <c r="DC265" i="11"/>
  <c r="CC265" i="11" s="1"/>
  <c r="CE265" i="11"/>
  <c r="DG265" i="11"/>
  <c r="DB265" i="11"/>
  <c r="CB265" i="11" s="1"/>
  <c r="CD265" i="11"/>
  <c r="DE265" i="11"/>
  <c r="DD265" i="11"/>
  <c r="CG265" i="11"/>
  <c r="DD285" i="11"/>
  <c r="CD285" i="11"/>
  <c r="DE285" i="11"/>
  <c r="CG285" i="11"/>
  <c r="DG285" i="11"/>
  <c r="CE285" i="11"/>
  <c r="E157" i="11"/>
  <c r="CD151" i="11"/>
  <c r="DE156" i="11"/>
  <c r="CD156" i="11"/>
  <c r="DD156" i="11"/>
  <c r="CG156" i="11"/>
  <c r="DC167" i="11"/>
  <c r="CC167" i="11" s="1"/>
  <c r="DB167" i="11"/>
  <c r="CB167" i="11" s="1"/>
  <c r="AX167" i="11" s="1"/>
  <c r="DE169" i="11"/>
  <c r="CE169" i="11" s="1"/>
  <c r="DA169" i="11"/>
  <c r="CA169" i="11" s="1"/>
  <c r="DD169" i="11"/>
  <c r="CD169" i="11" s="1"/>
  <c r="DB169" i="11"/>
  <c r="CB169" i="11" s="1"/>
  <c r="DB198" i="11"/>
  <c r="CB198" i="11" s="1"/>
  <c r="DE198" i="11"/>
  <c r="CE198" i="11" s="1"/>
  <c r="DA198" i="11"/>
  <c r="CA198" i="11" s="1"/>
  <c r="DG229" i="11"/>
  <c r="DB229" i="11"/>
  <c r="CB229" i="11" s="1"/>
  <c r="AY229" i="11" s="1"/>
  <c r="CD229" i="11"/>
  <c r="DE229" i="11"/>
  <c r="CG229" i="11"/>
  <c r="DD229" i="11"/>
  <c r="CE229" i="11"/>
  <c r="DE243" i="11"/>
  <c r="CD243" i="11"/>
  <c r="AY243" i="11" s="1"/>
  <c r="DD243" i="11"/>
  <c r="CE243" i="11"/>
  <c r="DG250" i="11"/>
  <c r="DE250" i="11"/>
  <c r="CG250" i="11"/>
  <c r="AY250" i="11" s="1"/>
  <c r="CG251" i="11"/>
  <c r="CE251" i="11"/>
  <c r="DE251" i="11"/>
  <c r="DE253" i="11"/>
  <c r="CE253" i="11"/>
  <c r="DC253" i="11"/>
  <c r="CC253" i="11" s="1"/>
  <c r="DB253" i="11"/>
  <c r="CB253" i="11" s="1"/>
  <c r="CG253" i="11"/>
  <c r="DE261" i="11"/>
  <c r="CE261" i="11"/>
  <c r="DD261" i="11"/>
  <c r="CD261" i="11"/>
  <c r="CG261" i="11"/>
  <c r="DG261" i="11"/>
  <c r="DD294" i="11"/>
  <c r="CD294" i="11"/>
  <c r="AY294" i="11" s="1"/>
  <c r="CE294" i="11"/>
  <c r="DE294" i="11"/>
  <c r="DE154" i="11"/>
  <c r="CD154" i="11"/>
  <c r="DD154" i="11"/>
  <c r="CG154" i="11"/>
  <c r="DD162" i="11"/>
  <c r="CD162" i="11" s="1"/>
  <c r="DC162" i="11"/>
  <c r="CC162" i="11" s="1"/>
  <c r="DA162" i="11"/>
  <c r="CA162" i="11" s="1"/>
  <c r="AX162" i="11" s="1"/>
  <c r="DC171" i="11"/>
  <c r="CC171" i="11" s="1"/>
  <c r="DB171" i="11"/>
  <c r="CB171" i="11" s="1"/>
  <c r="DE173" i="11"/>
  <c r="CE173" i="11" s="1"/>
  <c r="DA173" i="11"/>
  <c r="CA173" i="11" s="1"/>
  <c r="DD173" i="11"/>
  <c r="CD173" i="11" s="1"/>
  <c r="DB173" i="11"/>
  <c r="CB173" i="11" s="1"/>
  <c r="DB190" i="11"/>
  <c r="CB190" i="11" s="1"/>
  <c r="DA190" i="11"/>
  <c r="CA190" i="11" s="1"/>
  <c r="DE190" i="11"/>
  <c r="CE190" i="11" s="1"/>
  <c r="DC190" i="11"/>
  <c r="CC190" i="11" s="1"/>
  <c r="DB192" i="11"/>
  <c r="CB192" i="11" s="1"/>
  <c r="DD192" i="11"/>
  <c r="CD192" i="11" s="1"/>
  <c r="DC192" i="11"/>
  <c r="CC192" i="11" s="1"/>
  <c r="DD193" i="11"/>
  <c r="CD193" i="11" s="1"/>
  <c r="DA193" i="11"/>
  <c r="CA193" i="11" s="1"/>
  <c r="DE193" i="11"/>
  <c r="CE193" i="11" s="1"/>
  <c r="DB193" i="11"/>
  <c r="CB193" i="11" s="1"/>
  <c r="DD240" i="11"/>
  <c r="CD240" i="11"/>
  <c r="CG240" i="11"/>
  <c r="DG240" i="11"/>
  <c r="CE240" i="11"/>
  <c r="DE241" i="11"/>
  <c r="CG241" i="11"/>
  <c r="DD241" i="11"/>
  <c r="CE241" i="11"/>
  <c r="DG241" i="11"/>
  <c r="DC241" i="11"/>
  <c r="CC241" i="11" s="1"/>
  <c r="DB241" i="11"/>
  <c r="CB241" i="11" s="1"/>
  <c r="DC247" i="11"/>
  <c r="CC247" i="11" s="1"/>
  <c r="DB247" i="11"/>
  <c r="CB247" i="11" s="1"/>
  <c r="CG247" i="11"/>
  <c r="CE247" i="11"/>
  <c r="DE255" i="11"/>
  <c r="CG255" i="11"/>
  <c r="AY262" i="11"/>
  <c r="DE266" i="11"/>
  <c r="CE266" i="11"/>
  <c r="DD266" i="11"/>
  <c r="CD266" i="11"/>
  <c r="DG266" i="11"/>
  <c r="CG266" i="11"/>
  <c r="CE151" i="11"/>
  <c r="DF151" i="11"/>
  <c r="CE153" i="11"/>
  <c r="DF153" i="11"/>
  <c r="CE155" i="11"/>
  <c r="DF155" i="11"/>
  <c r="DB165" i="11"/>
  <c r="CB165" i="11" s="1"/>
  <c r="DA168" i="11"/>
  <c r="CA168" i="11" s="1"/>
  <c r="DE168" i="11"/>
  <c r="CE168" i="11" s="1"/>
  <c r="DA172" i="11"/>
  <c r="CA172" i="11" s="1"/>
  <c r="DE172" i="11"/>
  <c r="CE172" i="11" s="1"/>
  <c r="DA176" i="11"/>
  <c r="CA176" i="11" s="1"/>
  <c r="DE176" i="11"/>
  <c r="CE176" i="11" s="1"/>
  <c r="DC203" i="11"/>
  <c r="CC203" i="11" s="1"/>
  <c r="DE225" i="11"/>
  <c r="CE225" i="11"/>
  <c r="DD225" i="11"/>
  <c r="CD225" i="11"/>
  <c r="DD226" i="11"/>
  <c r="CD226" i="11"/>
  <c r="DG227" i="11"/>
  <c r="CG227" i="11"/>
  <c r="CD227" i="11"/>
  <c r="DE227" i="11"/>
  <c r="DE234" i="11"/>
  <c r="CE234" i="11"/>
  <c r="DD234" i="11"/>
  <c r="CD234" i="11"/>
  <c r="AY234" i="11" s="1"/>
  <c r="DE235" i="11"/>
  <c r="DD235" i="11"/>
  <c r="CG235" i="11"/>
  <c r="DB235" i="11"/>
  <c r="CB235" i="11" s="1"/>
  <c r="DG238" i="11"/>
  <c r="CG238" i="11"/>
  <c r="DE238" i="11"/>
  <c r="CE238" i="11"/>
  <c r="DE244" i="11"/>
  <c r="CD244" i="11"/>
  <c r="AY244" i="11" s="1"/>
  <c r="DD244" i="11"/>
  <c r="DG244" i="11"/>
  <c r="AY251" i="11"/>
  <c r="CG259" i="11"/>
  <c r="DE259" i="11"/>
  <c r="CD259" i="11"/>
  <c r="DG260" i="11"/>
  <c r="CG260" i="11"/>
  <c r="DD260" i="11"/>
  <c r="CE260" i="11"/>
  <c r="AY260" i="11" s="1"/>
  <c r="AY266" i="11"/>
  <c r="DD282" i="11"/>
  <c r="CD282" i="11"/>
  <c r="DE282" i="11"/>
  <c r="CG282" i="11"/>
  <c r="CE282" i="11"/>
  <c r="DG289" i="11"/>
  <c r="DB289" i="11"/>
  <c r="CB289" i="11" s="1"/>
  <c r="CD289" i="11"/>
  <c r="DE289" i="11"/>
  <c r="CG289" i="11"/>
  <c r="CE289" i="11"/>
  <c r="DG293" i="11"/>
  <c r="CG293" i="11"/>
  <c r="DE293" i="11"/>
  <c r="CE293" i="11"/>
  <c r="DD293" i="11"/>
  <c r="CD293" i="11"/>
  <c r="DG296" i="11"/>
  <c r="CG296" i="11"/>
  <c r="DE296" i="11"/>
  <c r="CE296" i="11"/>
  <c r="DD296" i="11"/>
  <c r="CD296" i="11"/>
  <c r="AY296" i="11" s="1"/>
  <c r="DD299" i="11"/>
  <c r="CD299" i="11"/>
  <c r="CG299" i="11"/>
  <c r="CE299" i="11"/>
  <c r="DC151" i="11"/>
  <c r="CC151" i="11" s="1"/>
  <c r="AY151" i="11" s="1"/>
  <c r="DC153" i="11"/>
  <c r="CC153" i="11" s="1"/>
  <c r="AY153" i="11" s="1"/>
  <c r="DC155" i="11"/>
  <c r="CC155" i="11" s="1"/>
  <c r="D191" i="11"/>
  <c r="D195" i="11"/>
  <c r="DE205" i="11"/>
  <c r="CE205" i="11" s="1"/>
  <c r="DA205" i="11"/>
  <c r="CA205" i="11" s="1"/>
  <c r="DD205" i="11"/>
  <c r="CD205" i="11" s="1"/>
  <c r="DC205" i="11"/>
  <c r="CC205" i="11" s="1"/>
  <c r="CG225" i="11"/>
  <c r="DE226" i="11"/>
  <c r="CE227" i="11"/>
  <c r="D228" i="11"/>
  <c r="DD231" i="11"/>
  <c r="CD231" i="11"/>
  <c r="AY231" i="11" s="1"/>
  <c r="DG232" i="11"/>
  <c r="CG232" i="11"/>
  <c r="CD232" i="11"/>
  <c r="DE232" i="11"/>
  <c r="CG234" i="11"/>
  <c r="CD235" i="11"/>
  <c r="DC235" i="11"/>
  <c r="CC235" i="11" s="1"/>
  <c r="DD238" i="11"/>
  <c r="DE245" i="11"/>
  <c r="CD245" i="11"/>
  <c r="DD245" i="11"/>
  <c r="DG245" i="11"/>
  <c r="DG248" i="11"/>
  <c r="DE248" i="11"/>
  <c r="CE248" i="11"/>
  <c r="AY248" i="11" s="1"/>
  <c r="DG252" i="11"/>
  <c r="DE252" i="11"/>
  <c r="CE252" i="11"/>
  <c r="AY252" i="11" s="1"/>
  <c r="CE256" i="11"/>
  <c r="AY256" i="11" s="1"/>
  <c r="DG256" i="11"/>
  <c r="D257" i="11"/>
  <c r="DE263" i="11"/>
  <c r="CE263" i="11"/>
  <c r="DD263" i="11"/>
  <c r="CD263" i="11"/>
  <c r="DG263" i="11"/>
  <c r="CG263" i="11"/>
  <c r="CE272" i="11"/>
  <c r="CG272" i="11"/>
  <c r="DD272" i="11"/>
  <c r="DD280" i="11"/>
  <c r="CD280" i="11"/>
  <c r="CG280" i="11"/>
  <c r="CE280" i="11"/>
  <c r="DD292" i="11"/>
  <c r="CD292" i="11"/>
  <c r="DG292" i="11"/>
  <c r="CE292" i="11"/>
  <c r="DE292" i="11"/>
  <c r="CG292" i="11"/>
  <c r="D305" i="11"/>
  <c r="DG269" i="11"/>
  <c r="CG269" i="11"/>
  <c r="DE270" i="11"/>
  <c r="CE270" i="11"/>
  <c r="DD270" i="11"/>
  <c r="CD270" i="11"/>
  <c r="DC271" i="11"/>
  <c r="CC271" i="11" s="1"/>
  <c r="CE271" i="11"/>
  <c r="DE271" i="11"/>
  <c r="CG271" i="11"/>
  <c r="DD271" i="11"/>
  <c r="CD271" i="11"/>
  <c r="DD278" i="11"/>
  <c r="CD278" i="11"/>
  <c r="CG278" i="11"/>
  <c r="DG278" i="11"/>
  <c r="CE278" i="11"/>
  <c r="AY278" i="11" s="1"/>
  <c r="DD283" i="11"/>
  <c r="CG283" i="11"/>
  <c r="DC283" i="11"/>
  <c r="CC283" i="11" s="1"/>
  <c r="CE283" i="11"/>
  <c r="DB283" i="11"/>
  <c r="CB283" i="11" s="1"/>
  <c r="DD290" i="11"/>
  <c r="CD290" i="11"/>
  <c r="AY290" i="11" s="1"/>
  <c r="DE290" i="11"/>
  <c r="DG290" i="11"/>
  <c r="DD297" i="11"/>
  <c r="CD297" i="11"/>
  <c r="CG297" i="11"/>
  <c r="DG297" i="11"/>
  <c r="CE297" i="11"/>
  <c r="CB311" i="11"/>
  <c r="AS312" i="11"/>
  <c r="CB315" i="11"/>
  <c r="AS315" i="11" s="1"/>
  <c r="AY258" i="11"/>
  <c r="DG267" i="11"/>
  <c r="CG267" i="11"/>
  <c r="CE267" i="11"/>
  <c r="AY267" i="11" s="1"/>
  <c r="D268" i="11"/>
  <c r="CG270" i="11"/>
  <c r="DB271" i="11"/>
  <c r="CB271" i="11" s="1"/>
  <c r="DD273" i="11"/>
  <c r="CD273" i="11"/>
  <c r="AY273" i="11" s="1"/>
  <c r="CG273" i="11"/>
  <c r="DG273" i="11"/>
  <c r="CE273" i="11"/>
  <c r="DE283" i="11"/>
  <c r="DD287" i="11"/>
  <c r="CD287" i="11"/>
  <c r="DG287" i="11"/>
  <c r="CE287" i="11"/>
  <c r="AY287" i="11" s="1"/>
  <c r="DE287" i="11"/>
  <c r="D288" i="11"/>
  <c r="CE290" i="11"/>
  <c r="DG291" i="11"/>
  <c r="CG291" i="11"/>
  <c r="DE291" i="11"/>
  <c r="CE291" i="11"/>
  <c r="CD291" i="11"/>
  <c r="AY291" i="11" s="1"/>
  <c r="D276" i="11"/>
  <c r="AY280" i="11"/>
  <c r="D281" i="11"/>
  <c r="D284" i="11"/>
  <c r="D300" i="11"/>
  <c r="D274" i="11"/>
  <c r="D279" i="11"/>
  <c r="D295" i="11"/>
  <c r="D298" i="11"/>
  <c r="AS311" i="11"/>
  <c r="AY221" i="11" l="1"/>
  <c r="AY247" i="11"/>
  <c r="AY240" i="11"/>
  <c r="AY253" i="11"/>
  <c r="AX142" i="11"/>
  <c r="AX120" i="11"/>
  <c r="DB259" i="11"/>
  <c r="CB259" i="11" s="1"/>
  <c r="DG259" i="11"/>
  <c r="CF61" i="11"/>
  <c r="DF61" i="11"/>
  <c r="CE61" i="11"/>
  <c r="DD43" i="11"/>
  <c r="CD43" i="11" s="1"/>
  <c r="AY43" i="11" s="1"/>
  <c r="CF43" i="11"/>
  <c r="CB314" i="11"/>
  <c r="AS314" i="11" s="1"/>
  <c r="CD272" i="11"/>
  <c r="AY272" i="11" s="1"/>
  <c r="DE272" i="11"/>
  <c r="AH205" i="11"/>
  <c r="AY155" i="11"/>
  <c r="AY282" i="11"/>
  <c r="DC259" i="11"/>
  <c r="CC259" i="11" s="1"/>
  <c r="AY259" i="11" s="1"/>
  <c r="DD259" i="11"/>
  <c r="AY238" i="11"/>
  <c r="AY225" i="11"/>
  <c r="AX176" i="11"/>
  <c r="AX168" i="11"/>
  <c r="CE255" i="11"/>
  <c r="AY255" i="11" s="1"/>
  <c r="DG294" i="11"/>
  <c r="AY261" i="11"/>
  <c r="DD237" i="11"/>
  <c r="DG237" i="11"/>
  <c r="AY230" i="11"/>
  <c r="DE204" i="11"/>
  <c r="CE204" i="11" s="1"/>
  <c r="AX174" i="11"/>
  <c r="DF135" i="11"/>
  <c r="CH124" i="11"/>
  <c r="AX132" i="11"/>
  <c r="AX128" i="11"/>
  <c r="DF124" i="11"/>
  <c r="AY242" i="11"/>
  <c r="AX184" i="11"/>
  <c r="AX139" i="11"/>
  <c r="CH138" i="11"/>
  <c r="AX138" i="11" s="1"/>
  <c r="DE138" i="11"/>
  <c r="DF94" i="11"/>
  <c r="DH94" i="11"/>
  <c r="DE43" i="11"/>
  <c r="DB43" i="11"/>
  <c r="CB43" i="11" s="1"/>
  <c r="AX103" i="11"/>
  <c r="AX100" i="11"/>
  <c r="AY25" i="11"/>
  <c r="DD61" i="11"/>
  <c r="CD61" i="11" s="1"/>
  <c r="AY59" i="11"/>
  <c r="AY44" i="11"/>
  <c r="DC186" i="11"/>
  <c r="CC186" i="11" s="1"/>
  <c r="DD232" i="11"/>
  <c r="CE232" i="11"/>
  <c r="CE226" i="11"/>
  <c r="AY226" i="11" s="1"/>
  <c r="DG226" i="11"/>
  <c r="CG226" i="11"/>
  <c r="DE31" i="11"/>
  <c r="CF31" i="11"/>
  <c r="CE31" i="11"/>
  <c r="CE12" i="11"/>
  <c r="CF12" i="11"/>
  <c r="DE12" i="11"/>
  <c r="DC130" i="11"/>
  <c r="CC130" i="11" s="1"/>
  <c r="AX130" i="11" s="1"/>
  <c r="DG130" i="11"/>
  <c r="CF19" i="11"/>
  <c r="DE19" i="11"/>
  <c r="CE19" i="11"/>
  <c r="AY19" i="11" s="1"/>
  <c r="AY297" i="11"/>
  <c r="AY289" i="11"/>
  <c r="AY285" i="11"/>
  <c r="AX180" i="11"/>
  <c r="AX140" i="11"/>
  <c r="AY239" i="11"/>
  <c r="AX131" i="11"/>
  <c r="AX124" i="11"/>
  <c r="DD203" i="11"/>
  <c r="CD203" i="11" s="1"/>
  <c r="DA203" i="11"/>
  <c r="CA203" i="11" s="1"/>
  <c r="AH203" i="11" s="1"/>
  <c r="DC135" i="11"/>
  <c r="CC135" i="11" s="1"/>
  <c r="DG135" i="11"/>
  <c r="DE269" i="11"/>
  <c r="DD269" i="11"/>
  <c r="CD269" i="11"/>
  <c r="DD51" i="11"/>
  <c r="CD51" i="11" s="1"/>
  <c r="CH51" i="11"/>
  <c r="DG51" i="11"/>
  <c r="DE21" i="11"/>
  <c r="CE21" i="11"/>
  <c r="CF21" i="11"/>
  <c r="AY271" i="11"/>
  <c r="AY270" i="11"/>
  <c r="CE269" i="11"/>
  <c r="AY269" i="11" s="1"/>
  <c r="AY292" i="11"/>
  <c r="AY263" i="11"/>
  <c r="AY232" i="11"/>
  <c r="AY299" i="11"/>
  <c r="AY293" i="11"/>
  <c r="CE259" i="11"/>
  <c r="DB203" i="11"/>
  <c r="CB203" i="11" s="1"/>
  <c r="AX165" i="11"/>
  <c r="AX192" i="11"/>
  <c r="AX171" i="11"/>
  <c r="AY154" i="11"/>
  <c r="AX169" i="11"/>
  <c r="AY156" i="11"/>
  <c r="AY265" i="11"/>
  <c r="DE237" i="11"/>
  <c r="AX189" i="11"/>
  <c r="AX175" i="11"/>
  <c r="AX163" i="11"/>
  <c r="DF138" i="11"/>
  <c r="CG135" i="11"/>
  <c r="AX135" i="11" s="1"/>
  <c r="DH135" i="11"/>
  <c r="CF124" i="11"/>
  <c r="AY222" i="11"/>
  <c r="AX197" i="11"/>
  <c r="AY286" i="11"/>
  <c r="AY275" i="11"/>
  <c r="DD138" i="11"/>
  <c r="AX136" i="11"/>
  <c r="AX185" i="11"/>
  <c r="AX98" i="11"/>
  <c r="CF94" i="11"/>
  <c r="CD94" i="11"/>
  <c r="CE94" i="11"/>
  <c r="CH43" i="11"/>
  <c r="DG43" i="11"/>
  <c r="DB61" i="11"/>
  <c r="CB61" i="11" s="1"/>
  <c r="AY61" i="11" s="1"/>
  <c r="DE61" i="11"/>
  <c r="AY55" i="11"/>
  <c r="DB51" i="11"/>
  <c r="CB51" i="11" s="1"/>
  <c r="AY51" i="11" s="1"/>
  <c r="AY31" i="11"/>
  <c r="CH21" i="11"/>
  <c r="DA186" i="11"/>
  <c r="CA186" i="11" s="1"/>
  <c r="DD198" i="11"/>
  <c r="CD198" i="11" s="1"/>
  <c r="DC198" i="11"/>
  <c r="CC198" i="11" s="1"/>
  <c r="AX198" i="11" s="1"/>
  <c r="CE23" i="11"/>
  <c r="CF23" i="11"/>
  <c r="DE23" i="11"/>
  <c r="CF27" i="11"/>
  <c r="AY27" i="11" s="1"/>
  <c r="DE27" i="11"/>
  <c r="CE27" i="11"/>
  <c r="AH204" i="11"/>
  <c r="AX104" i="11"/>
  <c r="AY223" i="11"/>
  <c r="AY149" i="11"/>
  <c r="AX101" i="11"/>
  <c r="DC94" i="11"/>
  <c r="CC94" i="11" s="1"/>
  <c r="AX94" i="11" s="1"/>
  <c r="CH94" i="11"/>
  <c r="DE94" i="11"/>
  <c r="AX92" i="11"/>
  <c r="AX90" i="11"/>
  <c r="AY57" i="11"/>
  <c r="DF43" i="11"/>
  <c r="DD186" i="11"/>
  <c r="CD186" i="11" s="1"/>
  <c r="AX181" i="11"/>
  <c r="AX121" i="11"/>
  <c r="AY58" i="11"/>
  <c r="DB21" i="11"/>
  <c r="CB21" i="11" s="1"/>
  <c r="AY21" i="11" s="1"/>
  <c r="AY277" i="11"/>
  <c r="AY224" i="11"/>
  <c r="AX105" i="11"/>
  <c r="DG61" i="11"/>
  <c r="CE51" i="11"/>
  <c r="DF51" i="11"/>
  <c r="DD21" i="11"/>
  <c r="CD21" i="11" s="1"/>
  <c r="AY12" i="11"/>
  <c r="DC183" i="11"/>
  <c r="CC183" i="11" s="1"/>
  <c r="DB183" i="11"/>
  <c r="CB183" i="11" s="1"/>
  <c r="CE245" i="11"/>
  <c r="AY245" i="11" s="1"/>
  <c r="CG245" i="11"/>
  <c r="DE29" i="11"/>
  <c r="CE29" i="11"/>
  <c r="CF29" i="11"/>
  <c r="AY29" i="11" s="1"/>
  <c r="CF35" i="11"/>
  <c r="AY35" i="11" s="1"/>
  <c r="DE35" i="11"/>
  <c r="CE35" i="11"/>
  <c r="DG274" i="11"/>
  <c r="CG274" i="11"/>
  <c r="DE274" i="11"/>
  <c r="CE274" i="11"/>
  <c r="DD274" i="11"/>
  <c r="CD274" i="11"/>
  <c r="DG281" i="11"/>
  <c r="CG281" i="11"/>
  <c r="DE281" i="11"/>
  <c r="CE281" i="11"/>
  <c r="CD281" i="11"/>
  <c r="DD281" i="11"/>
  <c r="DG126" i="11"/>
  <c r="DC126" i="11"/>
  <c r="CC126" i="11" s="1"/>
  <c r="CF126" i="11"/>
  <c r="DF126" i="11"/>
  <c r="CE126" i="11"/>
  <c r="DD126" i="11"/>
  <c r="CD126" i="11"/>
  <c r="CH126" i="11"/>
  <c r="DH126" i="11"/>
  <c r="DE126" i="11"/>
  <c r="CG126" i="11"/>
  <c r="DG122" i="11"/>
  <c r="DC122" i="11"/>
  <c r="CC122" i="11" s="1"/>
  <c r="CF122" i="11"/>
  <c r="DF122" i="11"/>
  <c r="CE122" i="11"/>
  <c r="DD122" i="11"/>
  <c r="CD122" i="11"/>
  <c r="CH122" i="11"/>
  <c r="DH122" i="11"/>
  <c r="CG122" i="11"/>
  <c r="DE122" i="11"/>
  <c r="DE116" i="11"/>
  <c r="CE116" i="11"/>
  <c r="DH116" i="11"/>
  <c r="DD116" i="11"/>
  <c r="CH116" i="11"/>
  <c r="CD116" i="11"/>
  <c r="DF116" i="11"/>
  <c r="DG116" i="11"/>
  <c r="CG116" i="11"/>
  <c r="DC116" i="11"/>
  <c r="CC116" i="11" s="1"/>
  <c r="CF116" i="11"/>
  <c r="DE108" i="11"/>
  <c r="CE108" i="11"/>
  <c r="DH108" i="11"/>
  <c r="DD108" i="11"/>
  <c r="CH108" i="11"/>
  <c r="CD108" i="11"/>
  <c r="DF108" i="11"/>
  <c r="CG108" i="11"/>
  <c r="DG108" i="11"/>
  <c r="DC108" i="11"/>
  <c r="CC108" i="11" s="1"/>
  <c r="CF108" i="11"/>
  <c r="DG298" i="11"/>
  <c r="CG298" i="11"/>
  <c r="DE298" i="11"/>
  <c r="CE298" i="11"/>
  <c r="DD298" i="11"/>
  <c r="CD298" i="11"/>
  <c r="DG300" i="11"/>
  <c r="CG300" i="11"/>
  <c r="DE300" i="11"/>
  <c r="CE300" i="11"/>
  <c r="CD300" i="11"/>
  <c r="DD300" i="11"/>
  <c r="AX190" i="11"/>
  <c r="AX173" i="11"/>
  <c r="DE115" i="11"/>
  <c r="CE115" i="11"/>
  <c r="DH115" i="11"/>
  <c r="DD115" i="11"/>
  <c r="CH115" i="11"/>
  <c r="CD115" i="11"/>
  <c r="CG115" i="11"/>
  <c r="DG115" i="11"/>
  <c r="DF115" i="11"/>
  <c r="CF115" i="11"/>
  <c r="DC115" i="11"/>
  <c r="CC115" i="11" s="1"/>
  <c r="DE107" i="11"/>
  <c r="CE107" i="11"/>
  <c r="DH107" i="11"/>
  <c r="DD107" i="11"/>
  <c r="CH107" i="11"/>
  <c r="CD107" i="11"/>
  <c r="DF107" i="11"/>
  <c r="DG107" i="11"/>
  <c r="CG107" i="11"/>
  <c r="CF107" i="11"/>
  <c r="DC107" i="11"/>
  <c r="CC107" i="11" s="1"/>
  <c r="AX179" i="11"/>
  <c r="AX188" i="11"/>
  <c r="DD34" i="11"/>
  <c r="CD34" i="11" s="1"/>
  <c r="CH34" i="11"/>
  <c r="DG34" i="11"/>
  <c r="DF34" i="11"/>
  <c r="DE34" i="11"/>
  <c r="CF34" i="11"/>
  <c r="CE34" i="11"/>
  <c r="DB34" i="11"/>
  <c r="CB34" i="11" s="1"/>
  <c r="DD26" i="11"/>
  <c r="CD26" i="11" s="1"/>
  <c r="CH26" i="11"/>
  <c r="DG26" i="11"/>
  <c r="DF26" i="11"/>
  <c r="DB26" i="11"/>
  <c r="CB26" i="11" s="1"/>
  <c r="DE26" i="11"/>
  <c r="CF26" i="11"/>
  <c r="CE26" i="11"/>
  <c r="DD15" i="11"/>
  <c r="CD15" i="11" s="1"/>
  <c r="CH15" i="11"/>
  <c r="DG15" i="11"/>
  <c r="DF15" i="11"/>
  <c r="DB15" i="11"/>
  <c r="CB15" i="11" s="1"/>
  <c r="DE15" i="11"/>
  <c r="CF15" i="11"/>
  <c r="CE15" i="11"/>
  <c r="AH206" i="11"/>
  <c r="AX194" i="11"/>
  <c r="DG279" i="11"/>
  <c r="CG279" i="11"/>
  <c r="DE279" i="11"/>
  <c r="CE279" i="11"/>
  <c r="DD279" i="11"/>
  <c r="CD279" i="11"/>
  <c r="DG276" i="11"/>
  <c r="CG276" i="11"/>
  <c r="DE276" i="11"/>
  <c r="CE276" i="11"/>
  <c r="CD276" i="11"/>
  <c r="DD276" i="11"/>
  <c r="DG257" i="11"/>
  <c r="DE257" i="11"/>
  <c r="CG257" i="11"/>
  <c r="CE257" i="11"/>
  <c r="AY257" i="11" s="1"/>
  <c r="DG228" i="11"/>
  <c r="CG228" i="11"/>
  <c r="DE228" i="11"/>
  <c r="CE228" i="11"/>
  <c r="CD228" i="11"/>
  <c r="AY228" i="11" s="1"/>
  <c r="DD228" i="11"/>
  <c r="DD195" i="11"/>
  <c r="CD195" i="11" s="1"/>
  <c r="DC195" i="11"/>
  <c r="CC195" i="11" s="1"/>
  <c r="DB195" i="11"/>
  <c r="CB195" i="11" s="1"/>
  <c r="DA195" i="11"/>
  <c r="CA195" i="11" s="1"/>
  <c r="DE195" i="11"/>
  <c r="CE195" i="11" s="1"/>
  <c r="AY235" i="11"/>
  <c r="AX172" i="11"/>
  <c r="AX193" i="11"/>
  <c r="DE118" i="11"/>
  <c r="CE118" i="11"/>
  <c r="DH118" i="11"/>
  <c r="DD118" i="11"/>
  <c r="CH118" i="11"/>
  <c r="CD118" i="11"/>
  <c r="DG118" i="11"/>
  <c r="DF118" i="11"/>
  <c r="CG118" i="11"/>
  <c r="CF118" i="11"/>
  <c r="DC118" i="11"/>
  <c r="CC118" i="11" s="1"/>
  <c r="AX118" i="11" s="1"/>
  <c r="DE114" i="11"/>
  <c r="CE114" i="11"/>
  <c r="DH114" i="11"/>
  <c r="DD114" i="11"/>
  <c r="CH114" i="11"/>
  <c r="CD114" i="11"/>
  <c r="DF114" i="11"/>
  <c r="DG114" i="11"/>
  <c r="CG114" i="11"/>
  <c r="CF114" i="11"/>
  <c r="DC114" i="11"/>
  <c r="CC114" i="11" s="1"/>
  <c r="AX114" i="11" s="1"/>
  <c r="DE110" i="11"/>
  <c r="CE110" i="11"/>
  <c r="DH110" i="11"/>
  <c r="DD110" i="11"/>
  <c r="CH110" i="11"/>
  <c r="CD110" i="11"/>
  <c r="CG110" i="11"/>
  <c r="DG110" i="11"/>
  <c r="DF110" i="11"/>
  <c r="CF110" i="11"/>
  <c r="DC110" i="11"/>
  <c r="CC110" i="11" s="1"/>
  <c r="DE106" i="11"/>
  <c r="CE106" i="11"/>
  <c r="DH106" i="11"/>
  <c r="DD106" i="11"/>
  <c r="CH106" i="11"/>
  <c r="CD106" i="11"/>
  <c r="CG106" i="11"/>
  <c r="DG106" i="11"/>
  <c r="DF106" i="11"/>
  <c r="CF106" i="11"/>
  <c r="DC106" i="11"/>
  <c r="CC106" i="11" s="1"/>
  <c r="AX183" i="11"/>
  <c r="AX177" i="11"/>
  <c r="AX182" i="11"/>
  <c r="DD32" i="11"/>
  <c r="CD32" i="11" s="1"/>
  <c r="CH32" i="11"/>
  <c r="DG32" i="11"/>
  <c r="DF32" i="11"/>
  <c r="DE32" i="11"/>
  <c r="CF32" i="11"/>
  <c r="CE32" i="11"/>
  <c r="DB32" i="11"/>
  <c r="CB32" i="11" s="1"/>
  <c r="DD24" i="11"/>
  <c r="CD24" i="11" s="1"/>
  <c r="CH24" i="11"/>
  <c r="DG24" i="11"/>
  <c r="DF24" i="11"/>
  <c r="DE24" i="11"/>
  <c r="CF24" i="11"/>
  <c r="CE24" i="11"/>
  <c r="DB24" i="11"/>
  <c r="CB24" i="11" s="1"/>
  <c r="DD13" i="11"/>
  <c r="CD13" i="11" s="1"/>
  <c r="CH13" i="11"/>
  <c r="DG13" i="11"/>
  <c r="DF13" i="11"/>
  <c r="DB13" i="11"/>
  <c r="DE13" i="11"/>
  <c r="CF13" i="11"/>
  <c r="CE13" i="11"/>
  <c r="AY63" i="11"/>
  <c r="AY47" i="11"/>
  <c r="AY42" i="11"/>
  <c r="AX196" i="11"/>
  <c r="DE112" i="11"/>
  <c r="CE112" i="11"/>
  <c r="DH112" i="11"/>
  <c r="DD112" i="11"/>
  <c r="CH112" i="11"/>
  <c r="CD112" i="11"/>
  <c r="CG112" i="11"/>
  <c r="DG112" i="11"/>
  <c r="DF112" i="11"/>
  <c r="DC112" i="11"/>
  <c r="CC112" i="11" s="1"/>
  <c r="AX112" i="11" s="1"/>
  <c r="CF112" i="11"/>
  <c r="DE62" i="11"/>
  <c r="CE62" i="11"/>
  <c r="DG62" i="11"/>
  <c r="DB62" i="11"/>
  <c r="CB62" i="11" s="1"/>
  <c r="CF62" i="11"/>
  <c r="DD62" i="11"/>
  <c r="CD62" i="11" s="1"/>
  <c r="DF62" i="11"/>
  <c r="CH62" i="11"/>
  <c r="AX97" i="11"/>
  <c r="DF53" i="11"/>
  <c r="DB53" i="11"/>
  <c r="CB53" i="11" s="1"/>
  <c r="AY53" i="11" s="1"/>
  <c r="CF53" i="11"/>
  <c r="DE53" i="11"/>
  <c r="CE53" i="11"/>
  <c r="DG53" i="11"/>
  <c r="CH53" i="11"/>
  <c r="DD53" i="11"/>
  <c r="CD53" i="11" s="1"/>
  <c r="DD28" i="11"/>
  <c r="CD28" i="11" s="1"/>
  <c r="CH28" i="11"/>
  <c r="DG28" i="11"/>
  <c r="DF28" i="11"/>
  <c r="DE28" i="11"/>
  <c r="CF28" i="11"/>
  <c r="CE28" i="11"/>
  <c r="DB28" i="11"/>
  <c r="CB28" i="11" s="1"/>
  <c r="DD20" i="11"/>
  <c r="CD20" i="11" s="1"/>
  <c r="CH20" i="11"/>
  <c r="DG20" i="11"/>
  <c r="D36" i="11"/>
  <c r="A363" i="11" s="1"/>
  <c r="DF20" i="11"/>
  <c r="DB20" i="11"/>
  <c r="CB20" i="11" s="1"/>
  <c r="AY20" i="11" s="1"/>
  <c r="DE20" i="11"/>
  <c r="CF20" i="11"/>
  <c r="CE20" i="11"/>
  <c r="DF52" i="11"/>
  <c r="DB52" i="11"/>
  <c r="CB52" i="11" s="1"/>
  <c r="CF52" i="11"/>
  <c r="DE52" i="11"/>
  <c r="CE52" i="11"/>
  <c r="DD52" i="11"/>
  <c r="CD52" i="11" s="1"/>
  <c r="DG52" i="11"/>
  <c r="CH52" i="11"/>
  <c r="DG119" i="11"/>
  <c r="DC119" i="11"/>
  <c r="CC119" i="11" s="1"/>
  <c r="CF119" i="11"/>
  <c r="DF119" i="11"/>
  <c r="CE119" i="11"/>
  <c r="DD119" i="11"/>
  <c r="CD119" i="11"/>
  <c r="DH119" i="11"/>
  <c r="CH119" i="11"/>
  <c r="DE119" i="11"/>
  <c r="CG119" i="11"/>
  <c r="DE111" i="11"/>
  <c r="CE111" i="11"/>
  <c r="DH111" i="11"/>
  <c r="DD111" i="11"/>
  <c r="CH111" i="11"/>
  <c r="CD111" i="11"/>
  <c r="DF111" i="11"/>
  <c r="DG111" i="11"/>
  <c r="CG111" i="11"/>
  <c r="CF111" i="11"/>
  <c r="DC111" i="11"/>
  <c r="CC111" i="11" s="1"/>
  <c r="AX187" i="11"/>
  <c r="DD295" i="11"/>
  <c r="CG295" i="11"/>
  <c r="DC295" i="11"/>
  <c r="CC295" i="11" s="1"/>
  <c r="CE295" i="11"/>
  <c r="DG295" i="11"/>
  <c r="CD295" i="11"/>
  <c r="DE295" i="11"/>
  <c r="DB295" i="11"/>
  <c r="CB295" i="11" s="1"/>
  <c r="DG284" i="11"/>
  <c r="CG284" i="11"/>
  <c r="DE284" i="11"/>
  <c r="CE284" i="11"/>
  <c r="CD284" i="11"/>
  <c r="DD284" i="11"/>
  <c r="DG288" i="11"/>
  <c r="CG288" i="11"/>
  <c r="DE288" i="11"/>
  <c r="CE288" i="11"/>
  <c r="DD288" i="11"/>
  <c r="CD288" i="11"/>
  <c r="DE268" i="11"/>
  <c r="CE268" i="11"/>
  <c r="DD268" i="11"/>
  <c r="CD268" i="11"/>
  <c r="CG268" i="11"/>
  <c r="DG268" i="11"/>
  <c r="AY283" i="11"/>
  <c r="DD191" i="11"/>
  <c r="CD191" i="11" s="1"/>
  <c r="DC191" i="11"/>
  <c r="CC191" i="11" s="1"/>
  <c r="DB191" i="11"/>
  <c r="CB191" i="11" s="1"/>
  <c r="DE191" i="11"/>
  <c r="CE191" i="11" s="1"/>
  <c r="DA191" i="11"/>
  <c r="CA191" i="11" s="1"/>
  <c r="AY227" i="11"/>
  <c r="AY241" i="11"/>
  <c r="DE117" i="11"/>
  <c r="CE117" i="11"/>
  <c r="DH117" i="11"/>
  <c r="DD117" i="11"/>
  <c r="CH117" i="11"/>
  <c r="CD117" i="11"/>
  <c r="DF117" i="11"/>
  <c r="DG117" i="11"/>
  <c r="CG117" i="11"/>
  <c r="CF117" i="11"/>
  <c r="DC117" i="11"/>
  <c r="CC117" i="11" s="1"/>
  <c r="AX117" i="11" s="1"/>
  <c r="DE113" i="11"/>
  <c r="CE113" i="11"/>
  <c r="DH113" i="11"/>
  <c r="DD113" i="11"/>
  <c r="CH113" i="11"/>
  <c r="CD113" i="11"/>
  <c r="DF113" i="11"/>
  <c r="DG113" i="11"/>
  <c r="CG113" i="11"/>
  <c r="CF113" i="11"/>
  <c r="DC113" i="11"/>
  <c r="CC113" i="11" s="1"/>
  <c r="AX113" i="11" s="1"/>
  <c r="DE109" i="11"/>
  <c r="CG109" i="11"/>
  <c r="DH109" i="11"/>
  <c r="DC109" i="11"/>
  <c r="CC109" i="11" s="1"/>
  <c r="CF109" i="11"/>
  <c r="CH109" i="11"/>
  <c r="DF109" i="11"/>
  <c r="DG109" i="11"/>
  <c r="CE109" i="11"/>
  <c r="DF48" i="11"/>
  <c r="DB48" i="11"/>
  <c r="CB48" i="11" s="1"/>
  <c r="CF48" i="11"/>
  <c r="D54" i="11"/>
  <c r="A332" i="11" s="1"/>
  <c r="DE48" i="11"/>
  <c r="CE48" i="11"/>
  <c r="DD48" i="11"/>
  <c r="CD48" i="11" s="1"/>
  <c r="DG48" i="11"/>
  <c r="CH48" i="11"/>
  <c r="DF49" i="11"/>
  <c r="DB49" i="11"/>
  <c r="CB49" i="11" s="1"/>
  <c r="CF49" i="11"/>
  <c r="DE49" i="11"/>
  <c r="CE49" i="11"/>
  <c r="DG49" i="11"/>
  <c r="CH49" i="11"/>
  <c r="DD49" i="11"/>
  <c r="CD49" i="11" s="1"/>
  <c r="DD30" i="11"/>
  <c r="CD30" i="11" s="1"/>
  <c r="CH30" i="11"/>
  <c r="DG30" i="11"/>
  <c r="DF30" i="11"/>
  <c r="DB30" i="11"/>
  <c r="CB30" i="11" s="1"/>
  <c r="DE30" i="11"/>
  <c r="CF30" i="11"/>
  <c r="CE30" i="11"/>
  <c r="DD22" i="11"/>
  <c r="CD22" i="11" s="1"/>
  <c r="CH22" i="11"/>
  <c r="DG22" i="11"/>
  <c r="DF22" i="11"/>
  <c r="DE22" i="11"/>
  <c r="CF22" i="11"/>
  <c r="CE22" i="11"/>
  <c r="DB22" i="11"/>
  <c r="CB22" i="11" s="1"/>
  <c r="AX170" i="11"/>
  <c r="AX186" i="11"/>
  <c r="AY50" i="11"/>
  <c r="AX107" i="11" l="1"/>
  <c r="AX116" i="11"/>
  <c r="AY23" i="11"/>
  <c r="AY49" i="11"/>
  <c r="AY284" i="11"/>
  <c r="AY15" i="11"/>
  <c r="AY300" i="11"/>
  <c r="AX108" i="11"/>
  <c r="AY281" i="11"/>
  <c r="AY30" i="11"/>
  <c r="AY48" i="11"/>
  <c r="AX191" i="11"/>
  <c r="AY268" i="11"/>
  <c r="AY288" i="11"/>
  <c r="AY295" i="11"/>
  <c r="AY28" i="11"/>
  <c r="CB13" i="11"/>
  <c r="AY13" i="11" s="1"/>
  <c r="B332" i="11"/>
  <c r="AX110" i="11"/>
  <c r="AY276" i="11"/>
  <c r="AY34" i="11"/>
  <c r="AY298" i="11"/>
  <c r="AX126" i="11"/>
  <c r="AY274" i="11"/>
  <c r="AX109" i="11"/>
  <c r="AY26" i="11"/>
  <c r="AY22" i="11"/>
  <c r="AX111" i="11"/>
  <c r="AX119" i="11"/>
  <c r="AY52" i="11"/>
  <c r="AY62" i="11"/>
  <c r="AY24" i="11"/>
  <c r="AY32" i="11"/>
  <c r="AX106" i="11"/>
  <c r="AX195" i="11"/>
  <c r="AY279" i="11"/>
  <c r="B363" i="11"/>
  <c r="AX115" i="11"/>
  <c r="AX122" i="11"/>
  <c r="DA315" i="10" l="1"/>
  <c r="CA315" i="10"/>
  <c r="F315" i="10"/>
  <c r="E315" i="10"/>
  <c r="D315" i="10" s="1"/>
  <c r="DA314" i="10"/>
  <c r="CA314" i="10"/>
  <c r="F314" i="10"/>
  <c r="E314" i="10"/>
  <c r="D314" i="10" s="1"/>
  <c r="DA313" i="10"/>
  <c r="CA313" i="10"/>
  <c r="F313" i="10"/>
  <c r="E313" i="10"/>
  <c r="D313" i="10" s="1"/>
  <c r="DB313" i="10" s="1"/>
  <c r="DA312" i="10"/>
  <c r="CA312" i="10"/>
  <c r="F312" i="10"/>
  <c r="E312" i="10"/>
  <c r="DA311" i="10"/>
  <c r="CA311" i="10"/>
  <c r="F311" i="10"/>
  <c r="E311" i="10"/>
  <c r="AX306" i="10"/>
  <c r="AW306" i="10"/>
  <c r="AV306" i="10"/>
  <c r="AU306" i="10"/>
  <c r="AT306" i="10"/>
  <c r="AP306" i="10"/>
  <c r="AO306" i="10"/>
  <c r="AN306" i="10"/>
  <c r="AM306" i="10"/>
  <c r="AL306" i="10"/>
  <c r="AK306" i="10"/>
  <c r="AJ306" i="10"/>
  <c r="AI306" i="10"/>
  <c r="AH306" i="10"/>
  <c r="AG306" i="10"/>
  <c r="AF306" i="10"/>
  <c r="AE306" i="10"/>
  <c r="AD306" i="10"/>
  <c r="AC306" i="10"/>
  <c r="AB306" i="10"/>
  <c r="AA306" i="10"/>
  <c r="Z306" i="10"/>
  <c r="Y306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E306" i="10" s="1"/>
  <c r="H306" i="10"/>
  <c r="G306" i="10"/>
  <c r="AX305" i="10"/>
  <c r="AW305" i="10"/>
  <c r="AV305" i="10"/>
  <c r="AU305" i="10"/>
  <c r="AT305" i="10"/>
  <c r="AP305" i="10"/>
  <c r="AO305" i="10"/>
  <c r="AN305" i="10"/>
  <c r="AM305" i="10"/>
  <c r="AL305" i="10"/>
  <c r="AK305" i="10"/>
  <c r="AJ305" i="10"/>
  <c r="AI305" i="10"/>
  <c r="AH305" i="10"/>
  <c r="AG305" i="10"/>
  <c r="AF305" i="10"/>
  <c r="AE305" i="10"/>
  <c r="AD305" i="10"/>
  <c r="AC305" i="10"/>
  <c r="AB305" i="10"/>
  <c r="AA305" i="10"/>
  <c r="Z305" i="10"/>
  <c r="Y305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F305" i="10" s="1"/>
  <c r="G305" i="10"/>
  <c r="AX304" i="10"/>
  <c r="AW304" i="10"/>
  <c r="AV304" i="10"/>
  <c r="AU304" i="10"/>
  <c r="AT304" i="10"/>
  <c r="AP304" i="10"/>
  <c r="AO304" i="10"/>
  <c r="AN304" i="10"/>
  <c r="AM304" i="10"/>
  <c r="AL304" i="10"/>
  <c r="AK304" i="10"/>
  <c r="AJ304" i="10"/>
  <c r="AI304" i="10"/>
  <c r="AH304" i="10"/>
  <c r="AG304" i="10"/>
  <c r="AF304" i="10"/>
  <c r="AE304" i="10"/>
  <c r="AD304" i="10"/>
  <c r="AC304" i="10"/>
  <c r="AB304" i="10"/>
  <c r="AA304" i="10"/>
  <c r="Z304" i="10"/>
  <c r="Y304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F304" i="10" s="1"/>
  <c r="G304" i="10"/>
  <c r="E304" i="10" s="1"/>
  <c r="D304" i="10" s="1"/>
  <c r="AX303" i="10"/>
  <c r="AW303" i="10"/>
  <c r="AV303" i="10"/>
  <c r="AU303" i="10"/>
  <c r="AT303" i="10"/>
  <c r="AP303" i="10"/>
  <c r="AO303" i="10"/>
  <c r="AN303" i="10"/>
  <c r="AM303" i="10"/>
  <c r="AL303" i="10"/>
  <c r="AK303" i="10"/>
  <c r="AJ303" i="10"/>
  <c r="AI303" i="10"/>
  <c r="AH303" i="10"/>
  <c r="AG303" i="10"/>
  <c r="AF303" i="10"/>
  <c r="AE303" i="10"/>
  <c r="AD303" i="10"/>
  <c r="AC303" i="10"/>
  <c r="AB303" i="10"/>
  <c r="AA303" i="10"/>
  <c r="Z303" i="10"/>
  <c r="Y303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AX302" i="10"/>
  <c r="AW302" i="10"/>
  <c r="AV302" i="10"/>
  <c r="AU302" i="10"/>
  <c r="AT302" i="10"/>
  <c r="AS302" i="10"/>
  <c r="AP302" i="10"/>
  <c r="AO302" i="10"/>
  <c r="AN302" i="10"/>
  <c r="AM302" i="10"/>
  <c r="AL302" i="10"/>
  <c r="AK302" i="10"/>
  <c r="AJ302" i="10"/>
  <c r="AI302" i="10"/>
  <c r="AH302" i="10"/>
  <c r="AG302" i="10"/>
  <c r="AF302" i="10"/>
  <c r="AE302" i="10"/>
  <c r="AD302" i="10"/>
  <c r="AC302" i="10"/>
  <c r="AB302" i="10"/>
  <c r="AA302" i="10"/>
  <c r="Z302" i="10"/>
  <c r="Y302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E302" i="10" s="1"/>
  <c r="D302" i="10" s="1"/>
  <c r="H302" i="10"/>
  <c r="F302" i="10" s="1"/>
  <c r="G302" i="10"/>
  <c r="AX301" i="10"/>
  <c r="AW301" i="10"/>
  <c r="AV301" i="10"/>
  <c r="AU301" i="10"/>
  <c r="AT301" i="10"/>
  <c r="AS301" i="10"/>
  <c r="AR301" i="10"/>
  <c r="AQ301" i="10"/>
  <c r="AP301" i="10"/>
  <c r="AO301" i="10"/>
  <c r="AN301" i="10"/>
  <c r="AM301" i="10"/>
  <c r="AL301" i="10"/>
  <c r="AK301" i="10"/>
  <c r="AJ301" i="10"/>
  <c r="AI301" i="10"/>
  <c r="AH301" i="10"/>
  <c r="AG301" i="10"/>
  <c r="AF301" i="10"/>
  <c r="AE301" i="10"/>
  <c r="AD301" i="10"/>
  <c r="AC301" i="10"/>
  <c r="AB301" i="10"/>
  <c r="AA301" i="10"/>
  <c r="Z301" i="10"/>
  <c r="Y301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DA300" i="10"/>
  <c r="CA300" i="10" s="1"/>
  <c r="CC300" i="10"/>
  <c r="CB300" i="10"/>
  <c r="F300" i="10"/>
  <c r="E300" i="10"/>
  <c r="DA299" i="10"/>
  <c r="CC299" i="10"/>
  <c r="CB299" i="10"/>
  <c r="CA299" i="10"/>
  <c r="F299" i="10"/>
  <c r="E299" i="10"/>
  <c r="D299" i="10"/>
  <c r="DE299" i="10" s="1"/>
  <c r="DA298" i="10"/>
  <c r="CA298" i="10" s="1"/>
  <c r="CC298" i="10"/>
  <c r="CB298" i="10"/>
  <c r="F298" i="10"/>
  <c r="E298" i="10"/>
  <c r="DA297" i="10"/>
  <c r="CC297" i="10"/>
  <c r="CB297" i="10"/>
  <c r="CA297" i="10"/>
  <c r="F297" i="10"/>
  <c r="E297" i="10"/>
  <c r="DA296" i="10"/>
  <c r="CA296" i="10" s="1"/>
  <c r="CC296" i="10"/>
  <c r="CB296" i="10"/>
  <c r="F296" i="10"/>
  <c r="E296" i="10"/>
  <c r="D296" i="10" s="1"/>
  <c r="CG296" i="10" s="1"/>
  <c r="DA295" i="10"/>
  <c r="CA295" i="10" s="1"/>
  <c r="F295" i="10"/>
  <c r="E295" i="10"/>
  <c r="DA294" i="10"/>
  <c r="CC294" i="10"/>
  <c r="CB294" i="10"/>
  <c r="CA294" i="10"/>
  <c r="F294" i="10"/>
  <c r="E294" i="10"/>
  <c r="D294" i="10" s="1"/>
  <c r="DA293" i="10"/>
  <c r="CA293" i="10" s="1"/>
  <c r="CC293" i="10"/>
  <c r="CB293" i="10"/>
  <c r="F293" i="10"/>
  <c r="E293" i="10"/>
  <c r="DA292" i="10"/>
  <c r="CC292" i="10"/>
  <c r="CB292" i="10"/>
  <c r="CA292" i="10"/>
  <c r="F292" i="10"/>
  <c r="E292" i="10"/>
  <c r="D292" i="10" s="1"/>
  <c r="DA291" i="10"/>
  <c r="CA291" i="10" s="1"/>
  <c r="CC291" i="10"/>
  <c r="CB291" i="10"/>
  <c r="F291" i="10"/>
  <c r="E291" i="10"/>
  <c r="DA290" i="10"/>
  <c r="CA290" i="10" s="1"/>
  <c r="CC290" i="10"/>
  <c r="CB290" i="10"/>
  <c r="F290" i="10"/>
  <c r="E290" i="10"/>
  <c r="D290" i="10" s="1"/>
  <c r="DE290" i="10" s="1"/>
  <c r="DA289" i="10"/>
  <c r="CA289" i="10" s="1"/>
  <c r="F289" i="10"/>
  <c r="E289" i="10"/>
  <c r="D289" i="10" s="1"/>
  <c r="DA288" i="10"/>
  <c r="CA288" i="10" s="1"/>
  <c r="CC288" i="10"/>
  <c r="CB288" i="10"/>
  <c r="F288" i="10"/>
  <c r="E288" i="10"/>
  <c r="DA287" i="10"/>
  <c r="CC287" i="10"/>
  <c r="CB287" i="10"/>
  <c r="CA287" i="10"/>
  <c r="F287" i="10"/>
  <c r="E287" i="10"/>
  <c r="D287" i="10"/>
  <c r="DG287" i="10" s="1"/>
  <c r="DA286" i="10"/>
  <c r="CA286" i="10" s="1"/>
  <c r="CC286" i="10"/>
  <c r="CB286" i="10"/>
  <c r="F286" i="10"/>
  <c r="E286" i="10"/>
  <c r="DA285" i="10"/>
  <c r="CC285" i="10"/>
  <c r="CB285" i="10"/>
  <c r="CA285" i="10"/>
  <c r="F285" i="10"/>
  <c r="E285" i="10"/>
  <c r="D285" i="10" s="1"/>
  <c r="CD285" i="10" s="1"/>
  <c r="DA284" i="10"/>
  <c r="CA284" i="10" s="1"/>
  <c r="CC284" i="10"/>
  <c r="CB284" i="10"/>
  <c r="F284" i="10"/>
  <c r="E284" i="10"/>
  <c r="DA283" i="10"/>
  <c r="CA283" i="10" s="1"/>
  <c r="F283" i="10"/>
  <c r="E283" i="10"/>
  <c r="D283" i="10" s="1"/>
  <c r="DA282" i="10"/>
  <c r="CC282" i="10"/>
  <c r="CB282" i="10"/>
  <c r="CA282" i="10"/>
  <c r="F282" i="10"/>
  <c r="E282" i="10"/>
  <c r="D282" i="10" s="1"/>
  <c r="CD282" i="10" s="1"/>
  <c r="DA281" i="10"/>
  <c r="CA281" i="10" s="1"/>
  <c r="CC281" i="10"/>
  <c r="CB281" i="10"/>
  <c r="F281" i="10"/>
  <c r="E281" i="10"/>
  <c r="DA280" i="10"/>
  <c r="CC280" i="10"/>
  <c r="CB280" i="10"/>
  <c r="CA280" i="10"/>
  <c r="F280" i="10"/>
  <c r="E280" i="10"/>
  <c r="D280" i="10" s="1"/>
  <c r="CD280" i="10" s="1"/>
  <c r="DA279" i="10"/>
  <c r="CA279" i="10" s="1"/>
  <c r="CC279" i="10"/>
  <c r="CB279" i="10"/>
  <c r="F279" i="10"/>
  <c r="E279" i="10"/>
  <c r="DA278" i="10"/>
  <c r="CC278" i="10"/>
  <c r="CB278" i="10"/>
  <c r="CA278" i="10"/>
  <c r="F278" i="10"/>
  <c r="E278" i="10"/>
  <c r="DA277" i="10"/>
  <c r="CA277" i="10"/>
  <c r="F277" i="10"/>
  <c r="E277" i="10"/>
  <c r="D277" i="10"/>
  <c r="DA276" i="10"/>
  <c r="CA276" i="10" s="1"/>
  <c r="CC276" i="10"/>
  <c r="CB276" i="10"/>
  <c r="F276" i="10"/>
  <c r="E276" i="10"/>
  <c r="DA275" i="10"/>
  <c r="CC275" i="10"/>
  <c r="CB275" i="10"/>
  <c r="CA275" i="10"/>
  <c r="F275" i="10"/>
  <c r="E275" i="10"/>
  <c r="D275" i="10" s="1"/>
  <c r="CG275" i="10" s="1"/>
  <c r="DA274" i="10"/>
  <c r="CA274" i="10" s="1"/>
  <c r="CC274" i="10"/>
  <c r="CB274" i="10"/>
  <c r="F274" i="10"/>
  <c r="E274" i="10"/>
  <c r="DA273" i="10"/>
  <c r="CC273" i="10"/>
  <c r="CB273" i="10"/>
  <c r="CA273" i="10"/>
  <c r="F273" i="10"/>
  <c r="E273" i="10"/>
  <c r="DA272" i="10"/>
  <c r="CA272" i="10" s="1"/>
  <c r="CC272" i="10"/>
  <c r="CB272" i="10"/>
  <c r="F272" i="10"/>
  <c r="E272" i="10"/>
  <c r="DA271" i="10"/>
  <c r="CA271" i="10" s="1"/>
  <c r="F271" i="10"/>
  <c r="E271" i="10"/>
  <c r="DA270" i="10"/>
  <c r="CC270" i="10"/>
  <c r="CB270" i="10"/>
  <c r="CA270" i="10"/>
  <c r="F270" i="10"/>
  <c r="E270" i="10"/>
  <c r="DA269" i="10"/>
  <c r="CA269" i="10" s="1"/>
  <c r="CC269" i="10"/>
  <c r="CB269" i="10"/>
  <c r="F269" i="10"/>
  <c r="E269" i="10"/>
  <c r="DA268" i="10"/>
  <c r="CA268" i="10" s="1"/>
  <c r="CC268" i="10"/>
  <c r="CB268" i="10"/>
  <c r="F268" i="10"/>
  <c r="E268" i="10"/>
  <c r="DA267" i="10"/>
  <c r="CA267" i="10" s="1"/>
  <c r="CC267" i="10"/>
  <c r="CB267" i="10"/>
  <c r="F267" i="10"/>
  <c r="E267" i="10"/>
  <c r="DA266" i="10"/>
  <c r="CA266" i="10" s="1"/>
  <c r="CC266" i="10"/>
  <c r="CB266" i="10"/>
  <c r="F266" i="10"/>
  <c r="E266" i="10"/>
  <c r="DA265" i="10"/>
  <c r="CA265" i="10" s="1"/>
  <c r="F265" i="10"/>
  <c r="E265" i="10"/>
  <c r="D265" i="10" s="1"/>
  <c r="CD265" i="10" s="1"/>
  <c r="DA264" i="10"/>
  <c r="CC264" i="10"/>
  <c r="CB264" i="10"/>
  <c r="CA264" i="10"/>
  <c r="F264" i="10"/>
  <c r="E264" i="10"/>
  <c r="D264" i="10"/>
  <c r="CE264" i="10" s="1"/>
  <c r="DA263" i="10"/>
  <c r="CA263" i="10" s="1"/>
  <c r="CC263" i="10"/>
  <c r="CB263" i="10"/>
  <c r="F263" i="10"/>
  <c r="E263" i="10"/>
  <c r="DA262" i="10"/>
  <c r="CA262" i="10" s="1"/>
  <c r="CC262" i="10"/>
  <c r="CB262" i="10"/>
  <c r="F262" i="10"/>
  <c r="E262" i="10"/>
  <c r="D262" i="10"/>
  <c r="CD262" i="10" s="1"/>
  <c r="DA261" i="10"/>
  <c r="CA261" i="10" s="1"/>
  <c r="CC261" i="10"/>
  <c r="CB261" i="10"/>
  <c r="F261" i="10"/>
  <c r="E261" i="10"/>
  <c r="D261" i="10" s="1"/>
  <c r="DG261" i="10" s="1"/>
  <c r="DA260" i="10"/>
  <c r="CA260" i="10" s="1"/>
  <c r="CC260" i="10"/>
  <c r="CB260" i="10"/>
  <c r="F260" i="10"/>
  <c r="E260" i="10"/>
  <c r="D260" i="10" s="1"/>
  <c r="DA259" i="10"/>
  <c r="CA259" i="10" s="1"/>
  <c r="F259" i="10"/>
  <c r="E259" i="10"/>
  <c r="D259" i="10" s="1"/>
  <c r="CC258" i="10"/>
  <c r="CA258" i="10"/>
  <c r="F258" i="10"/>
  <c r="E258" i="10"/>
  <c r="D258" i="10" s="1"/>
  <c r="CC257" i="10"/>
  <c r="CA257" i="10"/>
  <c r="F257" i="10"/>
  <c r="E257" i="10"/>
  <c r="CC256" i="10"/>
  <c r="CA256" i="10"/>
  <c r="F256" i="10"/>
  <c r="E256" i="10"/>
  <c r="CC255" i="10"/>
  <c r="CA255" i="10"/>
  <c r="F255" i="10"/>
  <c r="E255" i="10"/>
  <c r="CC254" i="10"/>
  <c r="CA254" i="10"/>
  <c r="F254" i="10"/>
  <c r="E254" i="10"/>
  <c r="D254" i="10" s="1"/>
  <c r="CA253" i="10"/>
  <c r="F253" i="10"/>
  <c r="E253" i="10"/>
  <c r="CC252" i="10"/>
  <c r="CA252" i="10"/>
  <c r="F252" i="10"/>
  <c r="E252" i="10"/>
  <c r="D252" i="10" s="1"/>
  <c r="CC251" i="10"/>
  <c r="CA251" i="10"/>
  <c r="F251" i="10"/>
  <c r="E251" i="10"/>
  <c r="CC250" i="10"/>
  <c r="CA250" i="10"/>
  <c r="F250" i="10"/>
  <c r="E250" i="10"/>
  <c r="D250" i="10" s="1"/>
  <c r="CC249" i="10"/>
  <c r="CA249" i="10"/>
  <c r="F249" i="10"/>
  <c r="E249" i="10"/>
  <c r="CC248" i="10"/>
  <c r="CA248" i="10"/>
  <c r="F248" i="10"/>
  <c r="E248" i="10"/>
  <c r="D248" i="10"/>
  <c r="DE248" i="10" s="1"/>
  <c r="CA247" i="10"/>
  <c r="F247" i="10"/>
  <c r="E247" i="10"/>
  <c r="D247" i="10" s="1"/>
  <c r="DB247" i="10" s="1"/>
  <c r="CB247" i="10" s="1"/>
  <c r="CC246" i="10"/>
  <c r="CA246" i="10"/>
  <c r="F246" i="10"/>
  <c r="E246" i="10"/>
  <c r="D246" i="10" s="1"/>
  <c r="CC245" i="10"/>
  <c r="CA245" i="10"/>
  <c r="F245" i="10"/>
  <c r="E245" i="10"/>
  <c r="D245" i="10" s="1"/>
  <c r="CC244" i="10"/>
  <c r="CA244" i="10"/>
  <c r="F244" i="10"/>
  <c r="E244" i="10"/>
  <c r="CC243" i="10"/>
  <c r="CA243" i="10"/>
  <c r="F243" i="10"/>
  <c r="E243" i="10"/>
  <c r="CC242" i="10"/>
  <c r="CA242" i="10"/>
  <c r="F242" i="10"/>
  <c r="E242" i="10"/>
  <c r="D242" i="10"/>
  <c r="CA241" i="10"/>
  <c r="F241" i="10"/>
  <c r="E241" i="10"/>
  <c r="D241" i="10" s="1"/>
  <c r="DA240" i="10"/>
  <c r="CA240" i="10" s="1"/>
  <c r="CC240" i="10"/>
  <c r="F240" i="10"/>
  <c r="E240" i="10"/>
  <c r="DA239" i="10"/>
  <c r="CA239" i="10" s="1"/>
  <c r="CD239" i="10"/>
  <c r="CC239" i="10"/>
  <c r="F239" i="10"/>
  <c r="E239" i="10"/>
  <c r="D239" i="10" s="1"/>
  <c r="DA238" i="10"/>
  <c r="CA238" i="10" s="1"/>
  <c r="CC238" i="10"/>
  <c r="F238" i="10"/>
  <c r="E238" i="10"/>
  <c r="DA237" i="10"/>
  <c r="CA237" i="10" s="1"/>
  <c r="CC237" i="10"/>
  <c r="F237" i="10"/>
  <c r="E237" i="10"/>
  <c r="D237" i="10" s="1"/>
  <c r="CG237" i="10" s="1"/>
  <c r="DA236" i="10"/>
  <c r="CA236" i="10" s="1"/>
  <c r="CC236" i="10"/>
  <c r="F236" i="10"/>
  <c r="E236" i="10"/>
  <c r="D236" i="10" s="1"/>
  <c r="DG236" i="10" s="1"/>
  <c r="DA235" i="10"/>
  <c r="CA235" i="10"/>
  <c r="F235" i="10"/>
  <c r="E235" i="10"/>
  <c r="DA234" i="10"/>
  <c r="CA234" i="10" s="1"/>
  <c r="CC234" i="10"/>
  <c r="F234" i="10"/>
  <c r="E234" i="10"/>
  <c r="DA233" i="10"/>
  <c r="CA233" i="10" s="1"/>
  <c r="CC233" i="10"/>
  <c r="F233" i="10"/>
  <c r="E233" i="10"/>
  <c r="DA232" i="10"/>
  <c r="CC232" i="10"/>
  <c r="CA232" i="10"/>
  <c r="F232" i="10"/>
  <c r="E232" i="10"/>
  <c r="D232" i="10"/>
  <c r="DA231" i="10"/>
  <c r="CA231" i="10" s="1"/>
  <c r="CC231" i="10"/>
  <c r="F231" i="10"/>
  <c r="E231" i="10"/>
  <c r="D231" i="10" s="1"/>
  <c r="DA230" i="10"/>
  <c r="CA230" i="10" s="1"/>
  <c r="CC230" i="10"/>
  <c r="F230" i="10"/>
  <c r="E230" i="10"/>
  <c r="DA229" i="10"/>
  <c r="CA229" i="10" s="1"/>
  <c r="F229" i="10"/>
  <c r="E229" i="10"/>
  <c r="DA228" i="10"/>
  <c r="CA228" i="10" s="1"/>
  <c r="CC228" i="10"/>
  <c r="F228" i="10"/>
  <c r="E228" i="10"/>
  <c r="DA227" i="10"/>
  <c r="CA227" i="10" s="1"/>
  <c r="CC227" i="10"/>
  <c r="F227" i="10"/>
  <c r="E227" i="10"/>
  <c r="D227" i="10" s="1"/>
  <c r="DA226" i="10"/>
  <c r="CA226" i="10" s="1"/>
  <c r="CC226" i="10"/>
  <c r="F226" i="10"/>
  <c r="E226" i="10"/>
  <c r="DA225" i="10"/>
  <c r="CA225" i="10" s="1"/>
  <c r="CC225" i="10"/>
  <c r="F225" i="10"/>
  <c r="E225" i="10"/>
  <c r="DA224" i="10"/>
  <c r="CA224" i="10" s="1"/>
  <c r="CC224" i="10"/>
  <c r="F224" i="10"/>
  <c r="E224" i="10"/>
  <c r="DA223" i="10"/>
  <c r="CA223" i="10" s="1"/>
  <c r="F223" i="10"/>
  <c r="E223" i="10"/>
  <c r="DA222" i="10"/>
  <c r="CA222" i="10" s="1"/>
  <c r="F222" i="10"/>
  <c r="E222" i="10"/>
  <c r="DA221" i="10"/>
  <c r="CA221" i="10" s="1"/>
  <c r="F221" i="10"/>
  <c r="E221" i="10"/>
  <c r="D221" i="10" s="1"/>
  <c r="DE221" i="10" s="1"/>
  <c r="F216" i="10"/>
  <c r="E216" i="10"/>
  <c r="F215" i="10"/>
  <c r="E215" i="10"/>
  <c r="D215" i="10" s="1"/>
  <c r="F214" i="10"/>
  <c r="E214" i="10"/>
  <c r="D214" i="10"/>
  <c r="F213" i="10"/>
  <c r="E213" i="10"/>
  <c r="CE208" i="10"/>
  <c r="CD208" i="10"/>
  <c r="CC208" i="10"/>
  <c r="CB208" i="10"/>
  <c r="CA208" i="10"/>
  <c r="AD208" i="10"/>
  <c r="CE207" i="10"/>
  <c r="CD207" i="10"/>
  <c r="CC207" i="10"/>
  <c r="CB207" i="10"/>
  <c r="CA207" i="10"/>
  <c r="AD207" i="10"/>
  <c r="AD206" i="10"/>
  <c r="F206" i="10"/>
  <c r="E206" i="10"/>
  <c r="AD205" i="10"/>
  <c r="F205" i="10"/>
  <c r="E205" i="10"/>
  <c r="D205" i="10" s="1"/>
  <c r="AD204" i="10"/>
  <c r="DE204" i="10" s="1"/>
  <c r="CE204" i="10" s="1"/>
  <c r="F204" i="10"/>
  <c r="D204" i="10" s="1"/>
  <c r="E204" i="10"/>
  <c r="AD203" i="10"/>
  <c r="F203" i="10"/>
  <c r="E203" i="10"/>
  <c r="F198" i="10"/>
  <c r="E198" i="10"/>
  <c r="D198" i="10" s="1"/>
  <c r="DD198" i="10" s="1"/>
  <c r="CD198" i="10" s="1"/>
  <c r="F197" i="10"/>
  <c r="E197" i="10"/>
  <c r="D197" i="10" s="1"/>
  <c r="DC197" i="10" s="1"/>
  <c r="CC197" i="10" s="1"/>
  <c r="F196" i="10"/>
  <c r="E196" i="10"/>
  <c r="D196" i="10" s="1"/>
  <c r="F195" i="10"/>
  <c r="E195" i="10"/>
  <c r="DD194" i="10"/>
  <c r="CD194" i="10" s="1"/>
  <c r="F194" i="10"/>
  <c r="E194" i="10"/>
  <c r="D194" i="10" s="1"/>
  <c r="F193" i="10"/>
  <c r="E193" i="10"/>
  <c r="F192" i="10"/>
  <c r="E192" i="10"/>
  <c r="D192" i="10"/>
  <c r="F191" i="10"/>
  <c r="E191" i="10"/>
  <c r="F190" i="10"/>
  <c r="E190" i="10"/>
  <c r="D190" i="10" s="1"/>
  <c r="F189" i="10"/>
  <c r="E189" i="10"/>
  <c r="D189" i="10"/>
  <c r="F188" i="10"/>
  <c r="E188" i="10"/>
  <c r="F187" i="10"/>
  <c r="E187" i="10"/>
  <c r="D187" i="10" s="1"/>
  <c r="F186" i="10"/>
  <c r="E186" i="10"/>
  <c r="F185" i="10"/>
  <c r="E185" i="10"/>
  <c r="D185" i="10" s="1"/>
  <c r="F184" i="10"/>
  <c r="E184" i="10"/>
  <c r="F183" i="10"/>
  <c r="E183" i="10"/>
  <c r="D183" i="10"/>
  <c r="DD183" i="10" s="1"/>
  <c r="CD183" i="10" s="1"/>
  <c r="F182" i="10"/>
  <c r="E182" i="10"/>
  <c r="DD181" i="10"/>
  <c r="CD181" i="10" s="1"/>
  <c r="F181" i="10"/>
  <c r="E181" i="10"/>
  <c r="D181" i="10"/>
  <c r="DE181" i="10" s="1"/>
  <c r="CE181" i="10" s="1"/>
  <c r="F180" i="10"/>
  <c r="E180" i="10"/>
  <c r="F179" i="10"/>
  <c r="E179" i="10"/>
  <c r="D179" i="10" s="1"/>
  <c r="AW178" i="10"/>
  <c r="AV178" i="10"/>
  <c r="AU178" i="10"/>
  <c r="AT178" i="10"/>
  <c r="AS178" i="10"/>
  <c r="AR178" i="10"/>
  <c r="AQ178" i="10"/>
  <c r="AP178" i="10"/>
  <c r="AO178" i="10"/>
  <c r="AN178" i="10"/>
  <c r="AM178" i="10"/>
  <c r="AL178" i="10"/>
  <c r="AK178" i="10"/>
  <c r="AJ178" i="10"/>
  <c r="AI178" i="10"/>
  <c r="AH178" i="10"/>
  <c r="AG178" i="10"/>
  <c r="AF178" i="10"/>
  <c r="AE178" i="10"/>
  <c r="AD178" i="10"/>
  <c r="AC178" i="10"/>
  <c r="AB178" i="10"/>
  <c r="AA178" i="10"/>
  <c r="Z178" i="10"/>
  <c r="Y178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F178" i="10" s="1"/>
  <c r="G178" i="10"/>
  <c r="E177" i="10"/>
  <c r="D177" i="10"/>
  <c r="DE176" i="10"/>
  <c r="CE176" i="10" s="1"/>
  <c r="E176" i="10"/>
  <c r="D176" i="10" s="1"/>
  <c r="DC175" i="10"/>
  <c r="CC175" i="10" s="1"/>
  <c r="DB175" i="10"/>
  <c r="CB175" i="10" s="1"/>
  <c r="E175" i="10"/>
  <c r="D175" i="10" s="1"/>
  <c r="E174" i="10"/>
  <c r="D174" i="10" s="1"/>
  <c r="E173" i="10"/>
  <c r="D173" i="10"/>
  <c r="DE172" i="10"/>
  <c r="CE172" i="10" s="1"/>
  <c r="F172" i="10"/>
  <c r="D172" i="10" s="1"/>
  <c r="DC171" i="10"/>
  <c r="CC171" i="10" s="1"/>
  <c r="DB171" i="10"/>
  <c r="CB171" i="10" s="1"/>
  <c r="F171" i="10"/>
  <c r="D171" i="10" s="1"/>
  <c r="F170" i="10"/>
  <c r="D170" i="10" s="1"/>
  <c r="F169" i="10"/>
  <c r="D169" i="10"/>
  <c r="DE168" i="10"/>
  <c r="CE168" i="10" s="1"/>
  <c r="F168" i="10"/>
  <c r="D168" i="10" s="1"/>
  <c r="DC167" i="10"/>
  <c r="CC167" i="10" s="1"/>
  <c r="DB167" i="10"/>
  <c r="CB167" i="10" s="1"/>
  <c r="F167" i="10"/>
  <c r="D167" i="10" s="1"/>
  <c r="AW166" i="10"/>
  <c r="AV166" i="10"/>
  <c r="AU166" i="10"/>
  <c r="AT166" i="10"/>
  <c r="AS166" i="10"/>
  <c r="AR166" i="10"/>
  <c r="AQ166" i="10"/>
  <c r="AP166" i="10"/>
  <c r="AN166" i="10"/>
  <c r="AL166" i="10"/>
  <c r="AJ166" i="10"/>
  <c r="AH166" i="10"/>
  <c r="AF166" i="10"/>
  <c r="AD166" i="10"/>
  <c r="F166" i="10"/>
  <c r="D166" i="10" s="1"/>
  <c r="F165" i="10"/>
  <c r="D165" i="10" s="1"/>
  <c r="F164" i="10"/>
  <c r="D164" i="10"/>
  <c r="F163" i="10"/>
  <c r="D163" i="10" s="1"/>
  <c r="DB162" i="10"/>
  <c r="CB162" i="10" s="1"/>
  <c r="F162" i="10"/>
  <c r="D162" i="10" s="1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DB156" i="10"/>
  <c r="CB156" i="10" s="1"/>
  <c r="DA156" i="10"/>
  <c r="CA156" i="10" s="1"/>
  <c r="F156" i="10"/>
  <c r="E156" i="10"/>
  <c r="CF156" i="10" s="1"/>
  <c r="D156" i="10"/>
  <c r="DG155" i="10"/>
  <c r="DC155" i="10"/>
  <c r="CC155" i="10" s="1"/>
  <c r="DB155" i="10"/>
  <c r="DA155" i="10"/>
  <c r="CG155" i="10"/>
  <c r="CB155" i="10"/>
  <c r="CA155" i="10"/>
  <c r="F155" i="10"/>
  <c r="DD155" i="10" s="1"/>
  <c r="E155" i="10"/>
  <c r="CF155" i="10" s="1"/>
  <c r="D155" i="10"/>
  <c r="DF155" i="10" s="1"/>
  <c r="DB154" i="10"/>
  <c r="CB154" i="10" s="1"/>
  <c r="DA154" i="10"/>
  <c r="CA154" i="10" s="1"/>
  <c r="F154" i="10"/>
  <c r="E154" i="10"/>
  <c r="CF154" i="10" s="1"/>
  <c r="D154" i="10"/>
  <c r="DE154" i="10" s="1"/>
  <c r="DB153" i="10"/>
  <c r="CB153" i="10" s="1"/>
  <c r="DA153" i="10"/>
  <c r="CA153" i="10"/>
  <c r="F153" i="10"/>
  <c r="E153" i="10"/>
  <c r="CF153" i="10" s="1"/>
  <c r="D153" i="10"/>
  <c r="DF153" i="10" s="1"/>
  <c r="DE152" i="10"/>
  <c r="DB152" i="10"/>
  <c r="CB152" i="10" s="1"/>
  <c r="DA152" i="10"/>
  <c r="CA152" i="10"/>
  <c r="F152" i="10"/>
  <c r="E152" i="10"/>
  <c r="CF152" i="10" s="1"/>
  <c r="D152" i="10"/>
  <c r="DG151" i="10"/>
  <c r="DC151" i="10"/>
  <c r="CC151" i="10" s="1"/>
  <c r="DB151" i="10"/>
  <c r="DA151" i="10"/>
  <c r="CG151" i="10"/>
  <c r="CB151" i="10"/>
  <c r="CA151" i="10"/>
  <c r="F151" i="10"/>
  <c r="DD151" i="10" s="1"/>
  <c r="E151" i="10"/>
  <c r="CF151" i="10" s="1"/>
  <c r="D151" i="10"/>
  <c r="DF151" i="10" s="1"/>
  <c r="DB150" i="10"/>
  <c r="CB150" i="10" s="1"/>
  <c r="DA150" i="10"/>
  <c r="CA150" i="10" s="1"/>
  <c r="F150" i="10"/>
  <c r="E150" i="10"/>
  <c r="CF150" i="10" s="1"/>
  <c r="D150" i="10"/>
  <c r="DE150" i="10" s="1"/>
  <c r="DB149" i="10"/>
  <c r="DA149" i="10"/>
  <c r="CA149" i="10" s="1"/>
  <c r="CB149" i="10"/>
  <c r="F149" i="10"/>
  <c r="E149" i="10"/>
  <c r="CF149" i="10" s="1"/>
  <c r="D149" i="10"/>
  <c r="DF149" i="10" s="1"/>
  <c r="DE148" i="10"/>
  <c r="DB148" i="10"/>
  <c r="CB148" i="10" s="1"/>
  <c r="DA148" i="10"/>
  <c r="CA148" i="10"/>
  <c r="F148" i="10"/>
  <c r="E148" i="10"/>
  <c r="D148" i="10"/>
  <c r="AW143" i="10"/>
  <c r="AV143" i="10"/>
  <c r="AU143" i="10"/>
  <c r="AT143" i="10"/>
  <c r="AS143" i="10"/>
  <c r="AR143" i="10"/>
  <c r="AQ143" i="10"/>
  <c r="AP143" i="10"/>
  <c r="AO143" i="10"/>
  <c r="AN143" i="10"/>
  <c r="AM143" i="10"/>
  <c r="AL143" i="10"/>
  <c r="AK143" i="10"/>
  <c r="AJ143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E143" i="10" s="1"/>
  <c r="H143" i="10"/>
  <c r="F143" i="10" s="1"/>
  <c r="G143" i="10"/>
  <c r="DB142" i="10"/>
  <c r="CB142" i="10" s="1"/>
  <c r="DA142" i="10"/>
  <c r="CA142" i="10"/>
  <c r="F142" i="10"/>
  <c r="E142" i="10"/>
  <c r="DB141" i="10"/>
  <c r="DA141" i="10"/>
  <c r="CA141" i="10" s="1"/>
  <c r="CB141" i="10"/>
  <c r="F141" i="10"/>
  <c r="E141" i="10"/>
  <c r="DB140" i="10"/>
  <c r="CB140" i="10" s="1"/>
  <c r="DA140" i="10"/>
  <c r="CA140" i="10"/>
  <c r="F140" i="10"/>
  <c r="E140" i="10"/>
  <c r="DB139" i="10"/>
  <c r="CB139" i="10" s="1"/>
  <c r="DA139" i="10"/>
  <c r="CA139" i="10"/>
  <c r="F139" i="10"/>
  <c r="E139" i="10"/>
  <c r="DB138" i="10"/>
  <c r="CB138" i="10" s="1"/>
  <c r="DA138" i="10"/>
  <c r="CA138" i="10" s="1"/>
  <c r="F138" i="10"/>
  <c r="E138" i="10"/>
  <c r="DB137" i="10"/>
  <c r="CB137" i="10" s="1"/>
  <c r="DA137" i="10"/>
  <c r="CA137" i="10"/>
  <c r="F137" i="10"/>
  <c r="E137" i="10"/>
  <c r="DB136" i="10"/>
  <c r="CB136" i="10" s="1"/>
  <c r="DA136" i="10"/>
  <c r="CA136" i="10"/>
  <c r="F136" i="10"/>
  <c r="E136" i="10"/>
  <c r="DB135" i="10"/>
  <c r="CB135" i="10" s="1"/>
  <c r="DA135" i="10"/>
  <c r="CA135" i="10"/>
  <c r="F135" i="10"/>
  <c r="E135" i="10"/>
  <c r="D135" i="10" s="1"/>
  <c r="DB134" i="10"/>
  <c r="CB134" i="10" s="1"/>
  <c r="DA134" i="10"/>
  <c r="CA134" i="10" s="1"/>
  <c r="F134" i="10"/>
  <c r="E134" i="10"/>
  <c r="DB133" i="10"/>
  <c r="CB133" i="10" s="1"/>
  <c r="DA133" i="10"/>
  <c r="CA133" i="10"/>
  <c r="F133" i="10"/>
  <c r="E133" i="10"/>
  <c r="D133" i="10" s="1"/>
  <c r="DF133" i="10" s="1"/>
  <c r="DB132" i="10"/>
  <c r="CB132" i="10" s="1"/>
  <c r="DA132" i="10"/>
  <c r="CA132" i="10"/>
  <c r="F132" i="10"/>
  <c r="E132" i="10"/>
  <c r="DB131" i="10"/>
  <c r="CB131" i="10" s="1"/>
  <c r="DA131" i="10"/>
  <c r="CA131" i="10"/>
  <c r="F131" i="10"/>
  <c r="E131" i="10"/>
  <c r="D131" i="10" s="1"/>
  <c r="DB130" i="10"/>
  <c r="CB130" i="10" s="1"/>
  <c r="DA130" i="10"/>
  <c r="CA130" i="10" s="1"/>
  <c r="F130" i="10"/>
  <c r="E130" i="10"/>
  <c r="DB129" i="10"/>
  <c r="CB129" i="10" s="1"/>
  <c r="DA129" i="10"/>
  <c r="CA129" i="10"/>
  <c r="F129" i="10"/>
  <c r="E129" i="10"/>
  <c r="D129" i="10" s="1"/>
  <c r="DF129" i="10" s="1"/>
  <c r="DB128" i="10"/>
  <c r="CB128" i="10" s="1"/>
  <c r="DA128" i="10"/>
  <c r="CA128" i="10"/>
  <c r="F128" i="10"/>
  <c r="E128" i="10"/>
  <c r="DB127" i="10"/>
  <c r="CB127" i="10"/>
  <c r="F127" i="10"/>
  <c r="E127" i="10"/>
  <c r="D127" i="10" s="1"/>
  <c r="DB126" i="10"/>
  <c r="CB126" i="10"/>
  <c r="F126" i="10"/>
  <c r="E126" i="10"/>
  <c r="D126" i="10" s="1"/>
  <c r="DB125" i="10"/>
  <c r="CB125" i="10" s="1"/>
  <c r="F125" i="10"/>
  <c r="E125" i="10"/>
  <c r="D125" i="10" s="1"/>
  <c r="DB124" i="10"/>
  <c r="CB124" i="10"/>
  <c r="F124" i="10"/>
  <c r="E124" i="10"/>
  <c r="DB123" i="10"/>
  <c r="CB123" i="10" s="1"/>
  <c r="F123" i="10"/>
  <c r="E123" i="10"/>
  <c r="D123" i="10"/>
  <c r="DC123" i="10" s="1"/>
  <c r="CC123" i="10" s="1"/>
  <c r="DB122" i="10"/>
  <c r="CB122" i="10" s="1"/>
  <c r="F122" i="10"/>
  <c r="E122" i="10"/>
  <c r="D122" i="10" s="1"/>
  <c r="DE122" i="10" s="1"/>
  <c r="DB121" i="10"/>
  <c r="CB121" i="10" s="1"/>
  <c r="F121" i="10"/>
  <c r="E121" i="10"/>
  <c r="D121" i="10"/>
  <c r="DG121" i="10" s="1"/>
  <c r="DB120" i="10"/>
  <c r="DA120" i="10"/>
  <c r="CB120" i="10"/>
  <c r="CA120" i="10"/>
  <c r="F120" i="10"/>
  <c r="E120" i="10"/>
  <c r="D120" i="10"/>
  <c r="DB119" i="10"/>
  <c r="CB119" i="10" s="1"/>
  <c r="F119" i="10"/>
  <c r="E119" i="10"/>
  <c r="D119" i="10" s="1"/>
  <c r="DG118" i="10"/>
  <c r="DB118" i="10"/>
  <c r="DA118" i="10"/>
  <c r="CB118" i="10"/>
  <c r="CA118" i="10"/>
  <c r="F118" i="10"/>
  <c r="E118" i="10"/>
  <c r="D118" i="10" s="1"/>
  <c r="DC118" i="10" s="1"/>
  <c r="CC118" i="10" s="1"/>
  <c r="DB117" i="10"/>
  <c r="CB117" i="10" s="1"/>
  <c r="DA117" i="10"/>
  <c r="CA117" i="10"/>
  <c r="F117" i="10"/>
  <c r="E117" i="10"/>
  <c r="DB116" i="10"/>
  <c r="CB116" i="10" s="1"/>
  <c r="DA116" i="10"/>
  <c r="CA116" i="10" s="1"/>
  <c r="F116" i="10"/>
  <c r="E116" i="10"/>
  <c r="D116" i="10" s="1"/>
  <c r="DG116" i="10" s="1"/>
  <c r="DB115" i="10"/>
  <c r="CB115" i="10" s="1"/>
  <c r="DA115" i="10"/>
  <c r="CA115" i="10"/>
  <c r="F115" i="10"/>
  <c r="E115" i="10"/>
  <c r="DB114" i="10"/>
  <c r="CB114" i="10" s="1"/>
  <c r="DA114" i="10"/>
  <c r="CA114" i="10"/>
  <c r="F114" i="10"/>
  <c r="E114" i="10"/>
  <c r="D114" i="10" s="1"/>
  <c r="DG114" i="10" s="1"/>
  <c r="DB113" i="10"/>
  <c r="CB113" i="10" s="1"/>
  <c r="DA113" i="10"/>
  <c r="CA113" i="10" s="1"/>
  <c r="F113" i="10"/>
  <c r="E113" i="10"/>
  <c r="D113" i="10" s="1"/>
  <c r="DG113" i="10" s="1"/>
  <c r="DB112" i="10"/>
  <c r="CB112" i="10" s="1"/>
  <c r="DA112" i="10"/>
  <c r="CA112" i="10"/>
  <c r="F112" i="10"/>
  <c r="E112" i="10"/>
  <c r="D112" i="10" s="1"/>
  <c r="DG112" i="10" s="1"/>
  <c r="DB111" i="10"/>
  <c r="CB111" i="10" s="1"/>
  <c r="DA111" i="10"/>
  <c r="CA111" i="10"/>
  <c r="F111" i="10"/>
  <c r="E111" i="10"/>
  <c r="DB110" i="10"/>
  <c r="CB110" i="10" s="1"/>
  <c r="DA110" i="10"/>
  <c r="CA110" i="10"/>
  <c r="F110" i="10"/>
  <c r="E110" i="10"/>
  <c r="D110" i="10" s="1"/>
  <c r="DG110" i="10" s="1"/>
  <c r="DA109" i="10"/>
  <c r="CA109" i="10" s="1"/>
  <c r="CH109" i="10"/>
  <c r="F109" i="10"/>
  <c r="E109" i="10"/>
  <c r="D109" i="10" s="1"/>
  <c r="DB108" i="10"/>
  <c r="CB108" i="10" s="1"/>
  <c r="DA108" i="10"/>
  <c r="CA108" i="10"/>
  <c r="F108" i="10"/>
  <c r="E108" i="10"/>
  <c r="DB107" i="10"/>
  <c r="DA107" i="10"/>
  <c r="CA107" i="10" s="1"/>
  <c r="CB107" i="10"/>
  <c r="F107" i="10"/>
  <c r="E107" i="10"/>
  <c r="D107" i="10"/>
  <c r="DB106" i="10"/>
  <c r="DA106" i="10"/>
  <c r="CB106" i="10"/>
  <c r="CA106" i="10"/>
  <c r="F106" i="10"/>
  <c r="E106" i="10"/>
  <c r="D106" i="10"/>
  <c r="DA105" i="10"/>
  <c r="CA105" i="10" s="1"/>
  <c r="F105" i="10"/>
  <c r="D105" i="10" s="1"/>
  <c r="DG105" i="10" s="1"/>
  <c r="E105" i="10"/>
  <c r="DB104" i="10"/>
  <c r="CB104" i="10" s="1"/>
  <c r="DA104" i="10"/>
  <c r="CA104" i="10"/>
  <c r="F104" i="10"/>
  <c r="E104" i="10"/>
  <c r="D104" i="10"/>
  <c r="DE104" i="10" s="1"/>
  <c r="DB103" i="10"/>
  <c r="CB103" i="10" s="1"/>
  <c r="DA103" i="10"/>
  <c r="CA103" i="10" s="1"/>
  <c r="F103" i="10"/>
  <c r="D103" i="10" s="1"/>
  <c r="DH103" i="10" s="1"/>
  <c r="E103" i="10"/>
  <c r="DB102" i="10"/>
  <c r="CB102" i="10" s="1"/>
  <c r="DA102" i="10"/>
  <c r="CA102" i="10"/>
  <c r="F102" i="10"/>
  <c r="E102" i="10"/>
  <c r="D102" i="10"/>
  <c r="CD102" i="10" s="1"/>
  <c r="DB101" i="10"/>
  <c r="CB101" i="10" s="1"/>
  <c r="DA101" i="10"/>
  <c r="CA101" i="10" s="1"/>
  <c r="F101" i="10"/>
  <c r="D101" i="10" s="1"/>
  <c r="DH101" i="10" s="1"/>
  <c r="E101" i="10"/>
  <c r="DA100" i="10"/>
  <c r="CA100" i="10"/>
  <c r="F100" i="10"/>
  <c r="D100" i="10" s="1"/>
  <c r="E100" i="10"/>
  <c r="DB99" i="10"/>
  <c r="CB99" i="10" s="1"/>
  <c r="F99" i="10"/>
  <c r="E99" i="10"/>
  <c r="DB98" i="10"/>
  <c r="CB98" i="10" s="1"/>
  <c r="DA98" i="10"/>
  <c r="CA98" i="10" s="1"/>
  <c r="F98" i="10"/>
  <c r="E98" i="10"/>
  <c r="D98" i="10" s="1"/>
  <c r="DB97" i="10"/>
  <c r="CB97" i="10" s="1"/>
  <c r="DA97" i="10"/>
  <c r="CA97" i="10" s="1"/>
  <c r="F97" i="10"/>
  <c r="E97" i="10"/>
  <c r="DB96" i="10"/>
  <c r="CB96" i="10" s="1"/>
  <c r="DA96" i="10"/>
  <c r="CA96" i="10" s="1"/>
  <c r="F96" i="10"/>
  <c r="E96" i="10"/>
  <c r="D96" i="10" s="1"/>
  <c r="DB95" i="10"/>
  <c r="CB95" i="10" s="1"/>
  <c r="F95" i="10"/>
  <c r="E95" i="10"/>
  <c r="D95" i="10" s="1"/>
  <c r="DB94" i="10"/>
  <c r="CB94" i="10" s="1"/>
  <c r="DA94" i="10"/>
  <c r="CA94" i="10"/>
  <c r="F94" i="10"/>
  <c r="E94" i="10"/>
  <c r="DB93" i="10"/>
  <c r="CB93" i="10" s="1"/>
  <c r="DA93" i="10"/>
  <c r="CA93" i="10" s="1"/>
  <c r="F93" i="10"/>
  <c r="E93" i="10"/>
  <c r="DB92" i="10"/>
  <c r="CB92" i="10" s="1"/>
  <c r="DA92" i="10"/>
  <c r="CA92" i="10" s="1"/>
  <c r="F92" i="10"/>
  <c r="E92" i="10"/>
  <c r="D92" i="10" s="1"/>
  <c r="DE92" i="10" s="1"/>
  <c r="DB91" i="10"/>
  <c r="CB91" i="10" s="1"/>
  <c r="DA91" i="10"/>
  <c r="CA91" i="10" s="1"/>
  <c r="F91" i="10"/>
  <c r="E91" i="10"/>
  <c r="D91" i="10" s="1"/>
  <c r="DB90" i="10"/>
  <c r="CB90" i="10" s="1"/>
  <c r="DA90" i="10"/>
  <c r="CA90" i="10"/>
  <c r="F90" i="10"/>
  <c r="E90" i="10"/>
  <c r="D90" i="10"/>
  <c r="CF90" i="10" s="1"/>
  <c r="D85" i="10"/>
  <c r="D84" i="10"/>
  <c r="DF80" i="10"/>
  <c r="CF80" i="10" s="1"/>
  <c r="DE80" i="10"/>
  <c r="CE80" i="10" s="1"/>
  <c r="DD80" i="10"/>
  <c r="CD80" i="10" s="1"/>
  <c r="DC80" i="10"/>
  <c r="DB80" i="10"/>
  <c r="CB80" i="10" s="1"/>
  <c r="DA80" i="10"/>
  <c r="CA80" i="10" s="1"/>
  <c r="CC80" i="10"/>
  <c r="DF79" i="10"/>
  <c r="CF79" i="10" s="1"/>
  <c r="DE79" i="10"/>
  <c r="CE79" i="10" s="1"/>
  <c r="DD79" i="10"/>
  <c r="DC79" i="10"/>
  <c r="CC79" i="10" s="1"/>
  <c r="DB79" i="10"/>
  <c r="CB79" i="10" s="1"/>
  <c r="DA79" i="10"/>
  <c r="CA79" i="10" s="1"/>
  <c r="CD79" i="10"/>
  <c r="DF78" i="10"/>
  <c r="CF78" i="10" s="1"/>
  <c r="DE78" i="10"/>
  <c r="CE78" i="10" s="1"/>
  <c r="DD78" i="10"/>
  <c r="DC78" i="10"/>
  <c r="CC78" i="10" s="1"/>
  <c r="DB78" i="10"/>
  <c r="CB78" i="10" s="1"/>
  <c r="DA78" i="10"/>
  <c r="CD78" i="10"/>
  <c r="CA78" i="10"/>
  <c r="K78" i="10" s="1"/>
  <c r="DF77" i="10"/>
  <c r="DE77" i="10"/>
  <c r="CE77" i="10" s="1"/>
  <c r="DD77" i="10"/>
  <c r="CD77" i="10" s="1"/>
  <c r="DC77" i="10"/>
  <c r="CC77" i="10" s="1"/>
  <c r="DB77" i="10"/>
  <c r="DA77" i="10"/>
  <c r="CF77" i="10"/>
  <c r="CB77" i="10"/>
  <c r="CA77" i="10"/>
  <c r="DF76" i="10"/>
  <c r="CF76" i="10" s="1"/>
  <c r="DE76" i="10"/>
  <c r="CE76" i="10" s="1"/>
  <c r="DD76" i="10"/>
  <c r="CD76" i="10" s="1"/>
  <c r="DC76" i="10"/>
  <c r="CC76" i="10" s="1"/>
  <c r="DB76" i="10"/>
  <c r="CB76" i="10" s="1"/>
  <c r="DA76" i="10"/>
  <c r="CA76" i="10" s="1"/>
  <c r="DF75" i="10"/>
  <c r="CF75" i="10" s="1"/>
  <c r="DE75" i="10"/>
  <c r="CE75" i="10" s="1"/>
  <c r="DD75" i="10"/>
  <c r="DC75" i="10"/>
  <c r="DB75" i="10"/>
  <c r="CB75" i="10" s="1"/>
  <c r="DA75" i="10"/>
  <c r="CA75" i="10" s="1"/>
  <c r="CD75" i="10"/>
  <c r="CC75" i="10"/>
  <c r="K75" i="10" s="1"/>
  <c r="DF74" i="10"/>
  <c r="CF74" i="10" s="1"/>
  <c r="DE74" i="10"/>
  <c r="DD74" i="10"/>
  <c r="CD74" i="10" s="1"/>
  <c r="DC74" i="10"/>
  <c r="CC74" i="10" s="1"/>
  <c r="DB74" i="10"/>
  <c r="CB74" i="10" s="1"/>
  <c r="DA74" i="10"/>
  <c r="CA74" i="10" s="1"/>
  <c r="CE74" i="10"/>
  <c r="DF73" i="10"/>
  <c r="CF73" i="10" s="1"/>
  <c r="DE73" i="10"/>
  <c r="CE73" i="10" s="1"/>
  <c r="DD73" i="10"/>
  <c r="CD73" i="10" s="1"/>
  <c r="DC73" i="10"/>
  <c r="CC73" i="10" s="1"/>
  <c r="DB73" i="10"/>
  <c r="DA73" i="10"/>
  <c r="CA73" i="10" s="1"/>
  <c r="K73" i="10" s="1"/>
  <c r="CB73" i="10"/>
  <c r="DF72" i="10"/>
  <c r="DE72" i="10"/>
  <c r="CE72" i="10" s="1"/>
  <c r="DD72" i="10"/>
  <c r="CD72" i="10" s="1"/>
  <c r="DC72" i="10"/>
  <c r="DB72" i="10"/>
  <c r="DA72" i="10"/>
  <c r="CA72" i="10" s="1"/>
  <c r="CF72" i="10"/>
  <c r="CC72" i="10"/>
  <c r="CB72" i="10"/>
  <c r="DF71" i="10"/>
  <c r="CF71" i="10" s="1"/>
  <c r="DE71" i="10"/>
  <c r="CE71" i="10" s="1"/>
  <c r="DD71" i="10"/>
  <c r="CD71" i="10" s="1"/>
  <c r="DC71" i="10"/>
  <c r="DB71" i="10"/>
  <c r="CB71" i="10" s="1"/>
  <c r="DA71" i="10"/>
  <c r="CA71" i="10" s="1"/>
  <c r="CC71" i="10"/>
  <c r="DF70" i="10"/>
  <c r="CF70" i="10" s="1"/>
  <c r="DE70" i="10"/>
  <c r="DD70" i="10"/>
  <c r="CD70" i="10" s="1"/>
  <c r="DC70" i="10"/>
  <c r="CC70" i="10" s="1"/>
  <c r="DB70" i="10"/>
  <c r="CB70" i="10" s="1"/>
  <c r="DA70" i="10"/>
  <c r="CA70" i="10" s="1"/>
  <c r="CE70" i="10"/>
  <c r="DF69" i="10"/>
  <c r="CF69" i="10" s="1"/>
  <c r="DE69" i="10"/>
  <c r="DD69" i="10"/>
  <c r="CD69" i="10" s="1"/>
  <c r="DC69" i="10"/>
  <c r="CC69" i="10" s="1"/>
  <c r="DB69" i="10"/>
  <c r="DA69" i="10"/>
  <c r="CE69" i="10"/>
  <c r="CB69" i="10"/>
  <c r="CA69" i="10"/>
  <c r="DF68" i="10"/>
  <c r="DE68" i="10"/>
  <c r="CE68" i="10" s="1"/>
  <c r="DD68" i="10"/>
  <c r="CD68" i="10" s="1"/>
  <c r="DC68" i="10"/>
  <c r="DB68" i="10"/>
  <c r="DA68" i="10"/>
  <c r="CA68" i="10" s="1"/>
  <c r="CF68" i="10"/>
  <c r="CC68" i="10"/>
  <c r="CB68" i="10"/>
  <c r="DF67" i="10"/>
  <c r="CF67" i="10" s="1"/>
  <c r="DE67" i="10"/>
  <c r="CE67" i="10" s="1"/>
  <c r="DD67" i="10"/>
  <c r="DC67" i="10"/>
  <c r="DB67" i="10"/>
  <c r="CB67" i="10" s="1"/>
  <c r="DA67" i="10"/>
  <c r="CA67" i="10" s="1"/>
  <c r="K67" i="10" s="1"/>
  <c r="CD67" i="10"/>
  <c r="CC67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DC63" i="10"/>
  <c r="CC63" i="10" s="1"/>
  <c r="DA63" i="10"/>
  <c r="CA63" i="10" s="1"/>
  <c r="F63" i="10"/>
  <c r="DH63" i="10" s="1"/>
  <c r="E63" i="10"/>
  <c r="CG63" i="10" s="1"/>
  <c r="DC62" i="10"/>
  <c r="DA62" i="10"/>
  <c r="CA62" i="10" s="1"/>
  <c r="CC62" i="10"/>
  <c r="F62" i="10"/>
  <c r="DH62" i="10" s="1"/>
  <c r="E62" i="10"/>
  <c r="CG62" i="10" s="1"/>
  <c r="D62" i="10"/>
  <c r="DH61" i="10"/>
  <c r="DC61" i="10"/>
  <c r="DA61" i="10"/>
  <c r="CC61" i="10"/>
  <c r="CA61" i="10"/>
  <c r="F61" i="10"/>
  <c r="E61" i="10"/>
  <c r="CG61" i="10" s="1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DC59" i="10"/>
  <c r="DA59" i="10"/>
  <c r="CA59" i="10" s="1"/>
  <c r="CC59" i="10"/>
  <c r="F59" i="10"/>
  <c r="DH59" i="10" s="1"/>
  <c r="E59" i="10"/>
  <c r="D59" i="10" s="1"/>
  <c r="DC58" i="10"/>
  <c r="CC58" i="10" s="1"/>
  <c r="DA58" i="10"/>
  <c r="CA58" i="10"/>
  <c r="F58" i="10"/>
  <c r="DH58" i="10" s="1"/>
  <c r="E58" i="10"/>
  <c r="CG58" i="10" s="1"/>
  <c r="D58" i="10"/>
  <c r="CE58" i="10" s="1"/>
  <c r="DC57" i="10"/>
  <c r="CC57" i="10" s="1"/>
  <c r="DA57" i="10"/>
  <c r="CA57" i="10" s="1"/>
  <c r="F57" i="10"/>
  <c r="DH57" i="10" s="1"/>
  <c r="E57" i="10"/>
  <c r="D57" i="10" s="1"/>
  <c r="DC56" i="10"/>
  <c r="DA56" i="10"/>
  <c r="CA56" i="10" s="1"/>
  <c r="CC56" i="10"/>
  <c r="F56" i="10"/>
  <c r="DH56" i="10" s="1"/>
  <c r="E56" i="10"/>
  <c r="CG56" i="10" s="1"/>
  <c r="DC55" i="10"/>
  <c r="DA55" i="10"/>
  <c r="CA55" i="10" s="1"/>
  <c r="CC55" i="10"/>
  <c r="F55" i="10"/>
  <c r="DH55" i="10" s="1"/>
  <c r="E55" i="10"/>
  <c r="E60" i="10" s="1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DC53" i="10"/>
  <c r="CC53" i="10" s="1"/>
  <c r="DA53" i="10"/>
  <c r="CA53" i="10" s="1"/>
  <c r="F53" i="10"/>
  <c r="DH53" i="10" s="1"/>
  <c r="E53" i="10"/>
  <c r="DC52" i="10"/>
  <c r="CC52" i="10" s="1"/>
  <c r="DA52" i="10"/>
  <c r="CA52" i="10" s="1"/>
  <c r="CG52" i="10"/>
  <c r="F52" i="10"/>
  <c r="DH52" i="10" s="1"/>
  <c r="E52" i="10"/>
  <c r="DC51" i="10"/>
  <c r="CC51" i="10" s="1"/>
  <c r="DA51" i="10"/>
  <c r="CG51" i="10"/>
  <c r="CA51" i="10"/>
  <c r="F51" i="10"/>
  <c r="DH51" i="10" s="1"/>
  <c r="E51" i="10"/>
  <c r="DC50" i="10"/>
  <c r="DA50" i="10"/>
  <c r="CC50" i="10"/>
  <c r="CA50" i="10"/>
  <c r="F50" i="10"/>
  <c r="DH50" i="10" s="1"/>
  <c r="E50" i="10"/>
  <c r="D50" i="10" s="1"/>
  <c r="DG50" i="10" s="1"/>
  <c r="DC49" i="10"/>
  <c r="CC49" i="10" s="1"/>
  <c r="DA49" i="10"/>
  <c r="CA49" i="10" s="1"/>
  <c r="F49" i="10"/>
  <c r="DH49" i="10" s="1"/>
  <c r="E49" i="10"/>
  <c r="D49" i="10" s="1"/>
  <c r="DC48" i="10"/>
  <c r="CC48" i="10" s="1"/>
  <c r="DA48" i="10"/>
  <c r="CG48" i="10"/>
  <c r="CA48" i="10"/>
  <c r="F48" i="10"/>
  <c r="DH48" i="10" s="1"/>
  <c r="E48" i="10"/>
  <c r="DC47" i="10"/>
  <c r="CC47" i="10" s="1"/>
  <c r="DA47" i="10"/>
  <c r="CA47" i="10" s="1"/>
  <c r="F47" i="10"/>
  <c r="DH47" i="10" s="1"/>
  <c r="E47" i="10"/>
  <c r="CG47" i="10" s="1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F46" i="10" s="1"/>
  <c r="S46" i="10"/>
  <c r="E46" i="10" s="1"/>
  <c r="DC45" i="10"/>
  <c r="CC45" i="10" s="1"/>
  <c r="F45" i="10"/>
  <c r="DH45" i="10" s="1"/>
  <c r="E45" i="10"/>
  <c r="CG45" i="10" s="1"/>
  <c r="DC44" i="10"/>
  <c r="CC44" i="10" s="1"/>
  <c r="DA44" i="10"/>
  <c r="CA44" i="10" s="1"/>
  <c r="F44" i="10"/>
  <c r="DH44" i="10" s="1"/>
  <c r="E44" i="10"/>
  <c r="CG44" i="10" s="1"/>
  <c r="D44" i="10"/>
  <c r="CH44" i="10" s="1"/>
  <c r="F43" i="10"/>
  <c r="DH43" i="10" s="1"/>
  <c r="E43" i="10"/>
  <c r="D43" i="10" s="1"/>
  <c r="DC42" i="10"/>
  <c r="CC42" i="10"/>
  <c r="F42" i="10"/>
  <c r="DH42" i="10" s="1"/>
  <c r="E42" i="10"/>
  <c r="DC41" i="10"/>
  <c r="CC41" i="10" s="1"/>
  <c r="DA41" i="10"/>
  <c r="CA41" i="10" s="1"/>
  <c r="CG41" i="10"/>
  <c r="F41" i="10"/>
  <c r="DH41" i="10" s="1"/>
  <c r="E41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DH35" i="10"/>
  <c r="DC35" i="10"/>
  <c r="DA35" i="10"/>
  <c r="CC35" i="10"/>
  <c r="CA35" i="10"/>
  <c r="F35" i="10"/>
  <c r="E35" i="10"/>
  <c r="CG35" i="10" s="1"/>
  <c r="DC34" i="10"/>
  <c r="CC34" i="10" s="1"/>
  <c r="DA34" i="10"/>
  <c r="CA34" i="10" s="1"/>
  <c r="F34" i="10"/>
  <c r="DH34" i="10" s="1"/>
  <c r="E34" i="10"/>
  <c r="CG34" i="10" s="1"/>
  <c r="DC33" i="10"/>
  <c r="CC33" i="10" s="1"/>
  <c r="DA33" i="10"/>
  <c r="CA33" i="10" s="1"/>
  <c r="F33" i="10"/>
  <c r="DH33" i="10" s="1"/>
  <c r="E33" i="10"/>
  <c r="CG33" i="10" s="1"/>
  <c r="DC32" i="10"/>
  <c r="DA32" i="10"/>
  <c r="CA32" i="10" s="1"/>
  <c r="CC32" i="10"/>
  <c r="F32" i="10"/>
  <c r="DH32" i="10" s="1"/>
  <c r="E32" i="10"/>
  <c r="CG32" i="10" s="1"/>
  <c r="D32" i="10"/>
  <c r="DH31" i="10"/>
  <c r="DC31" i="10"/>
  <c r="DA31" i="10"/>
  <c r="CC31" i="10"/>
  <c r="CA31" i="10"/>
  <c r="F31" i="10"/>
  <c r="E31" i="10"/>
  <c r="CG31" i="10" s="1"/>
  <c r="DC30" i="10"/>
  <c r="CC30" i="10" s="1"/>
  <c r="DA30" i="10"/>
  <c r="CA30" i="10" s="1"/>
  <c r="F30" i="10"/>
  <c r="DH30" i="10" s="1"/>
  <c r="E30" i="10"/>
  <c r="CG30" i="10" s="1"/>
  <c r="DC29" i="10"/>
  <c r="CC29" i="10" s="1"/>
  <c r="DA29" i="10"/>
  <c r="CA29" i="10" s="1"/>
  <c r="F29" i="10"/>
  <c r="DH29" i="10" s="1"/>
  <c r="E29" i="10"/>
  <c r="CG29" i="10" s="1"/>
  <c r="DC28" i="10"/>
  <c r="DA28" i="10"/>
  <c r="CA28" i="10" s="1"/>
  <c r="CC28" i="10"/>
  <c r="F28" i="10"/>
  <c r="DH28" i="10" s="1"/>
  <c r="E28" i="10"/>
  <c r="CG28" i="10" s="1"/>
  <c r="D28" i="10"/>
  <c r="CE28" i="10" s="1"/>
  <c r="DH27" i="10"/>
  <c r="DC27" i="10"/>
  <c r="DA27" i="10"/>
  <c r="CC27" i="10"/>
  <c r="CA27" i="10"/>
  <c r="F27" i="10"/>
  <c r="E27" i="10"/>
  <c r="CG27" i="10" s="1"/>
  <c r="DC26" i="10"/>
  <c r="CC26" i="10" s="1"/>
  <c r="DA26" i="10"/>
  <c r="CA26" i="10" s="1"/>
  <c r="F26" i="10"/>
  <c r="DH26" i="10" s="1"/>
  <c r="E26" i="10"/>
  <c r="CG26" i="10" s="1"/>
  <c r="DC25" i="10"/>
  <c r="CC25" i="10" s="1"/>
  <c r="DA25" i="10"/>
  <c r="CA25" i="10" s="1"/>
  <c r="F25" i="10"/>
  <c r="DH25" i="10" s="1"/>
  <c r="E25" i="10"/>
  <c r="CG25" i="10" s="1"/>
  <c r="DC24" i="10"/>
  <c r="DA24" i="10"/>
  <c r="CA24" i="10" s="1"/>
  <c r="CC24" i="10"/>
  <c r="F24" i="10"/>
  <c r="DH24" i="10" s="1"/>
  <c r="E24" i="10"/>
  <c r="CG24" i="10" s="1"/>
  <c r="D24" i="10"/>
  <c r="CE24" i="10" s="1"/>
  <c r="DH23" i="10"/>
  <c r="DC23" i="10"/>
  <c r="DA23" i="10"/>
  <c r="CC23" i="10"/>
  <c r="CA23" i="10"/>
  <c r="F23" i="10"/>
  <c r="E23" i="10"/>
  <c r="CG23" i="10" s="1"/>
  <c r="DC22" i="10"/>
  <c r="CC22" i="10" s="1"/>
  <c r="DA22" i="10"/>
  <c r="CA22" i="10" s="1"/>
  <c r="F22" i="10"/>
  <c r="DH22" i="10" s="1"/>
  <c r="E22" i="10"/>
  <c r="CG22" i="10" s="1"/>
  <c r="DC21" i="10"/>
  <c r="CC21" i="10" s="1"/>
  <c r="DA21" i="10"/>
  <c r="CA21" i="10" s="1"/>
  <c r="F21" i="10"/>
  <c r="DH21" i="10" s="1"/>
  <c r="E21" i="10"/>
  <c r="CG21" i="10" s="1"/>
  <c r="DC20" i="10"/>
  <c r="DA20" i="10"/>
  <c r="CA20" i="10" s="1"/>
  <c r="CC20" i="10"/>
  <c r="F20" i="10"/>
  <c r="DH20" i="10" s="1"/>
  <c r="E20" i="10"/>
  <c r="CG20" i="10" s="1"/>
  <c r="D20" i="10"/>
  <c r="CE20" i="10" s="1"/>
  <c r="DH19" i="10"/>
  <c r="DC19" i="10"/>
  <c r="DA19" i="10"/>
  <c r="CC19" i="10"/>
  <c r="CA19" i="10"/>
  <c r="F19" i="10"/>
  <c r="E19" i="10"/>
  <c r="CG19" i="10" s="1"/>
  <c r="DC15" i="10"/>
  <c r="CC15" i="10" s="1"/>
  <c r="DA15" i="10"/>
  <c r="CA15" i="10" s="1"/>
  <c r="F15" i="10"/>
  <c r="DH15" i="10" s="1"/>
  <c r="E15" i="10"/>
  <c r="CG15" i="10" s="1"/>
  <c r="DC14" i="10"/>
  <c r="CC14" i="10" s="1"/>
  <c r="DA14" i="10"/>
  <c r="CA14" i="10" s="1"/>
  <c r="F14" i="10"/>
  <c r="DH14" i="10" s="1"/>
  <c r="E14" i="10"/>
  <c r="CG14" i="10" s="1"/>
  <c r="DC13" i="10"/>
  <c r="DA13" i="10"/>
  <c r="CA13" i="10" s="1"/>
  <c r="CC13" i="10"/>
  <c r="F13" i="10"/>
  <c r="DH13" i="10" s="1"/>
  <c r="E13" i="10"/>
  <c r="CG13" i="10" s="1"/>
  <c r="D13" i="10"/>
  <c r="DH12" i="10"/>
  <c r="DC12" i="10"/>
  <c r="DA12" i="10"/>
  <c r="CC12" i="10"/>
  <c r="CA12" i="10"/>
  <c r="F12" i="10"/>
  <c r="E12" i="10"/>
  <c r="CG12" i="10" s="1"/>
  <c r="A5" i="10"/>
  <c r="A4" i="10"/>
  <c r="A3" i="10"/>
  <c r="A2" i="10"/>
  <c r="CF125" i="10" l="1"/>
  <c r="DF125" i="10"/>
  <c r="DG125" i="10"/>
  <c r="CE125" i="10"/>
  <c r="DC241" i="10"/>
  <c r="CC241" i="10" s="1"/>
  <c r="CD241" i="10"/>
  <c r="CE241" i="10"/>
  <c r="DE252" i="10"/>
  <c r="CG252" i="10"/>
  <c r="K70" i="10"/>
  <c r="DE185" i="10"/>
  <c r="CE185" i="10" s="1"/>
  <c r="DD185" i="10"/>
  <c r="CD185" i="10" s="1"/>
  <c r="DE187" i="10"/>
  <c r="CE187" i="10" s="1"/>
  <c r="DD187" i="10"/>
  <c r="CD187" i="10" s="1"/>
  <c r="DE289" i="10"/>
  <c r="CE289" i="10"/>
  <c r="DB289" i="10"/>
  <c r="CB289" i="10" s="1"/>
  <c r="DC289" i="10"/>
  <c r="CC289" i="10" s="1"/>
  <c r="CD289" i="10"/>
  <c r="D306" i="10"/>
  <c r="CE59" i="10"/>
  <c r="CH59" i="10"/>
  <c r="DE59" i="10"/>
  <c r="CG91" i="10"/>
  <c r="DE91" i="10"/>
  <c r="DH96" i="10"/>
  <c r="CG96" i="10"/>
  <c r="DG96" i="10"/>
  <c r="DE179" i="10"/>
  <c r="CE179" i="10" s="1"/>
  <c r="DD179" i="10"/>
  <c r="CD179" i="10" s="1"/>
  <c r="DE196" i="10"/>
  <c r="CE196" i="10" s="1"/>
  <c r="DA196" i="10"/>
  <c r="CA196" i="10" s="1"/>
  <c r="CG227" i="10"/>
  <c r="DG227" i="10"/>
  <c r="DE227" i="10"/>
  <c r="CE227" i="10"/>
  <c r="AY227" i="10" s="1"/>
  <c r="D46" i="10"/>
  <c r="K74" i="10"/>
  <c r="CH95" i="10"/>
  <c r="CG95" i="10"/>
  <c r="DE95" i="10"/>
  <c r="CG49" i="10"/>
  <c r="DD50" i="10"/>
  <c r="CD50" i="10" s="1"/>
  <c r="CG57" i="10"/>
  <c r="CE90" i="10"/>
  <c r="DE183" i="10"/>
  <c r="CE183" i="10" s="1"/>
  <c r="DE44" i="10"/>
  <c r="DG90" i="10"/>
  <c r="DE102" i="10"/>
  <c r="CD104" i="10"/>
  <c r="D255" i="10"/>
  <c r="CE255" i="10" s="1"/>
  <c r="DB265" i="10"/>
  <c r="CB265" i="10" s="1"/>
  <c r="CE44" i="10"/>
  <c r="CG50" i="10"/>
  <c r="CG59" i="10"/>
  <c r="DC90" i="10"/>
  <c r="CC90" i="10" s="1"/>
  <c r="DE58" i="10"/>
  <c r="K71" i="10"/>
  <c r="D97" i="10"/>
  <c r="CD105" i="10"/>
  <c r="DD262" i="10"/>
  <c r="CG43" i="10"/>
  <c r="E54" i="10"/>
  <c r="D56" i="10"/>
  <c r="CE56" i="10" s="1"/>
  <c r="CH58" i="10"/>
  <c r="DD101" i="10"/>
  <c r="CE102" i="10"/>
  <c r="DG102" i="10"/>
  <c r="DD103" i="10"/>
  <c r="CE104" i="10"/>
  <c r="DG104" i="10"/>
  <c r="CE105" i="10"/>
  <c r="DF121" i="10"/>
  <c r="DC149" i="10"/>
  <c r="CC149" i="10" s="1"/>
  <c r="DC153" i="10"/>
  <c r="CC153" i="10" s="1"/>
  <c r="D225" i="10"/>
  <c r="CD225" i="10" s="1"/>
  <c r="D240" i="10"/>
  <c r="CG240" i="10" s="1"/>
  <c r="D243" i="10"/>
  <c r="DD243" i="10" s="1"/>
  <c r="D257" i="10"/>
  <c r="CE257" i="10" s="1"/>
  <c r="DE262" i="10"/>
  <c r="DC265" i="10"/>
  <c r="CC265" i="10" s="1"/>
  <c r="D270" i="10"/>
  <c r="D273" i="10"/>
  <c r="D278" i="10"/>
  <c r="DE278" i="10" s="1"/>
  <c r="CD287" i="10"/>
  <c r="D298" i="10"/>
  <c r="CG298" i="10" s="1"/>
  <c r="F301" i="10"/>
  <c r="F303" i="10"/>
  <c r="E305" i="10"/>
  <c r="CG55" i="10"/>
  <c r="CF121" i="10"/>
  <c r="DD287" i="10"/>
  <c r="CH50" i="10"/>
  <c r="F60" i="10"/>
  <c r="CG248" i="10"/>
  <c r="D15" i="10"/>
  <c r="CE15" i="10" s="1"/>
  <c r="F36" i="10"/>
  <c r="D22" i="10"/>
  <c r="CE22" i="10" s="1"/>
  <c r="D26" i="10"/>
  <c r="CE26" i="10" s="1"/>
  <c r="D30" i="10"/>
  <c r="CE30" i="10" s="1"/>
  <c r="D34" i="10"/>
  <c r="D45" i="10"/>
  <c r="D53" i="10"/>
  <c r="CG53" i="10"/>
  <c r="D55" i="10"/>
  <c r="F64" i="10"/>
  <c r="K76" i="10"/>
  <c r="K79" i="10"/>
  <c r="D99" i="10"/>
  <c r="CF99" i="10" s="1"/>
  <c r="CH101" i="10"/>
  <c r="CH103" i="10"/>
  <c r="D108" i="10"/>
  <c r="DG108" i="10" s="1"/>
  <c r="D111" i="10"/>
  <c r="DG111" i="10" s="1"/>
  <c r="D115" i="10"/>
  <c r="DG115" i="10" s="1"/>
  <c r="D117" i="10"/>
  <c r="DG117" i="10" s="1"/>
  <c r="CE121" i="10"/>
  <c r="E157" i="10"/>
  <c r="DD149" i="10"/>
  <c r="CG149" i="10"/>
  <c r="DG149" i="10"/>
  <c r="DD153" i="10"/>
  <c r="CG153" i="10"/>
  <c r="DG153" i="10"/>
  <c r="E178" i="10"/>
  <c r="D178" i="10" s="1"/>
  <c r="D193" i="10"/>
  <c r="D226" i="10"/>
  <c r="CG226" i="10" s="1"/>
  <c r="D233" i="10"/>
  <c r="D234" i="10"/>
  <c r="CD234" i="10" s="1"/>
  <c r="D235" i="10"/>
  <c r="D244" i="10"/>
  <c r="D251" i="10"/>
  <c r="D266" i="10"/>
  <c r="CG266" i="10" s="1"/>
  <c r="D268" i="10"/>
  <c r="D286" i="10"/>
  <c r="D291" i="10"/>
  <c r="CG291" i="10" s="1"/>
  <c r="D293" i="10"/>
  <c r="CG293" i="10" s="1"/>
  <c r="D295" i="10"/>
  <c r="D297" i="10"/>
  <c r="CG297" i="10" s="1"/>
  <c r="D300" i="10"/>
  <c r="DD300" i="10" s="1"/>
  <c r="E301" i="10"/>
  <c r="D301" i="10" s="1"/>
  <c r="E303" i="10"/>
  <c r="F306" i="10"/>
  <c r="D311" i="10"/>
  <c r="D312" i="10"/>
  <c r="DB312" i="10" s="1"/>
  <c r="DD13" i="10"/>
  <c r="CD13" i="10" s="1"/>
  <c r="CH13" i="10"/>
  <c r="DG13" i="10"/>
  <c r="DF20" i="10"/>
  <c r="DF22" i="10"/>
  <c r="DF24" i="10"/>
  <c r="DF26" i="10"/>
  <c r="DF28" i="10"/>
  <c r="DD32" i="10"/>
  <c r="CD32" i="10" s="1"/>
  <c r="CH32" i="10"/>
  <c r="DG32" i="10"/>
  <c r="DF32" i="10"/>
  <c r="DD34" i="10"/>
  <c r="CD34" i="10" s="1"/>
  <c r="CH34" i="10"/>
  <c r="DG34" i="10"/>
  <c r="DF34" i="10"/>
  <c r="DG43" i="10"/>
  <c r="DB43" i="10"/>
  <c r="CB43" i="10" s="1"/>
  <c r="CE43" i="10"/>
  <c r="DF43" i="10"/>
  <c r="CH43" i="10"/>
  <c r="DE43" i="10"/>
  <c r="DF49" i="10"/>
  <c r="DB49" i="10"/>
  <c r="CB49" i="10" s="1"/>
  <c r="CF49" i="10"/>
  <c r="DE49" i="10"/>
  <c r="CE49" i="10"/>
  <c r="DF53" i="10"/>
  <c r="DB53" i="10"/>
  <c r="CB53" i="10" s="1"/>
  <c r="CF53" i="10"/>
  <c r="DE53" i="10"/>
  <c r="CE53" i="10"/>
  <c r="DG57" i="10"/>
  <c r="DF57" i="10"/>
  <c r="DB57" i="10"/>
  <c r="CB57" i="10" s="1"/>
  <c r="CF57" i="10"/>
  <c r="DD57" i="10"/>
  <c r="CD57" i="10" s="1"/>
  <c r="DD62" i="10"/>
  <c r="CD62" i="10" s="1"/>
  <c r="CH62" i="10"/>
  <c r="DG62" i="10"/>
  <c r="DF62" i="10"/>
  <c r="K68" i="10"/>
  <c r="DH92" i="10"/>
  <c r="DD92" i="10"/>
  <c r="CH92" i="10"/>
  <c r="CD92" i="10"/>
  <c r="DC92" i="10"/>
  <c r="CC92" i="10" s="1"/>
  <c r="AX92" i="10" s="1"/>
  <c r="CF92" i="10"/>
  <c r="DG92" i="10"/>
  <c r="CE92" i="10"/>
  <c r="DF98" i="10"/>
  <c r="CF98" i="10"/>
  <c r="DE98" i="10"/>
  <c r="CD98" i="10"/>
  <c r="DD98" i="10"/>
  <c r="CH98" i="10"/>
  <c r="DF100" i="10"/>
  <c r="CE100" i="10"/>
  <c r="DD100" i="10"/>
  <c r="CG100" i="10"/>
  <c r="DH100" i="10"/>
  <c r="DC100" i="10"/>
  <c r="CC100" i="10" s="1"/>
  <c r="CF100" i="10"/>
  <c r="DE100" i="10"/>
  <c r="DE107" i="10"/>
  <c r="CE107" i="10"/>
  <c r="DH107" i="10"/>
  <c r="DD107" i="10"/>
  <c r="CH107" i="10"/>
  <c r="CD107" i="10"/>
  <c r="DF107" i="10"/>
  <c r="CG107" i="10"/>
  <c r="DC107" i="10"/>
  <c r="CC107" i="10" s="1"/>
  <c r="CF107" i="10"/>
  <c r="DG107" i="10"/>
  <c r="DE127" i="10"/>
  <c r="CH127" i="10"/>
  <c r="CD127" i="10"/>
  <c r="DH127" i="10"/>
  <c r="DD127" i="10"/>
  <c r="CG127" i="10"/>
  <c r="DG127" i="10"/>
  <c r="CF127" i="10"/>
  <c r="DF127" i="10"/>
  <c r="CE127" i="10"/>
  <c r="DB315" i="10"/>
  <c r="CB315" i="10"/>
  <c r="DB13" i="10"/>
  <c r="CB13" i="10" s="1"/>
  <c r="DB20" i="10"/>
  <c r="CB20" i="10" s="1"/>
  <c r="DB22" i="10"/>
  <c r="CB22" i="10" s="1"/>
  <c r="AY22" i="10" s="1"/>
  <c r="DB24" i="10"/>
  <c r="CB24" i="10" s="1"/>
  <c r="DB26" i="10"/>
  <c r="CB26" i="10" s="1"/>
  <c r="DB28" i="10"/>
  <c r="CB28" i="10" s="1"/>
  <c r="DB30" i="10"/>
  <c r="CB30" i="10" s="1"/>
  <c r="DB32" i="10"/>
  <c r="CB32" i="10" s="1"/>
  <c r="DB34" i="10"/>
  <c r="CB34" i="10" s="1"/>
  <c r="E36" i="10"/>
  <c r="CF43" i="10"/>
  <c r="DE45" i="10"/>
  <c r="CH45" i="10"/>
  <c r="DD45" i="10"/>
  <c r="CD45" i="10" s="1"/>
  <c r="DF50" i="10"/>
  <c r="DB50" i="10"/>
  <c r="CB50" i="10" s="1"/>
  <c r="CF50" i="10"/>
  <c r="DE50" i="10"/>
  <c r="CE50" i="10"/>
  <c r="F54" i="10"/>
  <c r="DB56" i="10"/>
  <c r="CB56" i="10" s="1"/>
  <c r="CH57" i="10"/>
  <c r="DE57" i="10"/>
  <c r="DB62" i="10"/>
  <c r="CB62" i="10" s="1"/>
  <c r="E64" i="10"/>
  <c r="D64" i="10" s="1"/>
  <c r="DH91" i="10"/>
  <c r="DD91" i="10"/>
  <c r="CH91" i="10"/>
  <c r="CD91" i="10"/>
  <c r="DG91" i="10"/>
  <c r="CE91" i="10"/>
  <c r="DF91" i="10"/>
  <c r="CG92" i="10"/>
  <c r="DF92" i="10"/>
  <c r="DF96" i="10"/>
  <c r="CF96" i="10"/>
  <c r="DE96" i="10"/>
  <c r="CD96" i="10"/>
  <c r="DD96" i="10"/>
  <c r="CH96" i="10"/>
  <c r="CE98" i="10"/>
  <c r="DC98" i="10"/>
  <c r="CC98" i="10" s="1"/>
  <c r="AX98" i="10" s="1"/>
  <c r="DH99" i="10"/>
  <c r="DD99" i="10"/>
  <c r="CG99" i="10"/>
  <c r="DG99" i="10"/>
  <c r="CD99" i="10"/>
  <c r="DF99" i="10"/>
  <c r="CH99" i="10"/>
  <c r="CD100" i="10"/>
  <c r="AX100" i="10" s="1"/>
  <c r="DG100" i="10"/>
  <c r="DH106" i="10"/>
  <c r="DD106" i="10"/>
  <c r="CH106" i="10"/>
  <c r="CD106" i="10"/>
  <c r="DG106" i="10"/>
  <c r="CE106" i="10"/>
  <c r="DF106" i="10"/>
  <c r="DD108" i="10"/>
  <c r="CG108" i="10"/>
  <c r="DE109" i="10"/>
  <c r="CG109" i="10"/>
  <c r="AX109" i="10" s="1"/>
  <c r="DH109" i="10"/>
  <c r="DC109" i="10"/>
  <c r="CC109" i="10" s="1"/>
  <c r="CF109" i="10"/>
  <c r="DF109" i="10"/>
  <c r="DG120" i="10"/>
  <c r="DC120" i="10"/>
  <c r="CC120" i="10" s="1"/>
  <c r="CG120" i="10"/>
  <c r="DF120" i="10"/>
  <c r="CF120" i="10"/>
  <c r="DD120" i="10"/>
  <c r="CE120" i="10"/>
  <c r="CD120" i="10"/>
  <c r="DH120" i="10"/>
  <c r="DE120" i="10"/>
  <c r="DC127" i="10"/>
  <c r="CC127" i="10" s="1"/>
  <c r="D12" i="10"/>
  <c r="CE13" i="10"/>
  <c r="D14" i="10"/>
  <c r="D19" i="10"/>
  <c r="D21" i="10"/>
  <c r="D23" i="10"/>
  <c r="D25" i="10"/>
  <c r="D27" i="10"/>
  <c r="D29" i="10"/>
  <c r="D31" i="10"/>
  <c r="CE32" i="10"/>
  <c r="D33" i="10"/>
  <c r="CE34" i="10"/>
  <c r="D35" i="10"/>
  <c r="D41" i="10"/>
  <c r="D42" i="10"/>
  <c r="CG42" i="10"/>
  <c r="DG44" i="10"/>
  <c r="DF44" i="10"/>
  <c r="DB44" i="10"/>
  <c r="CB44" i="10" s="1"/>
  <c r="CF44" i="10"/>
  <c r="DD44" i="10"/>
  <c r="CD44" i="10" s="1"/>
  <c r="CE45" i="10"/>
  <c r="DF45" i="10"/>
  <c r="D47" i="10"/>
  <c r="DD49" i="10"/>
  <c r="CD49" i="10" s="1"/>
  <c r="D51" i="10"/>
  <c r="DD53" i="10"/>
  <c r="CD53" i="10" s="1"/>
  <c r="DG55" i="10"/>
  <c r="DF55" i="10"/>
  <c r="DB55" i="10"/>
  <c r="CB55" i="10" s="1"/>
  <c r="CF55" i="10"/>
  <c r="DD55" i="10"/>
  <c r="CD55" i="10" s="1"/>
  <c r="DG59" i="10"/>
  <c r="DF59" i="10"/>
  <c r="DB59" i="10"/>
  <c r="CB59" i="10" s="1"/>
  <c r="CF59" i="10"/>
  <c r="DD59" i="10"/>
  <c r="CD59" i="10" s="1"/>
  <c r="D61" i="10"/>
  <c r="CE62" i="10"/>
  <c r="D63" i="10"/>
  <c r="K69" i="10"/>
  <c r="K72" i="10"/>
  <c r="K77" i="10"/>
  <c r="K80" i="10"/>
  <c r="DH90" i="10"/>
  <c r="DD90" i="10"/>
  <c r="CH90" i="10"/>
  <c r="CD90" i="10"/>
  <c r="DF90" i="10"/>
  <c r="DE90" i="10"/>
  <c r="CG90" i="10"/>
  <c r="CF91" i="10"/>
  <c r="DC91" i="10"/>
  <c r="CC91" i="10" s="1"/>
  <c r="D93" i="10"/>
  <c r="D94" i="10"/>
  <c r="CE96" i="10"/>
  <c r="DC96" i="10"/>
  <c r="CC96" i="10" s="1"/>
  <c r="DF97" i="10"/>
  <c r="CF97" i="10"/>
  <c r="DH97" i="10"/>
  <c r="DC97" i="10"/>
  <c r="CC97" i="10" s="1"/>
  <c r="CG97" i="10"/>
  <c r="DG97" i="10"/>
  <c r="CE97" i="10"/>
  <c r="CD97" i="10"/>
  <c r="DD97" i="10"/>
  <c r="CG98" i="10"/>
  <c r="DG98" i="10"/>
  <c r="DC99" i="10"/>
  <c r="CC99" i="10" s="1"/>
  <c r="CH100" i="10"/>
  <c r="DF102" i="10"/>
  <c r="CF102" i="10"/>
  <c r="DD102" i="10"/>
  <c r="CH102" i="10"/>
  <c r="DH102" i="10"/>
  <c r="DC102" i="10"/>
  <c r="CC102" i="10" s="1"/>
  <c r="CG102" i="10"/>
  <c r="DF104" i="10"/>
  <c r="CF104" i="10"/>
  <c r="DD104" i="10"/>
  <c r="CH104" i="10"/>
  <c r="DH104" i="10"/>
  <c r="DC104" i="10"/>
  <c r="CC104" i="10" s="1"/>
  <c r="CG104" i="10"/>
  <c r="CF106" i="10"/>
  <c r="DC106" i="10"/>
  <c r="CC106" i="10" s="1"/>
  <c r="AX106" i="10" s="1"/>
  <c r="DG109" i="10"/>
  <c r="CH120" i="10"/>
  <c r="DA165" i="10"/>
  <c r="CA165" i="10" s="1"/>
  <c r="DD165" i="10"/>
  <c r="CD165" i="10" s="1"/>
  <c r="DB165" i="10"/>
  <c r="CB165" i="10" s="1"/>
  <c r="DC165" i="10"/>
  <c r="CC165" i="10" s="1"/>
  <c r="DD273" i="10"/>
  <c r="CD273" i="10"/>
  <c r="AY273" i="10" s="1"/>
  <c r="CG273" i="10"/>
  <c r="DG273" i="10"/>
  <c r="CE273" i="10"/>
  <c r="DE273" i="10"/>
  <c r="DE277" i="10"/>
  <c r="DC277" i="10"/>
  <c r="CC277" i="10" s="1"/>
  <c r="CE277" i="10"/>
  <c r="DB277" i="10"/>
  <c r="CB277" i="10" s="1"/>
  <c r="CD277" i="10"/>
  <c r="DD277" i="10"/>
  <c r="DG277" i="10"/>
  <c r="CG277" i="10"/>
  <c r="DF13" i="10"/>
  <c r="DG15" i="10"/>
  <c r="DD20" i="10"/>
  <c r="CD20" i="10" s="1"/>
  <c r="CH20" i="10"/>
  <c r="DG20" i="10"/>
  <c r="DD22" i="10"/>
  <c r="CD22" i="10" s="1"/>
  <c r="CH22" i="10"/>
  <c r="DG22" i="10"/>
  <c r="DD24" i="10"/>
  <c r="CD24" i="10" s="1"/>
  <c r="CH24" i="10"/>
  <c r="DG24" i="10"/>
  <c r="DD26" i="10"/>
  <c r="CD26" i="10" s="1"/>
  <c r="CH26" i="10"/>
  <c r="AY26" i="10" s="1"/>
  <c r="DG26" i="10"/>
  <c r="DD28" i="10"/>
  <c r="CD28" i="10" s="1"/>
  <c r="CH28" i="10"/>
  <c r="DG28" i="10"/>
  <c r="CF13" i="10"/>
  <c r="DE13" i="10"/>
  <c r="CF20" i="10"/>
  <c r="DE20" i="10"/>
  <c r="CF22" i="10"/>
  <c r="DE22" i="10"/>
  <c r="CF24" i="10"/>
  <c r="DE24" i="10"/>
  <c r="CF26" i="10"/>
  <c r="DE26" i="10"/>
  <c r="CF28" i="10"/>
  <c r="DE28" i="10"/>
  <c r="CF32" i="10"/>
  <c r="DE32" i="10"/>
  <c r="CF34" i="10"/>
  <c r="DE34" i="10"/>
  <c r="DD43" i="10"/>
  <c r="CD43" i="10" s="1"/>
  <c r="CH49" i="10"/>
  <c r="DG49" i="10"/>
  <c r="D52" i="10"/>
  <c r="CH53" i="10"/>
  <c r="DG53" i="10"/>
  <c r="CE57" i="10"/>
  <c r="DG58" i="10"/>
  <c r="DF58" i="10"/>
  <c r="DB58" i="10"/>
  <c r="CB58" i="10" s="1"/>
  <c r="CF58" i="10"/>
  <c r="DD58" i="10"/>
  <c r="CD58" i="10" s="1"/>
  <c r="CF62" i="10"/>
  <c r="DE62" i="10"/>
  <c r="DF95" i="10"/>
  <c r="CE95" i="10"/>
  <c r="DH95" i="10"/>
  <c r="DC95" i="10"/>
  <c r="CC95" i="10" s="1"/>
  <c r="CF95" i="10"/>
  <c r="DG95" i="10"/>
  <c r="CD95" i="10"/>
  <c r="DD95" i="10"/>
  <c r="DH98" i="10"/>
  <c r="CE99" i="10"/>
  <c r="DE99" i="10"/>
  <c r="DF101" i="10"/>
  <c r="CF101" i="10"/>
  <c r="DG101" i="10"/>
  <c r="CE101" i="10"/>
  <c r="DE101" i="10"/>
  <c r="CD101" i="10"/>
  <c r="CG101" i="10"/>
  <c r="DC101" i="10"/>
  <c r="CC101" i="10" s="1"/>
  <c r="AX101" i="10" s="1"/>
  <c r="DF103" i="10"/>
  <c r="CF103" i="10"/>
  <c r="DG103" i="10"/>
  <c r="CE103" i="10"/>
  <c r="DE103" i="10"/>
  <c r="CD103" i="10"/>
  <c r="CG103" i="10"/>
  <c r="DC103" i="10"/>
  <c r="CC103" i="10" s="1"/>
  <c r="AX103" i="10" s="1"/>
  <c r="DH105" i="10"/>
  <c r="DD105" i="10"/>
  <c r="CG105" i="10"/>
  <c r="DF105" i="10"/>
  <c r="CH105" i="10"/>
  <c r="DE105" i="10"/>
  <c r="CF105" i="10"/>
  <c r="DC105" i="10"/>
  <c r="CC105" i="10" s="1"/>
  <c r="AX105" i="10" s="1"/>
  <c r="CG106" i="10"/>
  <c r="DE106" i="10"/>
  <c r="CE109" i="10"/>
  <c r="DE110" i="10"/>
  <c r="CE110" i="10"/>
  <c r="DH110" i="10"/>
  <c r="DD110" i="10"/>
  <c r="CH110" i="10"/>
  <c r="CD110" i="10"/>
  <c r="DF110" i="10"/>
  <c r="CG110" i="10"/>
  <c r="DC110" i="10"/>
  <c r="CC110" i="10" s="1"/>
  <c r="AX110" i="10" s="1"/>
  <c r="CF110" i="10"/>
  <c r="DE111" i="10"/>
  <c r="CE111" i="10"/>
  <c r="DH111" i="10"/>
  <c r="DD111" i="10"/>
  <c r="CH111" i="10"/>
  <c r="CD111" i="10"/>
  <c r="DF111" i="10"/>
  <c r="CG111" i="10"/>
  <c r="DC111" i="10"/>
  <c r="CC111" i="10" s="1"/>
  <c r="CF111" i="10"/>
  <c r="DE112" i="10"/>
  <c r="CE112" i="10"/>
  <c r="DH112" i="10"/>
  <c r="DD112" i="10"/>
  <c r="CH112" i="10"/>
  <c r="CD112" i="10"/>
  <c r="DF112" i="10"/>
  <c r="CG112" i="10"/>
  <c r="DC112" i="10"/>
  <c r="CC112" i="10" s="1"/>
  <c r="AX112" i="10" s="1"/>
  <c r="CF112" i="10"/>
  <c r="DE113" i="10"/>
  <c r="CE113" i="10"/>
  <c r="DH113" i="10"/>
  <c r="DD113" i="10"/>
  <c r="CH113" i="10"/>
  <c r="CD113" i="10"/>
  <c r="DF113" i="10"/>
  <c r="CG113" i="10"/>
  <c r="DC113" i="10"/>
  <c r="CC113" i="10" s="1"/>
  <c r="CF113" i="10"/>
  <c r="DE114" i="10"/>
  <c r="CE114" i="10"/>
  <c r="DH114" i="10"/>
  <c r="DD114" i="10"/>
  <c r="CH114" i="10"/>
  <c r="CD114" i="10"/>
  <c r="DF114" i="10"/>
  <c r="CG114" i="10"/>
  <c r="DC114" i="10"/>
  <c r="CC114" i="10" s="1"/>
  <c r="AX114" i="10" s="1"/>
  <c r="CF114" i="10"/>
  <c r="DE115" i="10"/>
  <c r="CE115" i="10"/>
  <c r="DH115" i="10"/>
  <c r="DD115" i="10"/>
  <c r="CH115" i="10"/>
  <c r="CD115" i="10"/>
  <c r="DF115" i="10"/>
  <c r="CG115" i="10"/>
  <c r="DC115" i="10"/>
  <c r="CC115" i="10" s="1"/>
  <c r="CF115" i="10"/>
  <c r="DE116" i="10"/>
  <c r="CE116" i="10"/>
  <c r="DH116" i="10"/>
  <c r="DD116" i="10"/>
  <c r="CH116" i="10"/>
  <c r="CD116" i="10"/>
  <c r="DF116" i="10"/>
  <c r="CG116" i="10"/>
  <c r="DC116" i="10"/>
  <c r="CC116" i="10" s="1"/>
  <c r="AX116" i="10" s="1"/>
  <c r="CF116" i="10"/>
  <c r="DE123" i="10"/>
  <c r="CH123" i="10"/>
  <c r="CD123" i="10"/>
  <c r="AX123" i="10" s="1"/>
  <c r="DH123" i="10"/>
  <c r="DD123" i="10"/>
  <c r="CG123" i="10"/>
  <c r="DF123" i="10"/>
  <c r="DG123" i="10"/>
  <c r="CF123" i="10"/>
  <c r="CE123" i="10"/>
  <c r="DE231" i="10"/>
  <c r="CE231" i="10"/>
  <c r="DD231" i="10"/>
  <c r="CD231" i="10"/>
  <c r="CG231" i="10"/>
  <c r="DG231" i="10"/>
  <c r="DG233" i="10"/>
  <c r="CG233" i="10"/>
  <c r="DD233" i="10"/>
  <c r="CD233" i="10"/>
  <c r="DE233" i="10"/>
  <c r="CE233" i="10"/>
  <c r="DG235" i="10"/>
  <c r="DB235" i="10"/>
  <c r="CB235" i="10" s="1"/>
  <c r="CD235" i="10"/>
  <c r="DE235" i="10"/>
  <c r="DC235" i="10"/>
  <c r="CC235" i="10" s="1"/>
  <c r="CE235" i="10"/>
  <c r="DD235" i="10"/>
  <c r="CG235" i="10"/>
  <c r="AY248" i="10"/>
  <c r="DE117" i="10"/>
  <c r="CE117" i="10"/>
  <c r="DH117" i="10"/>
  <c r="DD117" i="10"/>
  <c r="CH117" i="10"/>
  <c r="CD117" i="10"/>
  <c r="DG119" i="10"/>
  <c r="DC119" i="10"/>
  <c r="CC119" i="10" s="1"/>
  <c r="CF119" i="10"/>
  <c r="DF119" i="10"/>
  <c r="CE119" i="10"/>
  <c r="CD119" i="10"/>
  <c r="CD122" i="10"/>
  <c r="DD122" i="10"/>
  <c r="DG126" i="10"/>
  <c r="DC126" i="10"/>
  <c r="CC126" i="10" s="1"/>
  <c r="CF126" i="10"/>
  <c r="DF126" i="10"/>
  <c r="CE126" i="10"/>
  <c r="DD126" i="10"/>
  <c r="CF129" i="10"/>
  <c r="DE131" i="10"/>
  <c r="CE131" i="10"/>
  <c r="DH131" i="10"/>
  <c r="DD131" i="10"/>
  <c r="CH131" i="10"/>
  <c r="CD131" i="10"/>
  <c r="DG131" i="10"/>
  <c r="CF131" i="10"/>
  <c r="DC131" i="10"/>
  <c r="CC131" i="10" s="1"/>
  <c r="DE135" i="10"/>
  <c r="CE135" i="10"/>
  <c r="DH135" i="10"/>
  <c r="DD135" i="10"/>
  <c r="CH135" i="10"/>
  <c r="CD135" i="10"/>
  <c r="DG135" i="10"/>
  <c r="DC135" i="10"/>
  <c r="CC135" i="10" s="1"/>
  <c r="DE163" i="10"/>
  <c r="CE163" i="10" s="1"/>
  <c r="DA163" i="10"/>
  <c r="CA163" i="10" s="1"/>
  <c r="DC163" i="10"/>
  <c r="CC163" i="10" s="1"/>
  <c r="DB163" i="10"/>
  <c r="CB163" i="10" s="1"/>
  <c r="DB190" i="10"/>
  <c r="CB190" i="10" s="1"/>
  <c r="DA190" i="10"/>
  <c r="CA190" i="10" s="1"/>
  <c r="DE190" i="10"/>
  <c r="CE190" i="10" s="1"/>
  <c r="DD190" i="10"/>
  <c r="CD190" i="10" s="1"/>
  <c r="DC190" i="10"/>
  <c r="CC190" i="10" s="1"/>
  <c r="DD193" i="10"/>
  <c r="CD193" i="10" s="1"/>
  <c r="DA193" i="10"/>
  <c r="CA193" i="10" s="1"/>
  <c r="DE193" i="10"/>
  <c r="CE193" i="10" s="1"/>
  <c r="DB193" i="10"/>
  <c r="CB193" i="10" s="1"/>
  <c r="DE247" i="10"/>
  <c r="CE247" i="10"/>
  <c r="DC247" i="10"/>
  <c r="CC247" i="10" s="1"/>
  <c r="DG247" i="10"/>
  <c r="CG247" i="10"/>
  <c r="DD259" i="10"/>
  <c r="CG259" i="10"/>
  <c r="DE259" i="10"/>
  <c r="CE259" i="10"/>
  <c r="DC259" i="10"/>
  <c r="CC259" i="10" s="1"/>
  <c r="CD259" i="10"/>
  <c r="DG259" i="10"/>
  <c r="DB259" i="10"/>
  <c r="CB259" i="10" s="1"/>
  <c r="DG260" i="10"/>
  <c r="CG260" i="10"/>
  <c r="DD260" i="10"/>
  <c r="CD260" i="10"/>
  <c r="DE260" i="10"/>
  <c r="CE260" i="10"/>
  <c r="DD268" i="10"/>
  <c r="CD268" i="10"/>
  <c r="CG268" i="10"/>
  <c r="DG268" i="10"/>
  <c r="CE268" i="10"/>
  <c r="DE268" i="10"/>
  <c r="DC283" i="10"/>
  <c r="CC283" i="10" s="1"/>
  <c r="CE283" i="10"/>
  <c r="DG283" i="10"/>
  <c r="DE283" i="10"/>
  <c r="CG283" i="10"/>
  <c r="CD283" i="10"/>
  <c r="AY283" i="10" s="1"/>
  <c r="DD283" i="10"/>
  <c r="DB283" i="10"/>
  <c r="CB283" i="10" s="1"/>
  <c r="DD292" i="10"/>
  <c r="CD292" i="10"/>
  <c r="DE292" i="10"/>
  <c r="CG292" i="10"/>
  <c r="CE292" i="10"/>
  <c r="DG292" i="10"/>
  <c r="DD294" i="10"/>
  <c r="CD294" i="10"/>
  <c r="CG294" i="10"/>
  <c r="DG294" i="10"/>
  <c r="CE294" i="10"/>
  <c r="AY294" i="10" s="1"/>
  <c r="DE294" i="10"/>
  <c r="D48" i="10"/>
  <c r="CF117" i="10"/>
  <c r="DC117" i="10"/>
  <c r="CC117" i="10" s="1"/>
  <c r="CF118" i="10"/>
  <c r="CG119" i="10"/>
  <c r="DE119" i="10"/>
  <c r="DE121" i="10"/>
  <c r="CH121" i="10"/>
  <c r="CD121" i="10"/>
  <c r="DH121" i="10"/>
  <c r="DD121" i="10"/>
  <c r="CG121" i="10"/>
  <c r="DC121" i="10"/>
  <c r="CC121" i="10" s="1"/>
  <c r="CG122" i="10"/>
  <c r="DE125" i="10"/>
  <c r="CH125" i="10"/>
  <c r="CD125" i="10"/>
  <c r="DH125" i="10"/>
  <c r="DD125" i="10"/>
  <c r="CG125" i="10"/>
  <c r="DC125" i="10"/>
  <c r="CC125" i="10" s="1"/>
  <c r="CG126" i="10"/>
  <c r="DE126" i="10"/>
  <c r="CG129" i="10"/>
  <c r="CG131" i="10"/>
  <c r="DF131" i="10"/>
  <c r="CG133" i="10"/>
  <c r="CG135" i="10"/>
  <c r="DF135" i="10"/>
  <c r="DD148" i="10"/>
  <c r="CG148" i="10"/>
  <c r="DG148" i="10"/>
  <c r="DC148" i="10"/>
  <c r="CC148" i="10" s="1"/>
  <c r="DF148" i="10"/>
  <c r="CE148" i="10"/>
  <c r="CD148" i="10"/>
  <c r="DD150" i="10"/>
  <c r="CG150" i="10"/>
  <c r="DG150" i="10"/>
  <c r="DC150" i="10"/>
  <c r="CC150" i="10" s="1"/>
  <c r="DF150" i="10"/>
  <c r="CE150" i="10"/>
  <c r="CD150" i="10"/>
  <c r="DD152" i="10"/>
  <c r="CG152" i="10"/>
  <c r="DG152" i="10"/>
  <c r="DC152" i="10"/>
  <c r="CC152" i="10" s="1"/>
  <c r="DF152" i="10"/>
  <c r="CE152" i="10"/>
  <c r="CD152" i="10"/>
  <c r="DD154" i="10"/>
  <c r="CG154" i="10"/>
  <c r="DG154" i="10"/>
  <c r="DC154" i="10"/>
  <c r="CC154" i="10" s="1"/>
  <c r="DF154" i="10"/>
  <c r="CE154" i="10"/>
  <c r="CD154" i="10"/>
  <c r="DF156" i="10"/>
  <c r="CE156" i="10"/>
  <c r="DE156" i="10"/>
  <c r="DD156" i="10"/>
  <c r="CG156" i="10"/>
  <c r="DG156" i="10"/>
  <c r="DC156" i="10"/>
  <c r="CC156" i="10" s="1"/>
  <c r="CD156" i="10"/>
  <c r="D157" i="10"/>
  <c r="DB198" i="10"/>
  <c r="CB198" i="10" s="1"/>
  <c r="DA198" i="10"/>
  <c r="CA198" i="10" s="1"/>
  <c r="DE198" i="10"/>
  <c r="CE198" i="10" s="1"/>
  <c r="DC198" i="10"/>
  <c r="CC198" i="10" s="1"/>
  <c r="DG255" i="10"/>
  <c r="DE255" i="10"/>
  <c r="CG255" i="10"/>
  <c r="AY255" i="10" s="1"/>
  <c r="DE118" i="10"/>
  <c r="CE118" i="10"/>
  <c r="DH118" i="10"/>
  <c r="DD118" i="10"/>
  <c r="CH118" i="10"/>
  <c r="CD118" i="10"/>
  <c r="DD119" i="10"/>
  <c r="DG122" i="10"/>
  <c r="DC122" i="10"/>
  <c r="CC122" i="10" s="1"/>
  <c r="CF122" i="10"/>
  <c r="DF122" i="10"/>
  <c r="CE122" i="10"/>
  <c r="CD126" i="10"/>
  <c r="DE129" i="10"/>
  <c r="CE129" i="10"/>
  <c r="DH129" i="10"/>
  <c r="DD129" i="10"/>
  <c r="CH129" i="10"/>
  <c r="CD129" i="10"/>
  <c r="DG129" i="10"/>
  <c r="DC129" i="10"/>
  <c r="CC129" i="10" s="1"/>
  <c r="DE133" i="10"/>
  <c r="CE133" i="10"/>
  <c r="DH133" i="10"/>
  <c r="DD133" i="10"/>
  <c r="CH133" i="10"/>
  <c r="CD133" i="10"/>
  <c r="DG133" i="10"/>
  <c r="CF133" i="10"/>
  <c r="DC133" i="10"/>
  <c r="CC133" i="10" s="1"/>
  <c r="CF135" i="10"/>
  <c r="DB192" i="10"/>
  <c r="CB192" i="10" s="1"/>
  <c r="DD192" i="10"/>
  <c r="CD192" i="10" s="1"/>
  <c r="DC192" i="10"/>
  <c r="CC192" i="10" s="1"/>
  <c r="DE192" i="10"/>
  <c r="CE192" i="10" s="1"/>
  <c r="DA192" i="10"/>
  <c r="CA192" i="10" s="1"/>
  <c r="AX111" i="10"/>
  <c r="AX115" i="10"/>
  <c r="CG117" i="10"/>
  <c r="DF117" i="10"/>
  <c r="CG118" i="10"/>
  <c r="DF118" i="10"/>
  <c r="AX119" i="10"/>
  <c r="CH119" i="10"/>
  <c r="DH119" i="10"/>
  <c r="CH122" i="10"/>
  <c r="DH122" i="10"/>
  <c r="D124" i="10"/>
  <c r="CH126" i="10"/>
  <c r="DH126" i="10"/>
  <c r="D128" i="10"/>
  <c r="D130" i="10"/>
  <c r="D132" i="10"/>
  <c r="D134" i="10"/>
  <c r="D136" i="10"/>
  <c r="DA162" i="10"/>
  <c r="CA162" i="10" s="1"/>
  <c r="DD162" i="10"/>
  <c r="CD162" i="10" s="1"/>
  <c r="DC162" i="10"/>
  <c r="CC162" i="10" s="1"/>
  <c r="DD163" i="10"/>
  <c r="CD163" i="10" s="1"/>
  <c r="DC193" i="10"/>
  <c r="CC193" i="10" s="1"/>
  <c r="DG244" i="10"/>
  <c r="CE244" i="10"/>
  <c r="DE244" i="10"/>
  <c r="CD244" i="10"/>
  <c r="CG244" i="10"/>
  <c r="DD244" i="10"/>
  <c r="AY245" i="10"/>
  <c r="CE250" i="10"/>
  <c r="DG250" i="10"/>
  <c r="CG250" i="10"/>
  <c r="DE250" i="10"/>
  <c r="DD164" i="10"/>
  <c r="CD164" i="10" s="1"/>
  <c r="DA164" i="10"/>
  <c r="CA164" i="10" s="1"/>
  <c r="DE164" i="10"/>
  <c r="CE164" i="10" s="1"/>
  <c r="DB164" i="10"/>
  <c r="CB164" i="10" s="1"/>
  <c r="DE167" i="10"/>
  <c r="CE167" i="10" s="1"/>
  <c r="DA167" i="10"/>
  <c r="CA167" i="10" s="1"/>
  <c r="DD167" i="10"/>
  <c r="CD167" i="10" s="1"/>
  <c r="DD168" i="10"/>
  <c r="CD168" i="10" s="1"/>
  <c r="DC168" i="10"/>
  <c r="CC168" i="10" s="1"/>
  <c r="DB168" i="10"/>
  <c r="CB168" i="10" s="1"/>
  <c r="DA168" i="10"/>
  <c r="CA168" i="10" s="1"/>
  <c r="DC169" i="10"/>
  <c r="CC169" i="10" s="1"/>
  <c r="DB169" i="10"/>
  <c r="CB169" i="10" s="1"/>
  <c r="DD169" i="10"/>
  <c r="CD169" i="10" s="1"/>
  <c r="DA169" i="10"/>
  <c r="CA169" i="10" s="1"/>
  <c r="DE169" i="10"/>
  <c r="CE169" i="10" s="1"/>
  <c r="DE171" i="10"/>
  <c r="CE171" i="10" s="1"/>
  <c r="DA171" i="10"/>
  <c r="CA171" i="10" s="1"/>
  <c r="DD171" i="10"/>
  <c r="CD171" i="10" s="1"/>
  <c r="DD172" i="10"/>
  <c r="CD172" i="10" s="1"/>
  <c r="DC172" i="10"/>
  <c r="CC172" i="10" s="1"/>
  <c r="DB172" i="10"/>
  <c r="CB172" i="10" s="1"/>
  <c r="DA172" i="10"/>
  <c r="CA172" i="10" s="1"/>
  <c r="DC173" i="10"/>
  <c r="CC173" i="10" s="1"/>
  <c r="DB173" i="10"/>
  <c r="CB173" i="10" s="1"/>
  <c r="DD173" i="10"/>
  <c r="CD173" i="10" s="1"/>
  <c r="DA173" i="10"/>
  <c r="CA173" i="10" s="1"/>
  <c r="DE173" i="10"/>
  <c r="CE173" i="10" s="1"/>
  <c r="DE175" i="10"/>
  <c r="CE175" i="10" s="1"/>
  <c r="DA175" i="10"/>
  <c r="CA175" i="10" s="1"/>
  <c r="DD175" i="10"/>
  <c r="CD175" i="10" s="1"/>
  <c r="DD176" i="10"/>
  <c r="CD176" i="10" s="1"/>
  <c r="DC176" i="10"/>
  <c r="CC176" i="10" s="1"/>
  <c r="DB176" i="10"/>
  <c r="CB176" i="10" s="1"/>
  <c r="DA176" i="10"/>
  <c r="CA176" i="10" s="1"/>
  <c r="DC177" i="10"/>
  <c r="CC177" i="10" s="1"/>
  <c r="DB177" i="10"/>
  <c r="CB177" i="10" s="1"/>
  <c r="DD177" i="10"/>
  <c r="CD177" i="10" s="1"/>
  <c r="DA177" i="10"/>
  <c r="CA177" i="10" s="1"/>
  <c r="DE177" i="10"/>
  <c r="CE177" i="10" s="1"/>
  <c r="DD221" i="10"/>
  <c r="CG221" i="10"/>
  <c r="DC221" i="10"/>
  <c r="CC221" i="10" s="1"/>
  <c r="CE221" i="10"/>
  <c r="DB221" i="10"/>
  <c r="CB221" i="10" s="1"/>
  <c r="CD221" i="10"/>
  <c r="DG221" i="10"/>
  <c r="DD232" i="10"/>
  <c r="CD232" i="10"/>
  <c r="DG232" i="10"/>
  <c r="CE232" i="10"/>
  <c r="DE232" i="10"/>
  <c r="CG232" i="10"/>
  <c r="DE251" i="10"/>
  <c r="CG251" i="10"/>
  <c r="DG251" i="10"/>
  <c r="CE251" i="10"/>
  <c r="CG278" i="10"/>
  <c r="DD278" i="10"/>
  <c r="D137" i="10"/>
  <c r="D138" i="10"/>
  <c r="D139" i="10"/>
  <c r="D140" i="10"/>
  <c r="D141" i="10"/>
  <c r="D142" i="10"/>
  <c r="D143" i="10"/>
  <c r="DC164" i="10"/>
  <c r="CC164" i="10" s="1"/>
  <c r="DB170" i="10"/>
  <c r="CB170" i="10" s="1"/>
  <c r="DE170" i="10"/>
  <c r="CE170" i="10" s="1"/>
  <c r="DA170" i="10"/>
  <c r="CA170" i="10" s="1"/>
  <c r="DD170" i="10"/>
  <c r="CD170" i="10" s="1"/>
  <c r="DC170" i="10"/>
  <c r="CC170" i="10" s="1"/>
  <c r="DB174" i="10"/>
  <c r="CB174" i="10" s="1"/>
  <c r="DE174" i="10"/>
  <c r="CE174" i="10" s="1"/>
  <c r="DA174" i="10"/>
  <c r="CA174" i="10" s="1"/>
  <c r="DD174" i="10"/>
  <c r="CD174" i="10" s="1"/>
  <c r="DC174" i="10"/>
  <c r="CC174" i="10" s="1"/>
  <c r="DC179" i="10"/>
  <c r="CC179" i="10" s="1"/>
  <c r="DB179" i="10"/>
  <c r="CB179" i="10" s="1"/>
  <c r="DA179" i="10"/>
  <c r="CA179" i="10" s="1"/>
  <c r="DC181" i="10"/>
  <c r="CC181" i="10" s="1"/>
  <c r="DB181" i="10"/>
  <c r="CB181" i="10" s="1"/>
  <c r="DA181" i="10"/>
  <c r="CA181" i="10" s="1"/>
  <c r="DC183" i="10"/>
  <c r="CC183" i="10" s="1"/>
  <c r="DB183" i="10"/>
  <c r="CB183" i="10" s="1"/>
  <c r="DA183" i="10"/>
  <c r="CA183" i="10" s="1"/>
  <c r="DC185" i="10"/>
  <c r="CC185" i="10" s="1"/>
  <c r="DB185" i="10"/>
  <c r="CB185" i="10" s="1"/>
  <c r="DA185" i="10"/>
  <c r="CA185" i="10" s="1"/>
  <c r="DC187" i="10"/>
  <c r="CC187" i="10" s="1"/>
  <c r="DB187" i="10"/>
  <c r="CB187" i="10" s="1"/>
  <c r="DA187" i="10"/>
  <c r="CA187" i="10" s="1"/>
  <c r="DD189" i="10"/>
  <c r="CD189" i="10" s="1"/>
  <c r="DA189" i="10"/>
  <c r="CA189" i="10" s="1"/>
  <c r="DE189" i="10"/>
  <c r="CE189" i="10" s="1"/>
  <c r="DC189" i="10"/>
  <c r="CC189" i="10" s="1"/>
  <c r="DB189" i="10"/>
  <c r="CB189" i="10" s="1"/>
  <c r="DE205" i="10"/>
  <c r="CE205" i="10" s="1"/>
  <c r="DA205" i="10"/>
  <c r="CA205" i="10" s="1"/>
  <c r="DB205" i="10"/>
  <c r="CB205" i="10" s="1"/>
  <c r="DD205" i="10"/>
  <c r="CD205" i="10" s="1"/>
  <c r="DC205" i="10"/>
  <c r="CC205" i="10" s="1"/>
  <c r="DG239" i="10"/>
  <c r="CG239" i="10"/>
  <c r="DE239" i="10"/>
  <c r="CE239" i="10"/>
  <c r="AY239" i="10" s="1"/>
  <c r="DD239" i="10"/>
  <c r="DG242" i="10"/>
  <c r="CE242" i="10"/>
  <c r="DE242" i="10"/>
  <c r="CD242" i="10"/>
  <c r="DD242" i="10"/>
  <c r="CG242" i="10"/>
  <c r="DG246" i="10"/>
  <c r="CE246" i="10"/>
  <c r="DE246" i="10"/>
  <c r="CD246" i="10"/>
  <c r="DD246" i="10"/>
  <c r="CG246" i="10"/>
  <c r="CF148" i="10"/>
  <c r="AY148" i="10" s="1"/>
  <c r="CD149" i="10"/>
  <c r="DE149" i="10"/>
  <c r="CD151" i="10"/>
  <c r="DE151" i="10"/>
  <c r="CD153" i="10"/>
  <c r="DE153" i="10"/>
  <c r="CD155" i="10"/>
  <c r="DE155" i="10"/>
  <c r="D180" i="10"/>
  <c r="D182" i="10"/>
  <c r="D184" i="10"/>
  <c r="D186" i="10"/>
  <c r="D188" i="10"/>
  <c r="DB194" i="10"/>
  <c r="CB194" i="10" s="1"/>
  <c r="DA194" i="10"/>
  <c r="CA194" i="10" s="1"/>
  <c r="DE194" i="10"/>
  <c r="CE194" i="10" s="1"/>
  <c r="DC194" i="10"/>
  <c r="CC194" i="10" s="1"/>
  <c r="DB196" i="10"/>
  <c r="CB196" i="10" s="1"/>
  <c r="DD196" i="10"/>
  <c r="CD196" i="10" s="1"/>
  <c r="DC196" i="10"/>
  <c r="CC196" i="10" s="1"/>
  <c r="DD197" i="10"/>
  <c r="CD197" i="10" s="1"/>
  <c r="DA197" i="10"/>
  <c r="CA197" i="10" s="1"/>
  <c r="DE197" i="10"/>
  <c r="CE197" i="10" s="1"/>
  <c r="DB197" i="10"/>
  <c r="CB197" i="10" s="1"/>
  <c r="DD204" i="10"/>
  <c r="CD204" i="10" s="1"/>
  <c r="DB204" i="10"/>
  <c r="CB204" i="10" s="1"/>
  <c r="DA204" i="10"/>
  <c r="CA204" i="10" s="1"/>
  <c r="DC204" i="10"/>
  <c r="CC204" i="10" s="1"/>
  <c r="DG225" i="10"/>
  <c r="DD225" i="10"/>
  <c r="DD237" i="10"/>
  <c r="CD237" i="10"/>
  <c r="DG237" i="10"/>
  <c r="CE237" i="10"/>
  <c r="DE237" i="10"/>
  <c r="D238" i="10"/>
  <c r="DE240" i="10"/>
  <c r="CE240" i="10"/>
  <c r="AY240" i="10" s="1"/>
  <c r="DD240" i="10"/>
  <c r="CD240" i="10"/>
  <c r="DG240" i="10"/>
  <c r="DG245" i="10"/>
  <c r="CE245" i="10"/>
  <c r="DE245" i="10"/>
  <c r="CD245" i="10"/>
  <c r="DD245" i="10"/>
  <c r="CG245" i="10"/>
  <c r="D305" i="10"/>
  <c r="F157" i="10"/>
  <c r="CE149" i="10"/>
  <c r="CE151" i="10"/>
  <c r="CE153" i="10"/>
  <c r="CE155" i="10"/>
  <c r="AY155" i="10" s="1"/>
  <c r="D206" i="10"/>
  <c r="D224" i="10"/>
  <c r="DE226" i="10"/>
  <c r="CE226" i="10"/>
  <c r="AY226" i="10" s="1"/>
  <c r="DD226" i="10"/>
  <c r="CD226" i="10"/>
  <c r="DG226" i="10"/>
  <c r="DG234" i="10"/>
  <c r="DD234" i="10"/>
  <c r="DE236" i="10"/>
  <c r="CE236" i="10"/>
  <c r="DD236" i="10"/>
  <c r="CD236" i="10"/>
  <c r="CG236" i="10"/>
  <c r="DG243" i="10"/>
  <c r="CE243" i="10"/>
  <c r="DE243" i="10"/>
  <c r="CD243" i="10"/>
  <c r="CG243" i="10"/>
  <c r="DE264" i="10"/>
  <c r="CG264" i="10"/>
  <c r="AY264" i="10" s="1"/>
  <c r="DD264" i="10"/>
  <c r="CD264" i="10"/>
  <c r="DG264" i="10"/>
  <c r="DD299" i="10"/>
  <c r="CD299" i="10"/>
  <c r="CG299" i="10"/>
  <c r="DG299" i="10"/>
  <c r="CE299" i="10"/>
  <c r="D222" i="10"/>
  <c r="D228" i="10"/>
  <c r="AY235" i="10"/>
  <c r="CG254" i="10"/>
  <c r="CE254" i="10"/>
  <c r="AY254" i="10" s="1"/>
  <c r="DE254" i="10"/>
  <c r="DG257" i="10"/>
  <c r="DE257" i="10"/>
  <c r="CG257" i="10"/>
  <c r="AY257" i="10" s="1"/>
  <c r="CG258" i="10"/>
  <c r="DG258" i="10"/>
  <c r="DE258" i="10"/>
  <c r="DE266" i="10"/>
  <c r="DD275" i="10"/>
  <c r="CD275" i="10"/>
  <c r="DE275" i="10"/>
  <c r="DG275" i="10"/>
  <c r="DE286" i="10"/>
  <c r="CE286" i="10"/>
  <c r="CG286" i="10"/>
  <c r="AY286" i="10" s="1"/>
  <c r="DG286" i="10"/>
  <c r="DD286" i="10"/>
  <c r="CD286" i="10"/>
  <c r="DD290" i="10"/>
  <c r="CD290" i="10"/>
  <c r="CG290" i="10"/>
  <c r="DG290" i="10"/>
  <c r="CE290" i="10"/>
  <c r="DD297" i="10"/>
  <c r="CD297" i="10"/>
  <c r="DE297" i="10"/>
  <c r="DG297" i="10"/>
  <c r="DB311" i="10"/>
  <c r="CB311" i="10"/>
  <c r="CB312" i="10"/>
  <c r="AS312" i="10" s="1"/>
  <c r="CB313" i="10"/>
  <c r="AS313" i="10" s="1"/>
  <c r="D191" i="10"/>
  <c r="D195" i="10"/>
  <c r="D203" i="10"/>
  <c r="D213" i="10"/>
  <c r="D216" i="10"/>
  <c r="D223" i="10"/>
  <c r="DD227" i="10"/>
  <c r="CD227" i="10"/>
  <c r="D229" i="10"/>
  <c r="D230" i="10"/>
  <c r="DG241" i="10"/>
  <c r="DB241" i="10"/>
  <c r="CB241" i="10" s="1"/>
  <c r="DE241" i="10"/>
  <c r="CG241" i="10"/>
  <c r="DD241" i="10"/>
  <c r="AY246" i="10"/>
  <c r="CE248" i="10"/>
  <c r="DG248" i="10"/>
  <c r="D249" i="10"/>
  <c r="AY251" i="10"/>
  <c r="CE252" i="10"/>
  <c r="AY252" i="10" s="1"/>
  <c r="DG252" i="10"/>
  <c r="D253" i="10"/>
  <c r="DG254" i="10"/>
  <c r="D256" i="10"/>
  <c r="CE258" i="10"/>
  <c r="AY258" i="10" s="1"/>
  <c r="DE261" i="10"/>
  <c r="CE261" i="10"/>
  <c r="DD261" i="10"/>
  <c r="CD261" i="10"/>
  <c r="CG261" i="10"/>
  <c r="DE265" i="10"/>
  <c r="DG265" i="10"/>
  <c r="DD265" i="10"/>
  <c r="CG265" i="10"/>
  <c r="AY265" i="10" s="1"/>
  <c r="CE265" i="10"/>
  <c r="DD270" i="10"/>
  <c r="CD270" i="10"/>
  <c r="DE270" i="10"/>
  <c r="DG270" i="10"/>
  <c r="CE275" i="10"/>
  <c r="AY292" i="10"/>
  <c r="CE297" i="10"/>
  <c r="DG262" i="10"/>
  <c r="CG262" i="10"/>
  <c r="CE262" i="10"/>
  <c r="D263" i="10"/>
  <c r="D279" i="10"/>
  <c r="DG280" i="10"/>
  <c r="CG280" i="10"/>
  <c r="DE280" i="10"/>
  <c r="CE280" i="10"/>
  <c r="DD280" i="10"/>
  <c r="D288" i="10"/>
  <c r="DB314" i="10"/>
  <c r="CB314" i="10"/>
  <c r="AS314" i="10" s="1"/>
  <c r="D281" i="10"/>
  <c r="DG282" i="10"/>
  <c r="CG282" i="10"/>
  <c r="DE282" i="10"/>
  <c r="CE282" i="10"/>
  <c r="AY282" i="10" s="1"/>
  <c r="DD282" i="10"/>
  <c r="D284" i="10"/>
  <c r="DG285" i="10"/>
  <c r="CG285" i="10"/>
  <c r="DE285" i="10"/>
  <c r="CE285" i="10"/>
  <c r="DD285" i="10"/>
  <c r="AY290" i="10"/>
  <c r="D267" i="10"/>
  <c r="D269" i="10"/>
  <c r="D271" i="10"/>
  <c r="D272" i="10"/>
  <c r="D274" i="10"/>
  <c r="D276" i="10"/>
  <c r="CE287" i="10"/>
  <c r="DE287" i="10"/>
  <c r="CG289" i="10"/>
  <c r="DD289" i="10"/>
  <c r="DE291" i="10"/>
  <c r="CE291" i="10"/>
  <c r="DD291" i="10"/>
  <c r="DD293" i="10"/>
  <c r="DC295" i="10"/>
  <c r="CC295" i="10" s="1"/>
  <c r="CE295" i="10"/>
  <c r="DB295" i="10"/>
  <c r="CB295" i="10" s="1"/>
  <c r="DE296" i="10"/>
  <c r="CE296" i="10"/>
  <c r="DD296" i="10"/>
  <c r="DE298" i="10"/>
  <c r="CE298" i="10"/>
  <c r="DD298" i="10"/>
  <c r="DG300" i="10"/>
  <c r="CG300" i="10"/>
  <c r="DE300" i="10"/>
  <c r="CE300" i="10"/>
  <c r="CG287" i="10"/>
  <c r="DG289" i="10"/>
  <c r="CD291" i="10"/>
  <c r="AY291" i="10" s="1"/>
  <c r="DG291" i="10"/>
  <c r="CD295" i="10"/>
  <c r="DD295" i="10"/>
  <c r="CD296" i="10"/>
  <c r="AY296" i="10" s="1"/>
  <c r="DG296" i="10"/>
  <c r="CD298" i="10"/>
  <c r="AY298" i="10" s="1"/>
  <c r="DG298" i="10"/>
  <c r="CD300" i="10"/>
  <c r="AS311" i="10"/>
  <c r="AS315" i="10"/>
  <c r="AX126" i="10" l="1"/>
  <c r="AY261" i="10"/>
  <c r="AY275" i="10"/>
  <c r="CD266" i="10"/>
  <c r="CE234" i="10"/>
  <c r="CE225" i="10"/>
  <c r="AY153" i="10"/>
  <c r="AY149" i="10"/>
  <c r="CD278" i="10"/>
  <c r="DG278" i="10"/>
  <c r="AY154" i="10"/>
  <c r="AY152" i="10"/>
  <c r="AX125" i="10"/>
  <c r="AX121" i="10"/>
  <c r="AX113" i="10"/>
  <c r="DE30" i="10"/>
  <c r="DE15" i="10"/>
  <c r="DG30" i="10"/>
  <c r="CH15" i="10"/>
  <c r="AX99" i="10"/>
  <c r="AX96" i="10"/>
  <c r="AX91" i="10"/>
  <c r="AY44" i="10"/>
  <c r="DF108" i="10"/>
  <c r="DH108" i="10"/>
  <c r="DF56" i="10"/>
  <c r="AY28" i="10"/>
  <c r="AY20" i="10"/>
  <c r="AX107" i="10"/>
  <c r="CH97" i="10"/>
  <c r="AX97" i="10" s="1"/>
  <c r="DE97" i="10"/>
  <c r="AY277" i="10"/>
  <c r="DG293" i="10"/>
  <c r="CE293" i="10"/>
  <c r="AY300" i="10"/>
  <c r="CD293" i="10"/>
  <c r="AY293" i="10" s="1"/>
  <c r="DE293" i="10"/>
  <c r="AY280" i="10"/>
  <c r="CE266" i="10"/>
  <c r="AY297" i="10"/>
  <c r="DD266" i="10"/>
  <c r="AY299" i="10"/>
  <c r="DE234" i="10"/>
  <c r="DE225" i="10"/>
  <c r="AX185" i="10"/>
  <c r="CE278" i="10"/>
  <c r="AX129" i="10"/>
  <c r="AY156" i="10"/>
  <c r="AY150" i="10"/>
  <c r="AX135" i="10"/>
  <c r="AX131" i="10"/>
  <c r="CF30" i="10"/>
  <c r="CF15" i="10"/>
  <c r="CH30" i="10"/>
  <c r="DD15" i="10"/>
  <c r="CD15" i="10" s="1"/>
  <c r="AX90" i="10"/>
  <c r="DE56" i="10"/>
  <c r="AX120" i="10"/>
  <c r="CF108" i="10"/>
  <c r="CD108" i="10"/>
  <c r="CE108" i="10"/>
  <c r="AY62" i="10"/>
  <c r="DD56" i="10"/>
  <c r="CD56" i="10" s="1"/>
  <c r="AY56" i="10" s="1"/>
  <c r="DG56" i="10"/>
  <c r="AY34" i="10"/>
  <c r="DB15" i="10"/>
  <c r="CB15" i="10" s="1"/>
  <c r="AX127" i="10"/>
  <c r="AY57" i="10"/>
  <c r="AY53" i="10"/>
  <c r="DB45" i="10"/>
  <c r="CB45" i="10" s="1"/>
  <c r="AY45" i="10" s="1"/>
  <c r="DG45" i="10"/>
  <c r="CF45" i="10"/>
  <c r="CE270" i="10"/>
  <c r="CG270" i="10"/>
  <c r="AY270" i="10"/>
  <c r="AY295" i="10"/>
  <c r="AY289" i="10"/>
  <c r="AY241" i="10"/>
  <c r="DG266" i="10"/>
  <c r="AY243" i="10"/>
  <c r="AY236" i="10"/>
  <c r="CG234" i="10"/>
  <c r="AY234" i="10" s="1"/>
  <c r="CG225" i="10"/>
  <c r="AY151" i="10"/>
  <c r="AY242" i="10"/>
  <c r="AX187" i="10"/>
  <c r="AX179" i="10"/>
  <c r="AY232" i="10"/>
  <c r="AY250" i="10"/>
  <c r="AY244" i="10"/>
  <c r="AX133" i="10"/>
  <c r="AX118" i="10"/>
  <c r="AX117" i="10"/>
  <c r="AY268" i="10"/>
  <c r="AY260" i="10"/>
  <c r="AY259" i="10"/>
  <c r="AY247" i="10"/>
  <c r="AX122" i="10"/>
  <c r="AY233" i="10"/>
  <c r="AY231" i="10"/>
  <c r="AX95" i="10"/>
  <c r="AY58" i="10"/>
  <c r="DD30" i="10"/>
  <c r="CD30" i="10" s="1"/>
  <c r="AY30" i="10" s="1"/>
  <c r="DF15" i="10"/>
  <c r="AY59" i="10"/>
  <c r="CH56" i="10"/>
  <c r="DC108" i="10"/>
  <c r="CC108" i="10" s="1"/>
  <c r="CH108" i="10"/>
  <c r="DE108" i="10"/>
  <c r="D60" i="10"/>
  <c r="CF56" i="10"/>
  <c r="AY32" i="10"/>
  <c r="AY24" i="10"/>
  <c r="AY13" i="10"/>
  <c r="DF30" i="10"/>
  <c r="D303" i="10"/>
  <c r="DE295" i="10"/>
  <c r="DG295" i="10"/>
  <c r="CG295" i="10"/>
  <c r="CE55" i="10"/>
  <c r="AY55" i="10" s="1"/>
  <c r="CH55" i="10"/>
  <c r="DE55" i="10"/>
  <c r="DG230" i="10"/>
  <c r="CG230" i="10"/>
  <c r="DE230" i="10"/>
  <c r="CE230" i="10"/>
  <c r="CD230" i="10"/>
  <c r="DD230" i="10"/>
  <c r="DD223" i="10"/>
  <c r="CG223" i="10"/>
  <c r="DC223" i="10"/>
  <c r="CC223" i="10" s="1"/>
  <c r="CE223" i="10"/>
  <c r="DG223" i="10"/>
  <c r="CD223" i="10"/>
  <c r="DE223" i="10"/>
  <c r="DB223" i="10"/>
  <c r="CB223" i="10" s="1"/>
  <c r="DD195" i="10"/>
  <c r="CD195" i="10" s="1"/>
  <c r="DC195" i="10"/>
  <c r="CC195" i="10" s="1"/>
  <c r="DB195" i="10"/>
  <c r="CB195" i="10" s="1"/>
  <c r="DE195" i="10"/>
  <c r="CE195" i="10" s="1"/>
  <c r="DA195" i="10"/>
  <c r="CA195" i="10" s="1"/>
  <c r="DE134" i="10"/>
  <c r="CE134" i="10"/>
  <c r="DH134" i="10"/>
  <c r="DD134" i="10"/>
  <c r="CH134" i="10"/>
  <c r="CD134" i="10"/>
  <c r="DG134" i="10"/>
  <c r="DC134" i="10"/>
  <c r="CC134" i="10" s="1"/>
  <c r="CF134" i="10"/>
  <c r="DF134" i="10"/>
  <c r="CG134" i="10"/>
  <c r="DE130" i="10"/>
  <c r="CE130" i="10"/>
  <c r="DH130" i="10"/>
  <c r="DD130" i="10"/>
  <c r="CH130" i="10"/>
  <c r="CD130" i="10"/>
  <c r="DG130" i="10"/>
  <c r="DC130" i="10"/>
  <c r="CC130" i="10" s="1"/>
  <c r="CF130" i="10"/>
  <c r="CG130" i="10"/>
  <c r="DF130" i="10"/>
  <c r="DD25" i="10"/>
  <c r="CD25" i="10" s="1"/>
  <c r="CH25" i="10"/>
  <c r="DG25" i="10"/>
  <c r="DB25" i="10"/>
  <c r="CB25" i="10" s="1"/>
  <c r="DF25" i="10"/>
  <c r="DE25" i="10"/>
  <c r="CF25" i="10"/>
  <c r="CE25" i="10"/>
  <c r="A332" i="10"/>
  <c r="DD12" i="10"/>
  <c r="CD12" i="10" s="1"/>
  <c r="CH12" i="10"/>
  <c r="DG12" i="10"/>
  <c r="DB12" i="10"/>
  <c r="CE12" i="10"/>
  <c r="DF12" i="10"/>
  <c r="DE12" i="10"/>
  <c r="CF12" i="10"/>
  <c r="DE274" i="10"/>
  <c r="CE274" i="10"/>
  <c r="DG274" i="10"/>
  <c r="CD274" i="10"/>
  <c r="AY274" i="10" s="1"/>
  <c r="DD274" i="10"/>
  <c r="CG274" i="10"/>
  <c r="DE267" i="10"/>
  <c r="CE267" i="10"/>
  <c r="DG267" i="10"/>
  <c r="CD267" i="10"/>
  <c r="DD267" i="10"/>
  <c r="CG267" i="10"/>
  <c r="DD191" i="10"/>
  <c r="CD191" i="10" s="1"/>
  <c r="DC191" i="10"/>
  <c r="CC191" i="10" s="1"/>
  <c r="DB191" i="10"/>
  <c r="CB191" i="10" s="1"/>
  <c r="DE191" i="10"/>
  <c r="CE191" i="10" s="1"/>
  <c r="DA191" i="10"/>
  <c r="CA191" i="10" s="1"/>
  <c r="AY278" i="10"/>
  <c r="AX176" i="10"/>
  <c r="AX173" i="10"/>
  <c r="AX168" i="10"/>
  <c r="AX198" i="10"/>
  <c r="AX193" i="10"/>
  <c r="AX102" i="10"/>
  <c r="DH93" i="10"/>
  <c r="DD93" i="10"/>
  <c r="CH93" i="10"/>
  <c r="CD93" i="10"/>
  <c r="DE93" i="10"/>
  <c r="CG93" i="10"/>
  <c r="DC93" i="10"/>
  <c r="CC93" i="10" s="1"/>
  <c r="CF93" i="10"/>
  <c r="DG93" i="10"/>
  <c r="CE93" i="10"/>
  <c r="DF93" i="10"/>
  <c r="DD35" i="10"/>
  <c r="CD35" i="10" s="1"/>
  <c r="CH35" i="10"/>
  <c r="DG35" i="10"/>
  <c r="DB35" i="10"/>
  <c r="CB35" i="10" s="1"/>
  <c r="DF35" i="10"/>
  <c r="DE35" i="10"/>
  <c r="CF35" i="10"/>
  <c r="CE35" i="10"/>
  <c r="DD31" i="10"/>
  <c r="CD31" i="10" s="1"/>
  <c r="CH31" i="10"/>
  <c r="DG31" i="10"/>
  <c r="DB31" i="10"/>
  <c r="CB31" i="10" s="1"/>
  <c r="DF31" i="10"/>
  <c r="DE31" i="10"/>
  <c r="CF31" i="10"/>
  <c r="CE31" i="10"/>
  <c r="DD23" i="10"/>
  <c r="CD23" i="10" s="1"/>
  <c r="CH23" i="10"/>
  <c r="DG23" i="10"/>
  <c r="DB23" i="10"/>
  <c r="CB23" i="10" s="1"/>
  <c r="CE23" i="10"/>
  <c r="DF23" i="10"/>
  <c r="DE23" i="10"/>
  <c r="CF23" i="10"/>
  <c r="AY49" i="10"/>
  <c r="DE272" i="10"/>
  <c r="CE272" i="10"/>
  <c r="DG272" i="10"/>
  <c r="CD272" i="10"/>
  <c r="AY272" i="10" s="1"/>
  <c r="DD272" i="10"/>
  <c r="CG272" i="10"/>
  <c r="DE263" i="10"/>
  <c r="CE263" i="10"/>
  <c r="DD263" i="10"/>
  <c r="CD263" i="10"/>
  <c r="CG263" i="10"/>
  <c r="DG263" i="10"/>
  <c r="DD222" i="10"/>
  <c r="CG222" i="10"/>
  <c r="DC222" i="10"/>
  <c r="CC222" i="10" s="1"/>
  <c r="CE222" i="10"/>
  <c r="DG222" i="10"/>
  <c r="CD222" i="10"/>
  <c r="DE222" i="10"/>
  <c r="DB222" i="10"/>
  <c r="CB222" i="10" s="1"/>
  <c r="AY222" i="10" s="1"/>
  <c r="DG224" i="10"/>
  <c r="CG224" i="10"/>
  <c r="DD224" i="10"/>
  <c r="CE224" i="10"/>
  <c r="CD224" i="10"/>
  <c r="DE224" i="10"/>
  <c r="DG238" i="10"/>
  <c r="CG238" i="10"/>
  <c r="DD238" i="10"/>
  <c r="CE238" i="10"/>
  <c r="DE238" i="10"/>
  <c r="CD238" i="10"/>
  <c r="AY238" i="10" s="1"/>
  <c r="AY237" i="10"/>
  <c r="AX197" i="10"/>
  <c r="AX196" i="10"/>
  <c r="DE182" i="10"/>
  <c r="CE182" i="10" s="1"/>
  <c r="DA182" i="10"/>
  <c r="CA182" i="10" s="1"/>
  <c r="DD182" i="10"/>
  <c r="CD182" i="10" s="1"/>
  <c r="DB182" i="10"/>
  <c r="CB182" i="10" s="1"/>
  <c r="DC182" i="10"/>
  <c r="CC182" i="10" s="1"/>
  <c r="AH205" i="10"/>
  <c r="AX181" i="10"/>
  <c r="AX174" i="10"/>
  <c r="DE140" i="10"/>
  <c r="CE140" i="10"/>
  <c r="DH140" i="10"/>
  <c r="DD140" i="10"/>
  <c r="CH140" i="10"/>
  <c r="CD140" i="10"/>
  <c r="DG140" i="10"/>
  <c r="DC140" i="10"/>
  <c r="CC140" i="10" s="1"/>
  <c r="CF140" i="10"/>
  <c r="CG140" i="10"/>
  <c r="DF140" i="10"/>
  <c r="AX175" i="10"/>
  <c r="AX171" i="10"/>
  <c r="AX167" i="10"/>
  <c r="AX164" i="10"/>
  <c r="DE136" i="10"/>
  <c r="CE136" i="10"/>
  <c r="DH136" i="10"/>
  <c r="DD136" i="10"/>
  <c r="CH136" i="10"/>
  <c r="CD136" i="10"/>
  <c r="DG136" i="10"/>
  <c r="DF136" i="10"/>
  <c r="CG136" i="10"/>
  <c r="DC136" i="10"/>
  <c r="CC136" i="10" s="1"/>
  <c r="CF136" i="10"/>
  <c r="DE132" i="10"/>
  <c r="CE132" i="10"/>
  <c r="DH132" i="10"/>
  <c r="DD132" i="10"/>
  <c r="CH132" i="10"/>
  <c r="CD132" i="10"/>
  <c r="DG132" i="10"/>
  <c r="DC132" i="10"/>
  <c r="CC132" i="10" s="1"/>
  <c r="CF132" i="10"/>
  <c r="CG132" i="10"/>
  <c r="DF132" i="10"/>
  <c r="DE128" i="10"/>
  <c r="CE128" i="10"/>
  <c r="DH128" i="10"/>
  <c r="DD128" i="10"/>
  <c r="CH128" i="10"/>
  <c r="CD128" i="10"/>
  <c r="DG128" i="10"/>
  <c r="DC128" i="10"/>
  <c r="CC128" i="10" s="1"/>
  <c r="CF128" i="10"/>
  <c r="CG128" i="10"/>
  <c r="DF128" i="10"/>
  <c r="DG124" i="10"/>
  <c r="DC124" i="10"/>
  <c r="CC124" i="10" s="1"/>
  <c r="CF124" i="10"/>
  <c r="DF124" i="10"/>
  <c r="CE124" i="10"/>
  <c r="DD124" i="10"/>
  <c r="CD124" i="10"/>
  <c r="CH124" i="10"/>
  <c r="DH124" i="10"/>
  <c r="DE124" i="10"/>
  <c r="CG124" i="10"/>
  <c r="DF48" i="10"/>
  <c r="DB48" i="10"/>
  <c r="CB48" i="10" s="1"/>
  <c r="CF48" i="10"/>
  <c r="D54" i="10"/>
  <c r="DE48" i="10"/>
  <c r="CE48" i="10"/>
  <c r="DG48" i="10"/>
  <c r="CH48" i="10"/>
  <c r="DD48" i="10"/>
  <c r="CD48" i="10" s="1"/>
  <c r="AX190" i="10"/>
  <c r="AX163" i="10"/>
  <c r="DF52" i="10"/>
  <c r="DB52" i="10"/>
  <c r="CB52" i="10" s="1"/>
  <c r="CF52" i="10"/>
  <c r="DE52" i="10"/>
  <c r="CE52" i="10"/>
  <c r="DG52" i="10"/>
  <c r="CH52" i="10"/>
  <c r="DD52" i="10"/>
  <c r="CD52" i="10" s="1"/>
  <c r="AX165" i="10"/>
  <c r="AX104" i="10"/>
  <c r="DD61" i="10"/>
  <c r="CD61" i="10" s="1"/>
  <c r="CH61" i="10"/>
  <c r="DG61" i="10"/>
  <c r="DB61" i="10"/>
  <c r="CB61" i="10" s="1"/>
  <c r="DF61" i="10"/>
  <c r="DE61" i="10"/>
  <c r="CF61" i="10"/>
  <c r="CE61" i="10"/>
  <c r="DF47" i="10"/>
  <c r="DB47" i="10"/>
  <c r="CB47" i="10" s="1"/>
  <c r="CF47" i="10"/>
  <c r="DE47" i="10"/>
  <c r="CE47" i="10"/>
  <c r="DG47" i="10"/>
  <c r="CH47" i="10"/>
  <c r="DD47" i="10"/>
  <c r="CD47" i="10" s="1"/>
  <c r="DD29" i="10"/>
  <c r="CD29" i="10" s="1"/>
  <c r="CH29" i="10"/>
  <c r="DG29" i="10"/>
  <c r="DB29" i="10"/>
  <c r="CB29" i="10" s="1"/>
  <c r="DF29" i="10"/>
  <c r="DE29" i="10"/>
  <c r="CF29" i="10"/>
  <c r="CE29" i="10"/>
  <c r="DD21" i="10"/>
  <c r="CD21" i="10" s="1"/>
  <c r="CH21" i="10"/>
  <c r="DG21" i="10"/>
  <c r="DB21" i="10"/>
  <c r="CB21" i="10" s="1"/>
  <c r="CE21" i="10"/>
  <c r="DF21" i="10"/>
  <c r="DE21" i="10"/>
  <c r="CF21" i="10"/>
  <c r="AY50" i="10"/>
  <c r="DE276" i="10"/>
  <c r="CE276" i="10"/>
  <c r="DG276" i="10"/>
  <c r="CD276" i="10"/>
  <c r="AY276" i="10" s="1"/>
  <c r="DD276" i="10"/>
  <c r="CG276" i="10"/>
  <c r="DE269" i="10"/>
  <c r="CE269" i="10"/>
  <c r="DG269" i="10"/>
  <c r="CD269" i="10"/>
  <c r="DD269" i="10"/>
  <c r="CG269" i="10"/>
  <c r="DE186" i="10"/>
  <c r="CE186" i="10" s="1"/>
  <c r="DA186" i="10"/>
  <c r="CA186" i="10" s="1"/>
  <c r="DD186" i="10"/>
  <c r="CD186" i="10" s="1"/>
  <c r="DB186" i="10"/>
  <c r="CB186" i="10" s="1"/>
  <c r="DC186" i="10"/>
  <c r="CC186" i="10" s="1"/>
  <c r="DE142" i="10"/>
  <c r="CE142" i="10"/>
  <c r="DH142" i="10"/>
  <c r="DD142" i="10"/>
  <c r="CH142" i="10"/>
  <c r="CD142" i="10"/>
  <c r="DG142" i="10"/>
  <c r="DC142" i="10"/>
  <c r="CC142" i="10" s="1"/>
  <c r="CF142" i="10"/>
  <c r="DF142" i="10"/>
  <c r="CG142" i="10"/>
  <c r="DE138" i="10"/>
  <c r="CE138" i="10"/>
  <c r="DH138" i="10"/>
  <c r="DD138" i="10"/>
  <c r="CH138" i="10"/>
  <c r="CD138" i="10"/>
  <c r="DG138" i="10"/>
  <c r="DF138" i="10"/>
  <c r="CG138" i="10"/>
  <c r="CF138" i="10"/>
  <c r="DC138" i="10"/>
  <c r="CC138" i="10" s="1"/>
  <c r="DD63" i="10"/>
  <c r="CD63" i="10" s="1"/>
  <c r="CH63" i="10"/>
  <c r="DG63" i="10"/>
  <c r="DB63" i="10"/>
  <c r="CB63" i="10" s="1"/>
  <c r="DF63" i="10"/>
  <c r="DE63" i="10"/>
  <c r="CF63" i="10"/>
  <c r="CE63" i="10"/>
  <c r="DF51" i="10"/>
  <c r="DB51" i="10"/>
  <c r="CB51" i="10" s="1"/>
  <c r="CF51" i="10"/>
  <c r="DE51" i="10"/>
  <c r="CE51" i="10"/>
  <c r="DG51" i="10"/>
  <c r="CH51" i="10"/>
  <c r="DD51" i="10"/>
  <c r="CD51" i="10" s="1"/>
  <c r="DE41" i="10"/>
  <c r="CE41" i="10"/>
  <c r="DD41" i="10"/>
  <c r="CD41" i="10" s="1"/>
  <c r="CH41" i="10"/>
  <c r="CF41" i="10"/>
  <c r="DB41" i="10"/>
  <c r="CB41" i="10" s="1"/>
  <c r="DG41" i="10"/>
  <c r="DF41" i="10"/>
  <c r="DD14" i="10"/>
  <c r="CD14" i="10" s="1"/>
  <c r="CH14" i="10"/>
  <c r="DG14" i="10"/>
  <c r="DB14" i="10"/>
  <c r="CB14" i="10" s="1"/>
  <c r="DF14" i="10"/>
  <c r="DE14" i="10"/>
  <c r="CF14" i="10"/>
  <c r="CE14" i="10"/>
  <c r="DE281" i="10"/>
  <c r="CE281" i="10"/>
  <c r="CG281" i="10"/>
  <c r="CD281" i="10"/>
  <c r="DG281" i="10"/>
  <c r="DD281" i="10"/>
  <c r="DE279" i="10"/>
  <c r="CE279" i="10"/>
  <c r="CG279" i="10"/>
  <c r="CD279" i="10"/>
  <c r="DD279" i="10"/>
  <c r="DG279" i="10"/>
  <c r="DG253" i="10"/>
  <c r="CG253" i="10"/>
  <c r="DB253" i="10"/>
  <c r="CB253" i="10" s="1"/>
  <c r="CE253" i="10"/>
  <c r="DE253" i="10"/>
  <c r="DC253" i="10"/>
  <c r="CC253" i="10" s="1"/>
  <c r="DE249" i="10"/>
  <c r="CG249" i="10"/>
  <c r="CE249" i="10"/>
  <c r="AY249" i="10" s="1"/>
  <c r="DG249" i="10"/>
  <c r="DC229" i="10"/>
  <c r="CC229" i="10" s="1"/>
  <c r="CE229" i="10"/>
  <c r="DG229" i="10"/>
  <c r="DB229" i="10"/>
  <c r="CB229" i="10" s="1"/>
  <c r="AY229" i="10" s="1"/>
  <c r="CD229" i="10"/>
  <c r="CG229" i="10"/>
  <c r="DE229" i="10"/>
  <c r="DD229" i="10"/>
  <c r="DG228" i="10"/>
  <c r="CG228" i="10"/>
  <c r="CE228" i="10"/>
  <c r="DE228" i="10"/>
  <c r="CD228" i="10"/>
  <c r="DD228" i="10"/>
  <c r="AH204" i="10"/>
  <c r="AX194" i="10"/>
  <c r="DE184" i="10"/>
  <c r="CE184" i="10" s="1"/>
  <c r="DA184" i="10"/>
  <c r="CA184" i="10" s="1"/>
  <c r="DD184" i="10"/>
  <c r="CD184" i="10" s="1"/>
  <c r="DB184" i="10"/>
  <c r="CB184" i="10" s="1"/>
  <c r="DC184" i="10"/>
  <c r="CC184" i="10" s="1"/>
  <c r="DE141" i="10"/>
  <c r="CE141" i="10"/>
  <c r="DH141" i="10"/>
  <c r="DD141" i="10"/>
  <c r="CH141" i="10"/>
  <c r="CD141" i="10"/>
  <c r="DG141" i="10"/>
  <c r="DC141" i="10"/>
  <c r="CC141" i="10" s="1"/>
  <c r="DF141" i="10"/>
  <c r="CG141" i="10"/>
  <c r="CF141" i="10"/>
  <c r="DE137" i="10"/>
  <c r="CE137" i="10"/>
  <c r="DH137" i="10"/>
  <c r="DD137" i="10"/>
  <c r="CH137" i="10"/>
  <c r="CD137" i="10"/>
  <c r="DG137" i="10"/>
  <c r="DC137" i="10"/>
  <c r="CC137" i="10" s="1"/>
  <c r="AX137" i="10" s="1"/>
  <c r="CF137" i="10"/>
  <c r="CG137" i="10"/>
  <c r="DF137" i="10"/>
  <c r="AX177" i="10"/>
  <c r="AX172" i="10"/>
  <c r="AX169" i="10"/>
  <c r="AX192" i="10"/>
  <c r="AY287" i="10"/>
  <c r="DC271" i="10"/>
  <c r="CC271" i="10" s="1"/>
  <c r="CE271" i="10"/>
  <c r="DD271" i="10"/>
  <c r="CD271" i="10"/>
  <c r="DB271" i="10"/>
  <c r="CB271" i="10" s="1"/>
  <c r="DE271" i="10"/>
  <c r="CG271" i="10"/>
  <c r="DG271" i="10"/>
  <c r="AY285" i="10"/>
  <c r="DE284" i="10"/>
  <c r="CE284" i="10"/>
  <c r="CG284" i="10"/>
  <c r="CD284" i="10"/>
  <c r="DG284" i="10"/>
  <c r="DD284" i="10"/>
  <c r="DE288" i="10"/>
  <c r="CE288" i="10"/>
  <c r="CG288" i="10"/>
  <c r="CD288" i="10"/>
  <c r="AY288" i="10" s="1"/>
  <c r="DG288" i="10"/>
  <c r="DD288" i="10"/>
  <c r="AY262" i="10"/>
  <c r="CG256" i="10"/>
  <c r="DG256" i="10"/>
  <c r="CE256" i="10"/>
  <c r="DE256" i="10"/>
  <c r="DC203" i="10"/>
  <c r="CC203" i="10" s="1"/>
  <c r="DB203" i="10"/>
  <c r="CB203" i="10" s="1"/>
  <c r="DA203" i="10"/>
  <c r="CA203" i="10" s="1"/>
  <c r="DD203" i="10"/>
  <c r="CD203" i="10" s="1"/>
  <c r="DE203" i="10"/>
  <c r="CE203" i="10" s="1"/>
  <c r="DB206" i="10"/>
  <c r="CB206" i="10" s="1"/>
  <c r="DA206" i="10"/>
  <c r="CA206" i="10" s="1"/>
  <c r="DE206" i="10"/>
  <c r="CE206" i="10" s="1"/>
  <c r="DC206" i="10"/>
  <c r="CC206" i="10" s="1"/>
  <c r="DD206" i="10"/>
  <c r="CD206" i="10" s="1"/>
  <c r="DE188" i="10"/>
  <c r="CE188" i="10" s="1"/>
  <c r="DA188" i="10"/>
  <c r="CA188" i="10" s="1"/>
  <c r="DD188" i="10"/>
  <c r="CD188" i="10" s="1"/>
  <c r="DB188" i="10"/>
  <c r="CB188" i="10" s="1"/>
  <c r="DC188" i="10"/>
  <c r="CC188" i="10" s="1"/>
  <c r="DE180" i="10"/>
  <c r="CE180" i="10" s="1"/>
  <c r="DA180" i="10"/>
  <c r="CA180" i="10" s="1"/>
  <c r="DD180" i="10"/>
  <c r="CD180" i="10" s="1"/>
  <c r="DB180" i="10"/>
  <c r="CB180" i="10" s="1"/>
  <c r="DC180" i="10"/>
  <c r="CC180" i="10" s="1"/>
  <c r="AX189" i="10"/>
  <c r="AX183" i="10"/>
  <c r="AX170" i="10"/>
  <c r="DE139" i="10"/>
  <c r="CE139" i="10"/>
  <c r="DH139" i="10"/>
  <c r="DD139" i="10"/>
  <c r="CH139" i="10"/>
  <c r="CD139" i="10"/>
  <c r="DG139" i="10"/>
  <c r="DC139" i="10"/>
  <c r="CC139" i="10" s="1"/>
  <c r="DF139" i="10"/>
  <c r="CG139" i="10"/>
  <c r="CF139" i="10"/>
  <c r="AY221" i="10"/>
  <c r="AX162" i="10"/>
  <c r="DH94" i="10"/>
  <c r="DD94" i="10"/>
  <c r="CH94" i="10"/>
  <c r="CD94" i="10"/>
  <c r="DF94" i="10"/>
  <c r="DE94" i="10"/>
  <c r="CG94" i="10"/>
  <c r="DG94" i="10"/>
  <c r="CF94" i="10"/>
  <c r="DC94" i="10"/>
  <c r="CC94" i="10" s="1"/>
  <c r="CE94" i="10"/>
  <c r="DG42" i="10"/>
  <c r="CF42" i="10"/>
  <c r="DF42" i="10"/>
  <c r="DB42" i="10"/>
  <c r="CB42" i="10" s="1"/>
  <c r="CE42" i="10"/>
  <c r="CH42" i="10"/>
  <c r="DE42" i="10"/>
  <c r="DD42" i="10"/>
  <c r="CD42" i="10" s="1"/>
  <c r="DD33" i="10"/>
  <c r="CD33" i="10" s="1"/>
  <c r="CH33" i="10"/>
  <c r="DG33" i="10"/>
  <c r="DB33" i="10"/>
  <c r="CB33" i="10" s="1"/>
  <c r="DF33" i="10"/>
  <c r="DE33" i="10"/>
  <c r="CF33" i="10"/>
  <c r="CE33" i="10"/>
  <c r="DD27" i="10"/>
  <c r="CD27" i="10" s="1"/>
  <c r="CH27" i="10"/>
  <c r="DG27" i="10"/>
  <c r="DB27" i="10"/>
  <c r="CB27" i="10" s="1"/>
  <c r="DF27" i="10"/>
  <c r="DE27" i="10"/>
  <c r="CF27" i="10"/>
  <c r="CE27" i="10"/>
  <c r="DD19" i="10"/>
  <c r="CD19" i="10" s="1"/>
  <c r="CH19" i="10"/>
  <c r="DG19" i="10"/>
  <c r="DB19" i="10"/>
  <c r="CB19" i="10" s="1"/>
  <c r="CE19" i="10"/>
  <c r="DF19" i="10"/>
  <c r="DE19" i="10"/>
  <c r="CF19" i="10"/>
  <c r="D36" i="10"/>
  <c r="AY43" i="10"/>
  <c r="AX108" i="10" l="1"/>
  <c r="AY225" i="10"/>
  <c r="A363" i="10"/>
  <c r="AY15" i="10"/>
  <c r="AX94" i="10"/>
  <c r="AY279" i="10"/>
  <c r="AY41" i="10"/>
  <c r="AY51" i="10"/>
  <c r="AX142" i="10"/>
  <c r="AY47" i="10"/>
  <c r="AX124" i="10"/>
  <c r="AX132" i="10"/>
  <c r="AX182" i="10"/>
  <c r="AY224" i="10"/>
  <c r="AX191" i="10"/>
  <c r="AY266" i="10"/>
  <c r="AX180" i="10"/>
  <c r="AY48" i="10"/>
  <c r="AX128" i="10"/>
  <c r="AX136" i="10"/>
  <c r="CB12" i="10"/>
  <c r="AY12" i="10" s="1"/>
  <c r="B363" i="10"/>
  <c r="B332" i="10"/>
  <c r="AX134" i="10"/>
  <c r="AX195" i="10"/>
  <c r="AX188" i="10"/>
  <c r="AX184" i="10"/>
  <c r="AY281" i="10"/>
  <c r="AY14" i="10"/>
  <c r="AY63" i="10"/>
  <c r="AX138" i="10"/>
  <c r="AY21" i="10"/>
  <c r="AY29" i="10"/>
  <c r="AY61" i="10"/>
  <c r="AY52" i="10"/>
  <c r="AX140" i="10"/>
  <c r="AY23" i="10"/>
  <c r="AY31" i="10"/>
  <c r="AY35" i="10"/>
  <c r="AX93" i="10"/>
  <c r="AX130" i="10"/>
  <c r="AY223" i="10"/>
  <c r="AY19" i="10"/>
  <c r="AY27" i="10"/>
  <c r="AY33" i="10"/>
  <c r="AY42" i="10"/>
  <c r="AX139" i="10"/>
  <c r="AH206" i="10"/>
  <c r="AH203" i="10"/>
  <c r="AY256" i="10"/>
  <c r="AY284" i="10"/>
  <c r="AY271" i="10"/>
  <c r="AX141" i="10"/>
  <c r="AY228" i="10"/>
  <c r="AY253" i="10"/>
  <c r="AX186" i="10"/>
  <c r="AY269" i="10"/>
  <c r="AY263" i="10"/>
  <c r="AY267" i="10"/>
  <c r="AY25" i="10"/>
  <c r="AY230" i="10"/>
  <c r="DA315" i="9" l="1"/>
  <c r="CA315" i="9"/>
  <c r="F315" i="9"/>
  <c r="E315" i="9"/>
  <c r="D315" i="9" s="1"/>
  <c r="DB315" i="9" s="1"/>
  <c r="DA314" i="9"/>
  <c r="CA314" i="9" s="1"/>
  <c r="F314" i="9"/>
  <c r="E314" i="9"/>
  <c r="DA313" i="9"/>
  <c r="CA313" i="9" s="1"/>
  <c r="F313" i="9"/>
  <c r="D313" i="9" s="1"/>
  <c r="DB313" i="9" s="1"/>
  <c r="E313" i="9"/>
  <c r="DA312" i="9"/>
  <c r="CA312" i="9"/>
  <c r="F312" i="9"/>
  <c r="E312" i="9"/>
  <c r="D312" i="9" s="1"/>
  <c r="DA311" i="9"/>
  <c r="CA311" i="9"/>
  <c r="F311" i="9"/>
  <c r="E311" i="9"/>
  <c r="D311" i="9" s="1"/>
  <c r="DB311" i="9" s="1"/>
  <c r="AX306" i="9"/>
  <c r="AW306" i="9"/>
  <c r="AV306" i="9"/>
  <c r="AU306" i="9"/>
  <c r="AT306" i="9"/>
  <c r="AP306" i="9"/>
  <c r="AO306" i="9"/>
  <c r="AN306" i="9"/>
  <c r="AM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F306" i="9" s="1"/>
  <c r="G306" i="9"/>
  <c r="AX305" i="9"/>
  <c r="AW305" i="9"/>
  <c r="AV305" i="9"/>
  <c r="AU305" i="9"/>
  <c r="AT305" i="9"/>
  <c r="AP305" i="9"/>
  <c r="AO305" i="9"/>
  <c r="AN305" i="9"/>
  <c r="AM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F305" i="9" s="1"/>
  <c r="G305" i="9"/>
  <c r="E305" i="9" s="1"/>
  <c r="AX304" i="9"/>
  <c r="AW304" i="9"/>
  <c r="AV304" i="9"/>
  <c r="AU304" i="9"/>
  <c r="AT304" i="9"/>
  <c r="AP304" i="9"/>
  <c r="AO304" i="9"/>
  <c r="AN304" i="9"/>
  <c r="AM304" i="9"/>
  <c r="AL304" i="9"/>
  <c r="AK304" i="9"/>
  <c r="AJ304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F304" i="9" s="1"/>
  <c r="G304" i="9"/>
  <c r="E304" i="9" s="1"/>
  <c r="D304" i="9" s="1"/>
  <c r="AX303" i="9"/>
  <c r="AW303" i="9"/>
  <c r="AV303" i="9"/>
  <c r="AU303" i="9"/>
  <c r="AT303" i="9"/>
  <c r="AP303" i="9"/>
  <c r="AO303" i="9"/>
  <c r="AN303" i="9"/>
  <c r="AM303" i="9"/>
  <c r="AL303" i="9"/>
  <c r="AK303" i="9"/>
  <c r="AJ303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AX302" i="9"/>
  <c r="AW302" i="9"/>
  <c r="AV302" i="9"/>
  <c r="AU302" i="9"/>
  <c r="AT302" i="9"/>
  <c r="AS302" i="9"/>
  <c r="AP302" i="9"/>
  <c r="AO302" i="9"/>
  <c r="AN302" i="9"/>
  <c r="AM302" i="9"/>
  <c r="AL302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F302" i="9" s="1"/>
  <c r="G302" i="9"/>
  <c r="E302" i="9"/>
  <c r="AX301" i="9"/>
  <c r="AW301" i="9"/>
  <c r="AV301" i="9"/>
  <c r="AU301" i="9"/>
  <c r="AT301" i="9"/>
  <c r="AS301" i="9"/>
  <c r="AR301" i="9"/>
  <c r="AQ301" i="9"/>
  <c r="AP301" i="9"/>
  <c r="AO301" i="9"/>
  <c r="AN301" i="9"/>
  <c r="AM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E301" i="9"/>
  <c r="DA300" i="9"/>
  <c r="CA300" i="9" s="1"/>
  <c r="CC300" i="9"/>
  <c r="CB300" i="9"/>
  <c r="F300" i="9"/>
  <c r="E300" i="9"/>
  <c r="DA299" i="9"/>
  <c r="CC299" i="9"/>
  <c r="CB299" i="9"/>
  <c r="CA299" i="9"/>
  <c r="F299" i="9"/>
  <c r="E299" i="9"/>
  <c r="D299" i="9"/>
  <c r="DE299" i="9" s="1"/>
  <c r="DA298" i="9"/>
  <c r="CA298" i="9" s="1"/>
  <c r="CC298" i="9"/>
  <c r="CB298" i="9"/>
  <c r="F298" i="9"/>
  <c r="E298" i="9"/>
  <c r="DA297" i="9"/>
  <c r="CC297" i="9"/>
  <c r="CB297" i="9"/>
  <c r="CA297" i="9"/>
  <c r="F297" i="9"/>
  <c r="E297" i="9"/>
  <c r="D297" i="9"/>
  <c r="DE297" i="9" s="1"/>
  <c r="DA296" i="9"/>
  <c r="CA296" i="9" s="1"/>
  <c r="CC296" i="9"/>
  <c r="CB296" i="9"/>
  <c r="F296" i="9"/>
  <c r="E296" i="9"/>
  <c r="DA295" i="9"/>
  <c r="CA295" i="9" s="1"/>
  <c r="F295" i="9"/>
  <c r="E295" i="9"/>
  <c r="DA294" i="9"/>
  <c r="CC294" i="9"/>
  <c r="CB294" i="9"/>
  <c r="CA294" i="9"/>
  <c r="F294" i="9"/>
  <c r="E294" i="9"/>
  <c r="D294" i="9" s="1"/>
  <c r="CG294" i="9" s="1"/>
  <c r="DA293" i="9"/>
  <c r="CA293" i="9" s="1"/>
  <c r="CC293" i="9"/>
  <c r="CB293" i="9"/>
  <c r="F293" i="9"/>
  <c r="E293" i="9"/>
  <c r="DA292" i="9"/>
  <c r="CA292" i="9" s="1"/>
  <c r="CC292" i="9"/>
  <c r="CB292" i="9"/>
  <c r="F292" i="9"/>
  <c r="E292" i="9"/>
  <c r="D292" i="9" s="1"/>
  <c r="DA291" i="9"/>
  <c r="CA291" i="9" s="1"/>
  <c r="CC291" i="9"/>
  <c r="CB291" i="9"/>
  <c r="F291" i="9"/>
  <c r="E291" i="9"/>
  <c r="DA290" i="9"/>
  <c r="CC290" i="9"/>
  <c r="CB290" i="9"/>
  <c r="CA290" i="9"/>
  <c r="F290" i="9"/>
  <c r="E290" i="9"/>
  <c r="D290" i="9" s="1"/>
  <c r="CG290" i="9" s="1"/>
  <c r="DA289" i="9"/>
  <c r="CA289" i="9" s="1"/>
  <c r="F289" i="9"/>
  <c r="E289" i="9"/>
  <c r="D289" i="9" s="1"/>
  <c r="DA288" i="9"/>
  <c r="CA288" i="9" s="1"/>
  <c r="CC288" i="9"/>
  <c r="CB288" i="9"/>
  <c r="F288" i="9"/>
  <c r="E288" i="9"/>
  <c r="DD287" i="9"/>
  <c r="DA287" i="9"/>
  <c r="CC287" i="9"/>
  <c r="CB287" i="9"/>
  <c r="CA287" i="9"/>
  <c r="F287" i="9"/>
  <c r="E287" i="9"/>
  <c r="D287" i="9"/>
  <c r="DA286" i="9"/>
  <c r="CA286" i="9" s="1"/>
  <c r="CC286" i="9"/>
  <c r="CB286" i="9"/>
  <c r="F286" i="9"/>
  <c r="E286" i="9"/>
  <c r="DA285" i="9"/>
  <c r="CC285" i="9"/>
  <c r="CB285" i="9"/>
  <c r="CA285" i="9"/>
  <c r="F285" i="9"/>
  <c r="E285" i="9"/>
  <c r="D285" i="9" s="1"/>
  <c r="CG285" i="9" s="1"/>
  <c r="DA284" i="9"/>
  <c r="CA284" i="9" s="1"/>
  <c r="CC284" i="9"/>
  <c r="CB284" i="9"/>
  <c r="F284" i="9"/>
  <c r="E284" i="9"/>
  <c r="DA283" i="9"/>
  <c r="CA283" i="9" s="1"/>
  <c r="F283" i="9"/>
  <c r="E283" i="9"/>
  <c r="DA282" i="9"/>
  <c r="CC282" i="9"/>
  <c r="CB282" i="9"/>
  <c r="CA282" i="9"/>
  <c r="F282" i="9"/>
  <c r="E282" i="9"/>
  <c r="D282" i="9" s="1"/>
  <c r="DA281" i="9"/>
  <c r="CA281" i="9" s="1"/>
  <c r="CC281" i="9"/>
  <c r="CB281" i="9"/>
  <c r="F281" i="9"/>
  <c r="E281" i="9"/>
  <c r="DA280" i="9"/>
  <c r="CA280" i="9" s="1"/>
  <c r="CC280" i="9"/>
  <c r="CB280" i="9"/>
  <c r="F280" i="9"/>
  <c r="E280" i="9"/>
  <c r="DA279" i="9"/>
  <c r="CA279" i="9" s="1"/>
  <c r="CC279" i="9"/>
  <c r="CB279" i="9"/>
  <c r="F279" i="9"/>
  <c r="E279" i="9"/>
  <c r="DA278" i="9"/>
  <c r="CC278" i="9"/>
  <c r="CB278" i="9"/>
  <c r="CA278" i="9"/>
  <c r="F278" i="9"/>
  <c r="E278" i="9"/>
  <c r="DA277" i="9"/>
  <c r="CA277" i="9" s="1"/>
  <c r="F277" i="9"/>
  <c r="E277" i="9"/>
  <c r="D277" i="9" s="1"/>
  <c r="DB277" i="9" s="1"/>
  <c r="CB277" i="9" s="1"/>
  <c r="DA276" i="9"/>
  <c r="CA276" i="9" s="1"/>
  <c r="CC276" i="9"/>
  <c r="CB276" i="9"/>
  <c r="F276" i="9"/>
  <c r="E276" i="9"/>
  <c r="DA275" i="9"/>
  <c r="CA275" i="9" s="1"/>
  <c r="CC275" i="9"/>
  <c r="CB275" i="9"/>
  <c r="F275" i="9"/>
  <c r="E275" i="9"/>
  <c r="D275" i="9" s="1"/>
  <c r="CG275" i="9" s="1"/>
  <c r="DA274" i="9"/>
  <c r="CA274" i="9" s="1"/>
  <c r="CC274" i="9"/>
  <c r="CB274" i="9"/>
  <c r="F274" i="9"/>
  <c r="E274" i="9"/>
  <c r="DA273" i="9"/>
  <c r="CA273" i="9" s="1"/>
  <c r="CC273" i="9"/>
  <c r="CB273" i="9"/>
  <c r="F273" i="9"/>
  <c r="E273" i="9"/>
  <c r="D273" i="9" s="1"/>
  <c r="DA272" i="9"/>
  <c r="CA272" i="9" s="1"/>
  <c r="CC272" i="9"/>
  <c r="CB272" i="9"/>
  <c r="F272" i="9"/>
  <c r="E272" i="9"/>
  <c r="DA271" i="9"/>
  <c r="CA271" i="9" s="1"/>
  <c r="F271" i="9"/>
  <c r="E271" i="9"/>
  <c r="D271" i="9" s="1"/>
  <c r="DD271" i="9" s="1"/>
  <c r="DA270" i="9"/>
  <c r="CC270" i="9"/>
  <c r="CB270" i="9"/>
  <c r="CA270" i="9"/>
  <c r="F270" i="9"/>
  <c r="E270" i="9"/>
  <c r="DA269" i="9"/>
  <c r="CA269" i="9" s="1"/>
  <c r="CC269" i="9"/>
  <c r="CB269" i="9"/>
  <c r="F269" i="9"/>
  <c r="E269" i="9"/>
  <c r="DA268" i="9"/>
  <c r="CA268" i="9" s="1"/>
  <c r="CC268" i="9"/>
  <c r="CB268" i="9"/>
  <c r="F268" i="9"/>
  <c r="E268" i="9"/>
  <c r="DA267" i="9"/>
  <c r="CA267" i="9" s="1"/>
  <c r="CC267" i="9"/>
  <c r="CB267" i="9"/>
  <c r="F267" i="9"/>
  <c r="E267" i="9"/>
  <c r="DA266" i="9"/>
  <c r="CA266" i="9" s="1"/>
  <c r="CC266" i="9"/>
  <c r="CB266" i="9"/>
  <c r="F266" i="9"/>
  <c r="E266" i="9"/>
  <c r="D266" i="9" s="1"/>
  <c r="DA265" i="9"/>
  <c r="CA265" i="9" s="1"/>
  <c r="F265" i="9"/>
  <c r="E265" i="9"/>
  <c r="D265" i="9" s="1"/>
  <c r="DA264" i="9"/>
  <c r="CA264" i="9" s="1"/>
  <c r="CC264" i="9"/>
  <c r="CB264" i="9"/>
  <c r="F264" i="9"/>
  <c r="E264" i="9"/>
  <c r="D264" i="9" s="1"/>
  <c r="DG264" i="9" s="1"/>
  <c r="DA263" i="9"/>
  <c r="CA263" i="9" s="1"/>
  <c r="CC263" i="9"/>
  <c r="CB263" i="9"/>
  <c r="F263" i="9"/>
  <c r="D263" i="9" s="1"/>
  <c r="E263" i="9"/>
  <c r="DA262" i="9"/>
  <c r="CA262" i="9" s="1"/>
  <c r="CC262" i="9"/>
  <c r="CB262" i="9"/>
  <c r="F262" i="9"/>
  <c r="E262" i="9"/>
  <c r="DA261" i="9"/>
  <c r="CA261" i="9" s="1"/>
  <c r="CC261" i="9"/>
  <c r="CB261" i="9"/>
  <c r="F261" i="9"/>
  <c r="E261" i="9"/>
  <c r="D261" i="9" s="1"/>
  <c r="DA260" i="9"/>
  <c r="CC260" i="9"/>
  <c r="CB260" i="9"/>
  <c r="CA260" i="9"/>
  <c r="F260" i="9"/>
  <c r="E260" i="9"/>
  <c r="D260" i="9"/>
  <c r="DA259" i="9"/>
  <c r="CA259" i="9" s="1"/>
  <c r="F259" i="9"/>
  <c r="E259" i="9"/>
  <c r="D259" i="9" s="1"/>
  <c r="CC258" i="9"/>
  <c r="CA258" i="9"/>
  <c r="F258" i="9"/>
  <c r="D258" i="9" s="1"/>
  <c r="DE258" i="9" s="1"/>
  <c r="E258" i="9"/>
  <c r="CC257" i="9"/>
  <c r="CA257" i="9"/>
  <c r="F257" i="9"/>
  <c r="E257" i="9"/>
  <c r="D257" i="9"/>
  <c r="CC256" i="9"/>
  <c r="CA256" i="9"/>
  <c r="F256" i="9"/>
  <c r="E256" i="9"/>
  <c r="CC255" i="9"/>
  <c r="CA255" i="9"/>
  <c r="F255" i="9"/>
  <c r="E255" i="9"/>
  <c r="D255" i="9" s="1"/>
  <c r="CC254" i="9"/>
  <c r="CA254" i="9"/>
  <c r="F254" i="9"/>
  <c r="D254" i="9" s="1"/>
  <c r="CG254" i="9" s="1"/>
  <c r="E254" i="9"/>
  <c r="CA253" i="9"/>
  <c r="F253" i="9"/>
  <c r="E253" i="9"/>
  <c r="CC252" i="9"/>
  <c r="CA252" i="9"/>
  <c r="F252" i="9"/>
  <c r="E252" i="9"/>
  <c r="CC251" i="9"/>
  <c r="CA251" i="9"/>
  <c r="F251" i="9"/>
  <c r="E251" i="9"/>
  <c r="D251" i="9" s="1"/>
  <c r="CC250" i="9"/>
  <c r="CA250" i="9"/>
  <c r="F250" i="9"/>
  <c r="E250" i="9"/>
  <c r="D250" i="9" s="1"/>
  <c r="CC249" i="9"/>
  <c r="CA249" i="9"/>
  <c r="F249" i="9"/>
  <c r="E249" i="9"/>
  <c r="CC248" i="9"/>
  <c r="CA248" i="9"/>
  <c r="F248" i="9"/>
  <c r="E248" i="9"/>
  <c r="CA247" i="9"/>
  <c r="F247" i="9"/>
  <c r="E247" i="9"/>
  <c r="CC246" i="9"/>
  <c r="CA246" i="9"/>
  <c r="F246" i="9"/>
  <c r="E246" i="9"/>
  <c r="CC245" i="9"/>
  <c r="CA245" i="9"/>
  <c r="F245" i="9"/>
  <c r="D245" i="9" s="1"/>
  <c r="E245" i="9"/>
  <c r="CC244" i="9"/>
  <c r="CA244" i="9"/>
  <c r="F244" i="9"/>
  <c r="E244" i="9"/>
  <c r="D244" i="9" s="1"/>
  <c r="CG244" i="9" s="1"/>
  <c r="CC243" i="9"/>
  <c r="CA243" i="9"/>
  <c r="F243" i="9"/>
  <c r="D243" i="9" s="1"/>
  <c r="E243" i="9"/>
  <c r="CC242" i="9"/>
  <c r="CA242" i="9"/>
  <c r="F242" i="9"/>
  <c r="D242" i="9" s="1"/>
  <c r="DE242" i="9" s="1"/>
  <c r="E242" i="9"/>
  <c r="CA241" i="9"/>
  <c r="F241" i="9"/>
  <c r="E241" i="9"/>
  <c r="DA240" i="9"/>
  <c r="CC240" i="9"/>
  <c r="CA240" i="9"/>
  <c r="F240" i="9"/>
  <c r="E240" i="9"/>
  <c r="D240" i="9"/>
  <c r="DA239" i="9"/>
  <c r="CC239" i="9"/>
  <c r="CA239" i="9"/>
  <c r="F239" i="9"/>
  <c r="E239" i="9"/>
  <c r="D239" i="9" s="1"/>
  <c r="DA238" i="9"/>
  <c r="CC238" i="9"/>
  <c r="CA238" i="9"/>
  <c r="F238" i="9"/>
  <c r="E238" i="9"/>
  <c r="D238" i="9"/>
  <c r="DA237" i="9"/>
  <c r="CA237" i="9" s="1"/>
  <c r="CC237" i="9"/>
  <c r="F237" i="9"/>
  <c r="E237" i="9"/>
  <c r="D237" i="9" s="1"/>
  <c r="DA236" i="9"/>
  <c r="CA236" i="9" s="1"/>
  <c r="CC236" i="9"/>
  <c r="F236" i="9"/>
  <c r="D236" i="9" s="1"/>
  <c r="E236" i="9"/>
  <c r="DA235" i="9"/>
  <c r="CA235" i="9"/>
  <c r="F235" i="9"/>
  <c r="D235" i="9" s="1"/>
  <c r="E235" i="9"/>
  <c r="DG234" i="9"/>
  <c r="DA234" i="9"/>
  <c r="CC234" i="9"/>
  <c r="CA234" i="9"/>
  <c r="F234" i="9"/>
  <c r="E234" i="9"/>
  <c r="D234" i="9" s="1"/>
  <c r="CG234" i="9" s="1"/>
  <c r="DA233" i="9"/>
  <c r="CC233" i="9"/>
  <c r="CA233" i="9"/>
  <c r="F233" i="9"/>
  <c r="D233" i="9" s="1"/>
  <c r="DD233" i="9" s="1"/>
  <c r="E233" i="9"/>
  <c r="DA232" i="9"/>
  <c r="CA232" i="9" s="1"/>
  <c r="CC232" i="9"/>
  <c r="F232" i="9"/>
  <c r="E232" i="9"/>
  <c r="D232" i="9" s="1"/>
  <c r="DA231" i="9"/>
  <c r="CA231" i="9" s="1"/>
  <c r="CC231" i="9"/>
  <c r="F231" i="9"/>
  <c r="E231" i="9"/>
  <c r="DA230" i="9"/>
  <c r="CA230" i="9" s="1"/>
  <c r="CC230" i="9"/>
  <c r="F230" i="9"/>
  <c r="E230" i="9"/>
  <c r="D230" i="9" s="1"/>
  <c r="DA229" i="9"/>
  <c r="CA229" i="9"/>
  <c r="F229" i="9"/>
  <c r="E229" i="9"/>
  <c r="D229" i="9"/>
  <c r="DA228" i="9"/>
  <c r="CC228" i="9"/>
  <c r="CA228" i="9"/>
  <c r="F228" i="9"/>
  <c r="E228" i="9"/>
  <c r="D228" i="9"/>
  <c r="DG228" i="9" s="1"/>
  <c r="DA227" i="9"/>
  <c r="CA227" i="9" s="1"/>
  <c r="CC227" i="9"/>
  <c r="F227" i="9"/>
  <c r="E227" i="9"/>
  <c r="DA226" i="9"/>
  <c r="CA226" i="9" s="1"/>
  <c r="CC226" i="9"/>
  <c r="F226" i="9"/>
  <c r="E226" i="9"/>
  <c r="DA225" i="9"/>
  <c r="CA225" i="9" s="1"/>
  <c r="CC225" i="9"/>
  <c r="F225" i="9"/>
  <c r="E225" i="9"/>
  <c r="DA224" i="9"/>
  <c r="CA224" i="9" s="1"/>
  <c r="CC224" i="9"/>
  <c r="F224" i="9"/>
  <c r="E224" i="9"/>
  <c r="DA223" i="9"/>
  <c r="CA223" i="9" s="1"/>
  <c r="F223" i="9"/>
  <c r="E223" i="9"/>
  <c r="D223" i="9" s="1"/>
  <c r="DE223" i="9" s="1"/>
  <c r="DA222" i="9"/>
  <c r="CA222" i="9" s="1"/>
  <c r="F222" i="9"/>
  <c r="D222" i="9" s="1"/>
  <c r="E222" i="9"/>
  <c r="DA221" i="9"/>
  <c r="CA221" i="9" s="1"/>
  <c r="F221" i="9"/>
  <c r="E221" i="9"/>
  <c r="D221" i="9" s="1"/>
  <c r="F216" i="9"/>
  <c r="E216" i="9"/>
  <c r="D216" i="9" s="1"/>
  <c r="F215" i="9"/>
  <c r="E215" i="9"/>
  <c r="F214" i="9"/>
  <c r="E214" i="9"/>
  <c r="F213" i="9"/>
  <c r="E213" i="9"/>
  <c r="D213" i="9" s="1"/>
  <c r="CE208" i="9"/>
  <c r="CD208" i="9"/>
  <c r="CC208" i="9"/>
  <c r="CB208" i="9"/>
  <c r="CA208" i="9"/>
  <c r="AD208" i="9"/>
  <c r="CE207" i="9"/>
  <c r="CD207" i="9"/>
  <c r="CC207" i="9"/>
  <c r="CB207" i="9"/>
  <c r="CA207" i="9"/>
  <c r="AD207" i="9"/>
  <c r="AD206" i="9"/>
  <c r="F206" i="9"/>
  <c r="E206" i="9"/>
  <c r="AD205" i="9"/>
  <c r="F205" i="9"/>
  <c r="E205" i="9"/>
  <c r="D205" i="9"/>
  <c r="DD205" i="9" s="1"/>
  <c r="CD205" i="9" s="1"/>
  <c r="AD204" i="9"/>
  <c r="F204" i="9"/>
  <c r="E204" i="9"/>
  <c r="D204" i="9"/>
  <c r="DD204" i="9" s="1"/>
  <c r="CD204" i="9" s="1"/>
  <c r="AD203" i="9"/>
  <c r="F203" i="9"/>
  <c r="E203" i="9"/>
  <c r="D203" i="9" s="1"/>
  <c r="F198" i="9"/>
  <c r="E198" i="9"/>
  <c r="D198" i="9" s="1"/>
  <c r="F197" i="9"/>
  <c r="D197" i="9" s="1"/>
  <c r="E197" i="9"/>
  <c r="F196" i="9"/>
  <c r="E196" i="9"/>
  <c r="D196" i="9" s="1"/>
  <c r="F195" i="9"/>
  <c r="E195" i="9"/>
  <c r="D195" i="9" s="1"/>
  <c r="F194" i="9"/>
  <c r="E194" i="9"/>
  <c r="F193" i="9"/>
  <c r="E193" i="9"/>
  <c r="F192" i="9"/>
  <c r="E192" i="9"/>
  <c r="F191" i="9"/>
  <c r="E191" i="9"/>
  <c r="F190" i="9"/>
  <c r="E190" i="9"/>
  <c r="D190" i="9" s="1"/>
  <c r="F189" i="9"/>
  <c r="E189" i="9"/>
  <c r="F188" i="9"/>
  <c r="E188" i="9"/>
  <c r="F187" i="9"/>
  <c r="E187" i="9"/>
  <c r="F186" i="9"/>
  <c r="E186" i="9"/>
  <c r="D186" i="9"/>
  <c r="DC186" i="9" s="1"/>
  <c r="CC186" i="9" s="1"/>
  <c r="F185" i="9"/>
  <c r="E185" i="9"/>
  <c r="F184" i="9"/>
  <c r="E184" i="9"/>
  <c r="D184" i="9" s="1"/>
  <c r="DC184" i="9" s="1"/>
  <c r="CC184" i="9" s="1"/>
  <c r="F183" i="9"/>
  <c r="E183" i="9"/>
  <c r="F182" i="9"/>
  <c r="E182" i="9"/>
  <c r="D182" i="9"/>
  <c r="DC182" i="9" s="1"/>
  <c r="CC182" i="9" s="1"/>
  <c r="F181" i="9"/>
  <c r="E181" i="9"/>
  <c r="F180" i="9"/>
  <c r="E180" i="9"/>
  <c r="F179" i="9"/>
  <c r="E179" i="9"/>
  <c r="AW178" i="9"/>
  <c r="AV178" i="9"/>
  <c r="AU178" i="9"/>
  <c r="AT178" i="9"/>
  <c r="AS178" i="9"/>
  <c r="AR178" i="9"/>
  <c r="AQ178" i="9"/>
  <c r="AP178" i="9"/>
  <c r="AO178" i="9"/>
  <c r="AN178" i="9"/>
  <c r="AM178" i="9"/>
  <c r="AL178" i="9"/>
  <c r="AK178" i="9"/>
  <c r="AJ178" i="9"/>
  <c r="AI178" i="9"/>
  <c r="AH178" i="9"/>
  <c r="AG178" i="9"/>
  <c r="AF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I178" i="9"/>
  <c r="H178" i="9"/>
  <c r="G178" i="9"/>
  <c r="E178" i="9" s="1"/>
  <c r="DA177" i="9"/>
  <c r="CA177" i="9" s="1"/>
  <c r="E177" i="9"/>
  <c r="D177" i="9" s="1"/>
  <c r="E176" i="9"/>
  <c r="D176" i="9" s="1"/>
  <c r="DC176" i="9" s="1"/>
  <c r="CC176" i="9" s="1"/>
  <c r="E175" i="9"/>
  <c r="D175" i="9" s="1"/>
  <c r="DD175" i="9" s="1"/>
  <c r="CD175" i="9" s="1"/>
  <c r="DD174" i="9"/>
  <c r="CD174" i="9" s="1"/>
  <c r="E174" i="9"/>
  <c r="D174" i="9"/>
  <c r="DE174" i="9" s="1"/>
  <c r="CE174" i="9" s="1"/>
  <c r="E173" i="9"/>
  <c r="D173" i="9" s="1"/>
  <c r="F172" i="9"/>
  <c r="D172" i="9" s="1"/>
  <c r="DC172" i="9" s="1"/>
  <c r="CC172" i="9" s="1"/>
  <c r="F171" i="9"/>
  <c r="D171" i="9" s="1"/>
  <c r="DD171" i="9" s="1"/>
  <c r="CD171" i="9" s="1"/>
  <c r="F170" i="9"/>
  <c r="D170" i="9"/>
  <c r="DA170" i="9" s="1"/>
  <c r="CA170" i="9" s="1"/>
  <c r="F169" i="9"/>
  <c r="D169" i="9" s="1"/>
  <c r="DD169" i="9" s="1"/>
  <c r="CD169" i="9" s="1"/>
  <c r="F168" i="9"/>
  <c r="D168" i="9" s="1"/>
  <c r="DA168" i="9" s="1"/>
  <c r="CA168" i="9" s="1"/>
  <c r="DC167" i="9"/>
  <c r="CC167" i="9" s="1"/>
  <c r="F167" i="9"/>
  <c r="D167" i="9" s="1"/>
  <c r="AW166" i="9"/>
  <c r="AV166" i="9"/>
  <c r="AU166" i="9"/>
  <c r="AT166" i="9"/>
  <c r="AS166" i="9"/>
  <c r="AR166" i="9"/>
  <c r="AQ166" i="9"/>
  <c r="AP166" i="9"/>
  <c r="AN166" i="9"/>
  <c r="AL166" i="9"/>
  <c r="AJ166" i="9"/>
  <c r="AH166" i="9"/>
  <c r="AF166" i="9"/>
  <c r="AD166" i="9"/>
  <c r="F165" i="9"/>
  <c r="D165" i="9" s="1"/>
  <c r="F164" i="9"/>
  <c r="D164" i="9" s="1"/>
  <c r="DD164" i="9" s="1"/>
  <c r="CD164" i="9" s="1"/>
  <c r="DC163" i="9"/>
  <c r="CC163" i="9" s="1"/>
  <c r="F163" i="9"/>
  <c r="D163" i="9" s="1"/>
  <c r="DD162" i="9"/>
  <c r="CD162" i="9"/>
  <c r="F162" i="9"/>
  <c r="D162" i="9" s="1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DB156" i="9"/>
  <c r="CB156" i="9" s="1"/>
  <c r="DA156" i="9"/>
  <c r="CA156" i="9" s="1"/>
  <c r="F156" i="9"/>
  <c r="E156" i="9"/>
  <c r="CF156" i="9" s="1"/>
  <c r="D156" i="9"/>
  <c r="DG155" i="9"/>
  <c r="DB155" i="9"/>
  <c r="CB155" i="9" s="1"/>
  <c r="DA155" i="9"/>
  <c r="CA155" i="9" s="1"/>
  <c r="F155" i="9"/>
  <c r="E155" i="9"/>
  <c r="CF155" i="9" s="1"/>
  <c r="D155" i="9"/>
  <c r="DC155" i="9" s="1"/>
  <c r="CC155" i="9" s="1"/>
  <c r="DB154" i="9"/>
  <c r="CB154" i="9" s="1"/>
  <c r="DA154" i="9"/>
  <c r="CA154" i="9" s="1"/>
  <c r="F154" i="9"/>
  <c r="E154" i="9"/>
  <c r="CF154" i="9" s="1"/>
  <c r="D154" i="9"/>
  <c r="DF154" i="9" s="1"/>
  <c r="DB153" i="9"/>
  <c r="DA153" i="9"/>
  <c r="CB153" i="9"/>
  <c r="CA153" i="9"/>
  <c r="F153" i="9"/>
  <c r="E153" i="9"/>
  <c r="CF153" i="9" s="1"/>
  <c r="D153" i="9"/>
  <c r="DB152" i="9"/>
  <c r="CB152" i="9" s="1"/>
  <c r="DA152" i="9"/>
  <c r="CA152" i="9" s="1"/>
  <c r="CE152" i="9"/>
  <c r="F152" i="9"/>
  <c r="E152" i="9"/>
  <c r="CF152" i="9" s="1"/>
  <c r="D152" i="9"/>
  <c r="DB151" i="9"/>
  <c r="DA151" i="9"/>
  <c r="CB151" i="9"/>
  <c r="CA151" i="9"/>
  <c r="F151" i="9"/>
  <c r="E151" i="9"/>
  <c r="CF151" i="9" s="1"/>
  <c r="D151" i="9"/>
  <c r="DB150" i="9"/>
  <c r="CB150" i="9" s="1"/>
  <c r="DA150" i="9"/>
  <c r="CA150" i="9" s="1"/>
  <c r="CD150" i="9"/>
  <c r="F150" i="9"/>
  <c r="E150" i="9"/>
  <c r="CF150" i="9" s="1"/>
  <c r="D150" i="9"/>
  <c r="CE150" i="9" s="1"/>
  <c r="DB149" i="9"/>
  <c r="CB149" i="9" s="1"/>
  <c r="DA149" i="9"/>
  <c r="CA149" i="9"/>
  <c r="F149" i="9"/>
  <c r="E149" i="9"/>
  <c r="CF149" i="9" s="1"/>
  <c r="D149" i="9"/>
  <c r="DF149" i="9" s="1"/>
  <c r="DG148" i="9"/>
  <c r="DB148" i="9"/>
  <c r="DA148" i="9"/>
  <c r="CA148" i="9" s="1"/>
  <c r="CF148" i="9"/>
  <c r="CB148" i="9"/>
  <c r="F148" i="9"/>
  <c r="DD148" i="9" s="1"/>
  <c r="E148" i="9"/>
  <c r="D148" i="9"/>
  <c r="DE148" i="9" s="1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F143" i="9" s="1"/>
  <c r="G143" i="9"/>
  <c r="DB142" i="9"/>
  <c r="DA142" i="9"/>
  <c r="CB142" i="9"/>
  <c r="CA142" i="9"/>
  <c r="F142" i="9"/>
  <c r="E142" i="9"/>
  <c r="D142" i="9"/>
  <c r="DB141" i="9"/>
  <c r="CB141" i="9" s="1"/>
  <c r="DA141" i="9"/>
  <c r="CA141" i="9" s="1"/>
  <c r="CD141" i="9"/>
  <c r="F141" i="9"/>
  <c r="E141" i="9"/>
  <c r="D141" i="9"/>
  <c r="DB140" i="9"/>
  <c r="DA140" i="9"/>
  <c r="CA140" i="9" s="1"/>
  <c r="CB140" i="9"/>
  <c r="F140" i="9"/>
  <c r="E140" i="9"/>
  <c r="D140" i="9"/>
  <c r="DE140" i="9" s="1"/>
  <c r="DH139" i="9"/>
  <c r="DB139" i="9"/>
  <c r="DA139" i="9"/>
  <c r="CA139" i="9" s="1"/>
  <c r="CB139" i="9"/>
  <c r="F139" i="9"/>
  <c r="E139" i="9"/>
  <c r="D139" i="9"/>
  <c r="DD139" i="9" s="1"/>
  <c r="DE138" i="9"/>
  <c r="DB138" i="9"/>
  <c r="DA138" i="9"/>
  <c r="CB138" i="9"/>
  <c r="CA138" i="9"/>
  <c r="F138" i="9"/>
  <c r="D138" i="9" s="1"/>
  <c r="CH138" i="9" s="1"/>
  <c r="E138" i="9"/>
  <c r="DB137" i="9"/>
  <c r="CB137" i="9" s="1"/>
  <c r="DA137" i="9"/>
  <c r="CA137" i="9" s="1"/>
  <c r="F137" i="9"/>
  <c r="D137" i="9" s="1"/>
  <c r="E137" i="9"/>
  <c r="DD136" i="9"/>
  <c r="DB136" i="9"/>
  <c r="DA136" i="9"/>
  <c r="CB136" i="9"/>
  <c r="CA136" i="9"/>
  <c r="F136" i="9"/>
  <c r="E136" i="9"/>
  <c r="D136" i="9" s="1"/>
  <c r="DB135" i="9"/>
  <c r="CB135" i="9" s="1"/>
  <c r="DA135" i="9"/>
  <c r="CA135" i="9" s="1"/>
  <c r="F135" i="9"/>
  <c r="E135" i="9"/>
  <c r="D135" i="9" s="1"/>
  <c r="DB134" i="9"/>
  <c r="CB134" i="9" s="1"/>
  <c r="DA134" i="9"/>
  <c r="CA134" i="9"/>
  <c r="F134" i="9"/>
  <c r="E134" i="9"/>
  <c r="D134" i="9"/>
  <c r="DB133" i="9"/>
  <c r="DA133" i="9"/>
  <c r="CA133" i="9" s="1"/>
  <c r="CB133" i="9"/>
  <c r="F133" i="9"/>
  <c r="E133" i="9"/>
  <c r="D133" i="9"/>
  <c r="DB132" i="9"/>
  <c r="DA132" i="9"/>
  <c r="CA132" i="9" s="1"/>
  <c r="CB132" i="9"/>
  <c r="F132" i="9"/>
  <c r="E132" i="9"/>
  <c r="D132" i="9"/>
  <c r="DE132" i="9" s="1"/>
  <c r="DH131" i="9"/>
  <c r="DB131" i="9"/>
  <c r="DA131" i="9"/>
  <c r="CA131" i="9" s="1"/>
  <c r="CB131" i="9"/>
  <c r="F131" i="9"/>
  <c r="E131" i="9"/>
  <c r="D131" i="9"/>
  <c r="DD131" i="9" s="1"/>
  <c r="DE130" i="9"/>
  <c r="DB130" i="9"/>
  <c r="DA130" i="9"/>
  <c r="CB130" i="9"/>
  <c r="CA130" i="9"/>
  <c r="F130" i="9"/>
  <c r="D130" i="9" s="1"/>
  <c r="CH130" i="9" s="1"/>
  <c r="E130" i="9"/>
  <c r="DB129" i="9"/>
  <c r="CB129" i="9" s="1"/>
  <c r="DA129" i="9"/>
  <c r="CA129" i="9" s="1"/>
  <c r="F129" i="9"/>
  <c r="E129" i="9"/>
  <c r="DD128" i="9"/>
  <c r="DB128" i="9"/>
  <c r="DA128" i="9"/>
  <c r="CB128" i="9"/>
  <c r="CA128" i="9"/>
  <c r="F128" i="9"/>
  <c r="E128" i="9"/>
  <c r="D128" i="9" s="1"/>
  <c r="DB127" i="9"/>
  <c r="CB127" i="9" s="1"/>
  <c r="F127" i="9"/>
  <c r="E127" i="9"/>
  <c r="DB126" i="9"/>
  <c r="CB126" i="9" s="1"/>
  <c r="F126" i="9"/>
  <c r="E126" i="9"/>
  <c r="D126" i="9" s="1"/>
  <c r="DB125" i="9"/>
  <c r="CB125" i="9" s="1"/>
  <c r="F125" i="9"/>
  <c r="E125" i="9"/>
  <c r="DB124" i="9"/>
  <c r="CB124" i="9" s="1"/>
  <c r="F124" i="9"/>
  <c r="E124" i="9"/>
  <c r="D124" i="9" s="1"/>
  <c r="CF124" i="9" s="1"/>
  <c r="DB123" i="9"/>
  <c r="CB123" i="9" s="1"/>
  <c r="F123" i="9"/>
  <c r="E123" i="9"/>
  <c r="D123" i="9" s="1"/>
  <c r="DB122" i="9"/>
  <c r="CB122" i="9" s="1"/>
  <c r="F122" i="9"/>
  <c r="E122" i="9"/>
  <c r="D122" i="9"/>
  <c r="DB121" i="9"/>
  <c r="CB121" i="9" s="1"/>
  <c r="F121" i="9"/>
  <c r="E121" i="9"/>
  <c r="DB120" i="9"/>
  <c r="CB120" i="9" s="1"/>
  <c r="DA120" i="9"/>
  <c r="CA120" i="9"/>
  <c r="F120" i="9"/>
  <c r="E120" i="9"/>
  <c r="DB119" i="9"/>
  <c r="CB119" i="9" s="1"/>
  <c r="F119" i="9"/>
  <c r="E119" i="9"/>
  <c r="D119" i="9" s="1"/>
  <c r="DC119" i="9" s="1"/>
  <c r="CC119" i="9" s="1"/>
  <c r="DB118" i="9"/>
  <c r="CB118" i="9" s="1"/>
  <c r="DA118" i="9"/>
  <c r="CA118" i="9" s="1"/>
  <c r="F118" i="9"/>
  <c r="E118" i="9"/>
  <c r="D118" i="9" s="1"/>
  <c r="DB117" i="9"/>
  <c r="CB117" i="9" s="1"/>
  <c r="DA117" i="9"/>
  <c r="CA117" i="9" s="1"/>
  <c r="F117" i="9"/>
  <c r="D117" i="9" s="1"/>
  <c r="E117" i="9"/>
  <c r="DB116" i="9"/>
  <c r="CB116" i="9" s="1"/>
  <c r="DA116" i="9"/>
  <c r="CA116" i="9" s="1"/>
  <c r="F116" i="9"/>
  <c r="E116" i="9"/>
  <c r="D116" i="9" s="1"/>
  <c r="DB115" i="9"/>
  <c r="CB115" i="9" s="1"/>
  <c r="DA115" i="9"/>
  <c r="CA115" i="9"/>
  <c r="F115" i="9"/>
  <c r="E115" i="9"/>
  <c r="D115" i="9"/>
  <c r="DE115" i="9" s="1"/>
  <c r="DH114" i="9"/>
  <c r="DB114" i="9"/>
  <c r="DA114" i="9"/>
  <c r="CA114" i="9" s="1"/>
  <c r="CB114" i="9"/>
  <c r="F114" i="9"/>
  <c r="E114" i="9"/>
  <c r="D114" i="9" s="1"/>
  <c r="DD113" i="9"/>
  <c r="DB113" i="9"/>
  <c r="DA113" i="9"/>
  <c r="CB113" i="9"/>
  <c r="CA113" i="9"/>
  <c r="F113" i="9"/>
  <c r="E113" i="9"/>
  <c r="D113" i="9"/>
  <c r="DB112" i="9"/>
  <c r="CB112" i="9" s="1"/>
  <c r="DA112" i="9"/>
  <c r="CA112" i="9" s="1"/>
  <c r="CD112" i="9"/>
  <c r="F112" i="9"/>
  <c r="E112" i="9"/>
  <c r="D112" i="9"/>
  <c r="DB111" i="9"/>
  <c r="CB111" i="9" s="1"/>
  <c r="DA111" i="9"/>
  <c r="CA111" i="9" s="1"/>
  <c r="CE111" i="9"/>
  <c r="F111" i="9"/>
  <c r="E111" i="9"/>
  <c r="D111" i="9" s="1"/>
  <c r="DB110" i="9"/>
  <c r="CB110" i="9" s="1"/>
  <c r="DA110" i="9"/>
  <c r="CA110" i="9" s="1"/>
  <c r="F110" i="9"/>
  <c r="E110" i="9"/>
  <c r="D110" i="9" s="1"/>
  <c r="DA109" i="9"/>
  <c r="CA109" i="9"/>
  <c r="F109" i="9"/>
  <c r="E109" i="9"/>
  <c r="D109" i="9"/>
  <c r="DE109" i="9" s="1"/>
  <c r="DH108" i="9"/>
  <c r="DB108" i="9"/>
  <c r="DA108" i="9"/>
  <c r="CA108" i="9" s="1"/>
  <c r="CB108" i="9"/>
  <c r="F108" i="9"/>
  <c r="E108" i="9"/>
  <c r="D108" i="9" s="1"/>
  <c r="CE108" i="9" s="1"/>
  <c r="DB107" i="9"/>
  <c r="CB107" i="9" s="1"/>
  <c r="DA107" i="9"/>
  <c r="CA107" i="9" s="1"/>
  <c r="F107" i="9"/>
  <c r="E107" i="9"/>
  <c r="D107" i="9" s="1"/>
  <c r="DB106" i="9"/>
  <c r="CB106" i="9" s="1"/>
  <c r="DA106" i="9"/>
  <c r="CA106" i="9" s="1"/>
  <c r="F106" i="9"/>
  <c r="E106" i="9"/>
  <c r="D106" i="9"/>
  <c r="DH106" i="9" s="1"/>
  <c r="DA105" i="9"/>
  <c r="CA105" i="9" s="1"/>
  <c r="F105" i="9"/>
  <c r="E105" i="9"/>
  <c r="D105" i="9" s="1"/>
  <c r="DH105" i="9" s="1"/>
  <c r="DB104" i="9"/>
  <c r="CB104" i="9" s="1"/>
  <c r="DA104" i="9"/>
  <c r="CA104" i="9" s="1"/>
  <c r="F104" i="9"/>
  <c r="E104" i="9"/>
  <c r="D104" i="9" s="1"/>
  <c r="DB103" i="9"/>
  <c r="CB103" i="9" s="1"/>
  <c r="DA103" i="9"/>
  <c r="CA103" i="9"/>
  <c r="F103" i="9"/>
  <c r="E103" i="9"/>
  <c r="D103" i="9" s="1"/>
  <c r="DB102" i="9"/>
  <c r="CB102" i="9" s="1"/>
  <c r="DA102" i="9"/>
  <c r="CA102" i="9"/>
  <c r="F102" i="9"/>
  <c r="E102" i="9"/>
  <c r="DB101" i="9"/>
  <c r="CB101" i="9" s="1"/>
  <c r="DA101" i="9"/>
  <c r="CA101" i="9"/>
  <c r="F101" i="9"/>
  <c r="E101" i="9"/>
  <c r="D101" i="9" s="1"/>
  <c r="DA100" i="9"/>
  <c r="CA100" i="9"/>
  <c r="F100" i="9"/>
  <c r="E100" i="9"/>
  <c r="D100" i="9"/>
  <c r="DB99" i="9"/>
  <c r="CB99" i="9" s="1"/>
  <c r="F99" i="9"/>
  <c r="E99" i="9"/>
  <c r="DB98" i="9"/>
  <c r="CB98" i="9" s="1"/>
  <c r="DA98" i="9"/>
  <c r="CA98" i="9" s="1"/>
  <c r="F98" i="9"/>
  <c r="E98" i="9"/>
  <c r="DB97" i="9"/>
  <c r="CB97" i="9" s="1"/>
  <c r="DA97" i="9"/>
  <c r="CA97" i="9"/>
  <c r="F97" i="9"/>
  <c r="E97" i="9"/>
  <c r="DB96" i="9"/>
  <c r="CB96" i="9" s="1"/>
  <c r="DA96" i="9"/>
  <c r="CA96" i="9"/>
  <c r="F96" i="9"/>
  <c r="E96" i="9"/>
  <c r="DB95" i="9"/>
  <c r="CB95" i="9"/>
  <c r="F95" i="9"/>
  <c r="E95" i="9"/>
  <c r="D95" i="9" s="1"/>
  <c r="DC95" i="9" s="1"/>
  <c r="CC95" i="9" s="1"/>
  <c r="DB94" i="9"/>
  <c r="DA94" i="9"/>
  <c r="CA94" i="9" s="1"/>
  <c r="CB94" i="9"/>
  <c r="F94" i="9"/>
  <c r="E94" i="9"/>
  <c r="D94" i="9"/>
  <c r="DB93" i="9"/>
  <c r="CB93" i="9" s="1"/>
  <c r="DA93" i="9"/>
  <c r="CA93" i="9" s="1"/>
  <c r="CH93" i="9"/>
  <c r="F93" i="9"/>
  <c r="E93" i="9"/>
  <c r="D93" i="9"/>
  <c r="DH93" i="9" s="1"/>
  <c r="DB92" i="9"/>
  <c r="DA92" i="9"/>
  <c r="CA92" i="9" s="1"/>
  <c r="CB92" i="9"/>
  <c r="F92" i="9"/>
  <c r="D92" i="9" s="1"/>
  <c r="E92" i="9"/>
  <c r="DB91" i="9"/>
  <c r="CB91" i="9" s="1"/>
  <c r="DA91" i="9"/>
  <c r="CA91" i="9" s="1"/>
  <c r="F91" i="9"/>
  <c r="E91" i="9"/>
  <c r="DD90" i="9"/>
  <c r="DB90" i="9"/>
  <c r="DA90" i="9"/>
  <c r="CA90" i="9" s="1"/>
  <c r="CB90" i="9"/>
  <c r="F90" i="9"/>
  <c r="E90" i="9"/>
  <c r="D90" i="9"/>
  <c r="D85" i="9"/>
  <c r="D84" i="9"/>
  <c r="DF80" i="9"/>
  <c r="CF80" i="9" s="1"/>
  <c r="DE80" i="9"/>
  <c r="CE80" i="9" s="1"/>
  <c r="DD80" i="9"/>
  <c r="CD80" i="9" s="1"/>
  <c r="DC80" i="9"/>
  <c r="DB80" i="9"/>
  <c r="DA80" i="9"/>
  <c r="CA80" i="9" s="1"/>
  <c r="CC80" i="9"/>
  <c r="CB80" i="9"/>
  <c r="DF79" i="9"/>
  <c r="CF79" i="9" s="1"/>
  <c r="DE79" i="9"/>
  <c r="CE79" i="9" s="1"/>
  <c r="DD79" i="9"/>
  <c r="DC79" i="9"/>
  <c r="DB79" i="9"/>
  <c r="CB79" i="9" s="1"/>
  <c r="DA79" i="9"/>
  <c r="CA79" i="9" s="1"/>
  <c r="CD79" i="9"/>
  <c r="CC79" i="9"/>
  <c r="DF78" i="9"/>
  <c r="CF78" i="9" s="1"/>
  <c r="DE78" i="9"/>
  <c r="CE78" i="9" s="1"/>
  <c r="DD78" i="9"/>
  <c r="DC78" i="9"/>
  <c r="CC78" i="9" s="1"/>
  <c r="DB78" i="9"/>
  <c r="CB78" i="9" s="1"/>
  <c r="DA78" i="9"/>
  <c r="CD78" i="9"/>
  <c r="CA78" i="9"/>
  <c r="DF77" i="9"/>
  <c r="DE77" i="9"/>
  <c r="DD77" i="9"/>
  <c r="CD77" i="9" s="1"/>
  <c r="DC77" i="9"/>
  <c r="CC77" i="9" s="1"/>
  <c r="DB77" i="9"/>
  <c r="DA77" i="9"/>
  <c r="CF77" i="9"/>
  <c r="CE77" i="9"/>
  <c r="CB77" i="9"/>
  <c r="CA77" i="9"/>
  <c r="DF76" i="9"/>
  <c r="CF76" i="9" s="1"/>
  <c r="DE76" i="9"/>
  <c r="CE76" i="9" s="1"/>
  <c r="DD76" i="9"/>
  <c r="CD76" i="9" s="1"/>
  <c r="DC76" i="9"/>
  <c r="DB76" i="9"/>
  <c r="DA76" i="9"/>
  <c r="CA76" i="9" s="1"/>
  <c r="CC76" i="9"/>
  <c r="CB76" i="9"/>
  <c r="DF75" i="9"/>
  <c r="CF75" i="9" s="1"/>
  <c r="DE75" i="9"/>
  <c r="CE75" i="9" s="1"/>
  <c r="DD75" i="9"/>
  <c r="DC75" i="9"/>
  <c r="DB75" i="9"/>
  <c r="CB75" i="9" s="1"/>
  <c r="DA75" i="9"/>
  <c r="CA75" i="9" s="1"/>
  <c r="CD75" i="9"/>
  <c r="CC75" i="9"/>
  <c r="DF74" i="9"/>
  <c r="CF74" i="9" s="1"/>
  <c r="DE74" i="9"/>
  <c r="CE74" i="9" s="1"/>
  <c r="DD74" i="9"/>
  <c r="DC74" i="9"/>
  <c r="CC74" i="9" s="1"/>
  <c r="DB74" i="9"/>
  <c r="CB74" i="9" s="1"/>
  <c r="DA74" i="9"/>
  <c r="CD74" i="9"/>
  <c r="CA74" i="9"/>
  <c r="DF73" i="9"/>
  <c r="DE73" i="9"/>
  <c r="DD73" i="9"/>
  <c r="CD73" i="9" s="1"/>
  <c r="DC73" i="9"/>
  <c r="CC73" i="9" s="1"/>
  <c r="DB73" i="9"/>
  <c r="DA73" i="9"/>
  <c r="CF73" i="9"/>
  <c r="CE73" i="9"/>
  <c r="CB73" i="9"/>
  <c r="CA73" i="9"/>
  <c r="DF72" i="9"/>
  <c r="CF72" i="9" s="1"/>
  <c r="DE72" i="9"/>
  <c r="CE72" i="9" s="1"/>
  <c r="DD72" i="9"/>
  <c r="CD72" i="9" s="1"/>
  <c r="DC72" i="9"/>
  <c r="DB72" i="9"/>
  <c r="DA72" i="9"/>
  <c r="CA72" i="9" s="1"/>
  <c r="CC72" i="9"/>
  <c r="CB72" i="9"/>
  <c r="DF71" i="9"/>
  <c r="CF71" i="9" s="1"/>
  <c r="DE71" i="9"/>
  <c r="CE71" i="9" s="1"/>
  <c r="DD71" i="9"/>
  <c r="DC71" i="9"/>
  <c r="DB71" i="9"/>
  <c r="CB71" i="9" s="1"/>
  <c r="DA71" i="9"/>
  <c r="CA71" i="9" s="1"/>
  <c r="CD71" i="9"/>
  <c r="CC71" i="9"/>
  <c r="DF70" i="9"/>
  <c r="CF70" i="9" s="1"/>
  <c r="DE70" i="9"/>
  <c r="CE70" i="9" s="1"/>
  <c r="DD70" i="9"/>
  <c r="DC70" i="9"/>
  <c r="CC70" i="9" s="1"/>
  <c r="DB70" i="9"/>
  <c r="CB70" i="9" s="1"/>
  <c r="DA70" i="9"/>
  <c r="CD70" i="9"/>
  <c r="CA70" i="9"/>
  <c r="DF69" i="9"/>
  <c r="DE69" i="9"/>
  <c r="CE69" i="9" s="1"/>
  <c r="DD69" i="9"/>
  <c r="CD69" i="9" s="1"/>
  <c r="DC69" i="9"/>
  <c r="CC69" i="9" s="1"/>
  <c r="DB69" i="9"/>
  <c r="DA69" i="9"/>
  <c r="CF69" i="9"/>
  <c r="CB69" i="9"/>
  <c r="CA69" i="9"/>
  <c r="DF68" i="9"/>
  <c r="CF68" i="9" s="1"/>
  <c r="DE68" i="9"/>
  <c r="CE68" i="9" s="1"/>
  <c r="DD68" i="9"/>
  <c r="CD68" i="9" s="1"/>
  <c r="DC68" i="9"/>
  <c r="DB68" i="9"/>
  <c r="CB68" i="9" s="1"/>
  <c r="DA68" i="9"/>
  <c r="CA68" i="9" s="1"/>
  <c r="CC68" i="9"/>
  <c r="DF67" i="9"/>
  <c r="CF67" i="9" s="1"/>
  <c r="DE67" i="9"/>
  <c r="CE67" i="9" s="1"/>
  <c r="DD67" i="9"/>
  <c r="DC67" i="9"/>
  <c r="DB67" i="9"/>
  <c r="CB67" i="9" s="1"/>
  <c r="DA67" i="9"/>
  <c r="CA67" i="9" s="1"/>
  <c r="CD67" i="9"/>
  <c r="CC67" i="9"/>
  <c r="K67" i="9" s="1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DC63" i="9"/>
  <c r="CC63" i="9" s="1"/>
  <c r="DA63" i="9"/>
  <c r="CA63" i="9" s="1"/>
  <c r="F63" i="9"/>
  <c r="DH63" i="9" s="1"/>
  <c r="E63" i="9"/>
  <c r="DC62" i="9"/>
  <c r="DA62" i="9"/>
  <c r="CC62" i="9"/>
  <c r="CA62" i="9"/>
  <c r="F62" i="9"/>
  <c r="DH62" i="9" s="1"/>
  <c r="E62" i="9"/>
  <c r="CG62" i="9" s="1"/>
  <c r="DC61" i="9"/>
  <c r="DA61" i="9"/>
  <c r="CA61" i="9" s="1"/>
  <c r="CC61" i="9"/>
  <c r="F61" i="9"/>
  <c r="DH61" i="9" s="1"/>
  <c r="E61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DH59" i="9"/>
  <c r="DC59" i="9"/>
  <c r="DA59" i="9"/>
  <c r="CA59" i="9" s="1"/>
  <c r="CC59" i="9"/>
  <c r="F59" i="9"/>
  <c r="E59" i="9"/>
  <c r="CG59" i="9" s="1"/>
  <c r="D59" i="9"/>
  <c r="CE59" i="9" s="1"/>
  <c r="DH58" i="9"/>
  <c r="DC58" i="9"/>
  <c r="DA58" i="9"/>
  <c r="CA58" i="9" s="1"/>
  <c r="CC58" i="9"/>
  <c r="F58" i="9"/>
  <c r="E58" i="9"/>
  <c r="CG58" i="9" s="1"/>
  <c r="D58" i="9"/>
  <c r="CH58" i="9" s="1"/>
  <c r="DC57" i="9"/>
  <c r="DA57" i="9"/>
  <c r="CA57" i="9" s="1"/>
  <c r="CC57" i="9"/>
  <c r="F57" i="9"/>
  <c r="DH57" i="9" s="1"/>
  <c r="E57" i="9"/>
  <c r="CG57" i="9" s="1"/>
  <c r="DC56" i="9"/>
  <c r="CC56" i="9" s="1"/>
  <c r="DA56" i="9"/>
  <c r="CA56" i="9" s="1"/>
  <c r="F56" i="9"/>
  <c r="DH56" i="9" s="1"/>
  <c r="E56" i="9"/>
  <c r="CG56" i="9" s="1"/>
  <c r="DC55" i="9"/>
  <c r="DA55" i="9"/>
  <c r="CA55" i="9" s="1"/>
  <c r="CC55" i="9"/>
  <c r="F55" i="9"/>
  <c r="DH55" i="9" s="1"/>
  <c r="E55" i="9"/>
  <c r="CG55" i="9" s="1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DC53" i="9"/>
  <c r="DA53" i="9"/>
  <c r="CA53" i="9" s="1"/>
  <c r="CC53" i="9"/>
  <c r="F53" i="9"/>
  <c r="DH53" i="9" s="1"/>
  <c r="E53" i="9"/>
  <c r="D53" i="9" s="1"/>
  <c r="DD53" i="9" s="1"/>
  <c r="CD53" i="9" s="1"/>
  <c r="DC52" i="9"/>
  <c r="CC52" i="9" s="1"/>
  <c r="DA52" i="9"/>
  <c r="CA52" i="9" s="1"/>
  <c r="F52" i="9"/>
  <c r="DH52" i="9" s="1"/>
  <c r="E52" i="9"/>
  <c r="CG52" i="9" s="1"/>
  <c r="DC51" i="9"/>
  <c r="CC51" i="9" s="1"/>
  <c r="DA51" i="9"/>
  <c r="CA51" i="9"/>
  <c r="F51" i="9"/>
  <c r="DH51" i="9" s="1"/>
  <c r="E51" i="9"/>
  <c r="CG51" i="9" s="1"/>
  <c r="DH50" i="9"/>
  <c r="DC50" i="9"/>
  <c r="DA50" i="9"/>
  <c r="CC50" i="9"/>
  <c r="CA50" i="9"/>
  <c r="F50" i="9"/>
  <c r="E50" i="9"/>
  <c r="CG50" i="9" s="1"/>
  <c r="D50" i="9"/>
  <c r="DC49" i="9"/>
  <c r="DA49" i="9"/>
  <c r="CA49" i="9" s="1"/>
  <c r="CC49" i="9"/>
  <c r="F49" i="9"/>
  <c r="DH49" i="9" s="1"/>
  <c r="E49" i="9"/>
  <c r="DC48" i="9"/>
  <c r="CC48" i="9" s="1"/>
  <c r="DA48" i="9"/>
  <c r="CA48" i="9" s="1"/>
  <c r="F48" i="9"/>
  <c r="DH48" i="9" s="1"/>
  <c r="E48" i="9"/>
  <c r="DH47" i="9"/>
  <c r="DC47" i="9"/>
  <c r="CC47" i="9" s="1"/>
  <c r="DA47" i="9"/>
  <c r="CA47" i="9"/>
  <c r="F47" i="9"/>
  <c r="E47" i="9"/>
  <c r="CG47" i="9" s="1"/>
  <c r="D47" i="9"/>
  <c r="CE47" i="9" s="1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E46" i="9" s="1"/>
  <c r="DC45" i="9"/>
  <c r="CC45" i="9" s="1"/>
  <c r="F45" i="9"/>
  <c r="DH45" i="9" s="1"/>
  <c r="E45" i="9"/>
  <c r="D45" i="9" s="1"/>
  <c r="DC44" i="9"/>
  <c r="CC44" i="9" s="1"/>
  <c r="DA44" i="9"/>
  <c r="CA44" i="9" s="1"/>
  <c r="F44" i="9"/>
  <c r="DH44" i="9" s="1"/>
  <c r="E44" i="9"/>
  <c r="CG44" i="9" s="1"/>
  <c r="F43" i="9"/>
  <c r="DH43" i="9" s="1"/>
  <c r="E43" i="9"/>
  <c r="DC42" i="9"/>
  <c r="CC42" i="9"/>
  <c r="F42" i="9"/>
  <c r="DH42" i="9" s="1"/>
  <c r="E42" i="9"/>
  <c r="CG42" i="9" s="1"/>
  <c r="DC41" i="9"/>
  <c r="DA41" i="9"/>
  <c r="CC41" i="9"/>
  <c r="CA41" i="9"/>
  <c r="F41" i="9"/>
  <c r="DH41" i="9" s="1"/>
  <c r="E41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DC35" i="9"/>
  <c r="DA35" i="9"/>
  <c r="CA35" i="9" s="1"/>
  <c r="CC35" i="9"/>
  <c r="F35" i="9"/>
  <c r="DH35" i="9" s="1"/>
  <c r="E35" i="9"/>
  <c r="CG35" i="9" s="1"/>
  <c r="DH34" i="9"/>
  <c r="DC34" i="9"/>
  <c r="DA34" i="9"/>
  <c r="CC34" i="9"/>
  <c r="CA34" i="9"/>
  <c r="F34" i="9"/>
  <c r="E34" i="9"/>
  <c r="CG34" i="9" s="1"/>
  <c r="DD33" i="9"/>
  <c r="CD33" i="9" s="1"/>
  <c r="DC33" i="9"/>
  <c r="CC33" i="9" s="1"/>
  <c r="DA33" i="9"/>
  <c r="CG33" i="9"/>
  <c r="CA33" i="9"/>
  <c r="F33" i="9"/>
  <c r="DH33" i="9" s="1"/>
  <c r="E33" i="9"/>
  <c r="D33" i="9" s="1"/>
  <c r="DC32" i="9"/>
  <c r="CC32" i="9" s="1"/>
  <c r="DA32" i="9"/>
  <c r="CG32" i="9"/>
  <c r="CA32" i="9"/>
  <c r="F32" i="9"/>
  <c r="DH32" i="9" s="1"/>
  <c r="E32" i="9"/>
  <c r="DC31" i="9"/>
  <c r="CC31" i="9" s="1"/>
  <c r="DA31" i="9"/>
  <c r="CG31" i="9"/>
  <c r="CA31" i="9"/>
  <c r="F31" i="9"/>
  <c r="DH31" i="9" s="1"/>
  <c r="E31" i="9"/>
  <c r="D31" i="9" s="1"/>
  <c r="DD31" i="9" s="1"/>
  <c r="CD31" i="9" s="1"/>
  <c r="DC30" i="9"/>
  <c r="CC30" i="9" s="1"/>
  <c r="DA30" i="9"/>
  <c r="CG30" i="9"/>
  <c r="CA30" i="9"/>
  <c r="F30" i="9"/>
  <c r="DH30" i="9" s="1"/>
  <c r="E30" i="9"/>
  <c r="DD29" i="9"/>
  <c r="CD29" i="9" s="1"/>
  <c r="DC29" i="9"/>
  <c r="CC29" i="9" s="1"/>
  <c r="DA29" i="9"/>
  <c r="CG29" i="9"/>
  <c r="CA29" i="9"/>
  <c r="F29" i="9"/>
  <c r="DH29" i="9" s="1"/>
  <c r="E29" i="9"/>
  <c r="D29" i="9" s="1"/>
  <c r="DC28" i="9"/>
  <c r="CC28" i="9" s="1"/>
  <c r="DA28" i="9"/>
  <c r="CA28" i="9"/>
  <c r="F28" i="9"/>
  <c r="DH28" i="9" s="1"/>
  <c r="E28" i="9"/>
  <c r="D28" i="9" s="1"/>
  <c r="DD28" i="9" s="1"/>
  <c r="CD28" i="9" s="1"/>
  <c r="DC27" i="9"/>
  <c r="CC27" i="9" s="1"/>
  <c r="DA27" i="9"/>
  <c r="CA27" i="9"/>
  <c r="F27" i="9"/>
  <c r="DH27" i="9" s="1"/>
  <c r="E27" i="9"/>
  <c r="D27" i="9" s="1"/>
  <c r="DD27" i="9" s="1"/>
  <c r="CD27" i="9" s="1"/>
  <c r="DC26" i="9"/>
  <c r="CC26" i="9" s="1"/>
  <c r="DA26" i="9"/>
  <c r="CA26" i="9"/>
  <c r="F26" i="9"/>
  <c r="DH26" i="9" s="1"/>
  <c r="E26" i="9"/>
  <c r="D26" i="9" s="1"/>
  <c r="DD26" i="9" s="1"/>
  <c r="CD26" i="9" s="1"/>
  <c r="DC25" i="9"/>
  <c r="CC25" i="9" s="1"/>
  <c r="DA25" i="9"/>
  <c r="CA25" i="9"/>
  <c r="F25" i="9"/>
  <c r="DH25" i="9" s="1"/>
  <c r="E25" i="9"/>
  <c r="D25" i="9" s="1"/>
  <c r="DD25" i="9" s="1"/>
  <c r="CD25" i="9" s="1"/>
  <c r="DC24" i="9"/>
  <c r="CC24" i="9" s="1"/>
  <c r="DA24" i="9"/>
  <c r="CA24" i="9"/>
  <c r="F24" i="9"/>
  <c r="DH24" i="9" s="1"/>
  <c r="E24" i="9"/>
  <c r="D24" i="9" s="1"/>
  <c r="DD24" i="9" s="1"/>
  <c r="CD24" i="9" s="1"/>
  <c r="DC23" i="9"/>
  <c r="CC23" i="9" s="1"/>
  <c r="DA23" i="9"/>
  <c r="CA23" i="9"/>
  <c r="F23" i="9"/>
  <c r="DH23" i="9" s="1"/>
  <c r="E23" i="9"/>
  <c r="D23" i="9" s="1"/>
  <c r="DD23" i="9" s="1"/>
  <c r="CD23" i="9" s="1"/>
  <c r="DC22" i="9"/>
  <c r="CC22" i="9" s="1"/>
  <c r="DA22" i="9"/>
  <c r="CA22" i="9"/>
  <c r="F22" i="9"/>
  <c r="DH22" i="9" s="1"/>
  <c r="E22" i="9"/>
  <c r="D22" i="9" s="1"/>
  <c r="DD22" i="9" s="1"/>
  <c r="CD22" i="9" s="1"/>
  <c r="DC21" i="9"/>
  <c r="CC21" i="9" s="1"/>
  <c r="DA21" i="9"/>
  <c r="CA21" i="9"/>
  <c r="F21" i="9"/>
  <c r="DH21" i="9" s="1"/>
  <c r="E21" i="9"/>
  <c r="D21" i="9" s="1"/>
  <c r="DG21" i="9" s="1"/>
  <c r="DC20" i="9"/>
  <c r="CC20" i="9" s="1"/>
  <c r="DA20" i="9"/>
  <c r="CA20" i="9"/>
  <c r="F20" i="9"/>
  <c r="DH20" i="9" s="1"/>
  <c r="E20" i="9"/>
  <c r="D20" i="9" s="1"/>
  <c r="DG20" i="9" s="1"/>
  <c r="DC19" i="9"/>
  <c r="CC19" i="9" s="1"/>
  <c r="DA19" i="9"/>
  <c r="CA19" i="9"/>
  <c r="F19" i="9"/>
  <c r="E19" i="9"/>
  <c r="D19" i="9" s="1"/>
  <c r="CH19" i="9" s="1"/>
  <c r="DC15" i="9"/>
  <c r="CC15" i="9" s="1"/>
  <c r="DA15" i="9"/>
  <c r="CA15" i="9"/>
  <c r="F15" i="9"/>
  <c r="DH15" i="9" s="1"/>
  <c r="E15" i="9"/>
  <c r="D15" i="9" s="1"/>
  <c r="DG15" i="9" s="1"/>
  <c r="DC14" i="9"/>
  <c r="CC14" i="9" s="1"/>
  <c r="DA14" i="9"/>
  <c r="CA14" i="9"/>
  <c r="F14" i="9"/>
  <c r="DH14" i="9" s="1"/>
  <c r="E14" i="9"/>
  <c r="D14" i="9" s="1"/>
  <c r="DH13" i="9"/>
  <c r="DC13" i="9"/>
  <c r="CC13" i="9" s="1"/>
  <c r="DA13" i="9"/>
  <c r="CA13" i="9"/>
  <c r="F13" i="9"/>
  <c r="E13" i="9"/>
  <c r="D13" i="9" s="1"/>
  <c r="DH12" i="9"/>
  <c r="DC12" i="9"/>
  <c r="CC12" i="9" s="1"/>
  <c r="DA12" i="9"/>
  <c r="CA12" i="9"/>
  <c r="F12" i="9"/>
  <c r="E12" i="9"/>
  <c r="D12" i="9" s="1"/>
  <c r="A5" i="9"/>
  <c r="A4" i="9"/>
  <c r="A3" i="9"/>
  <c r="A2" i="9"/>
  <c r="DG13" i="9" l="1"/>
  <c r="CH13" i="9"/>
  <c r="DD13" i="9"/>
  <c r="CD13" i="9" s="1"/>
  <c r="DF12" i="9"/>
  <c r="CH12" i="9"/>
  <c r="DD12" i="9"/>
  <c r="CD12" i="9" s="1"/>
  <c r="DG14" i="9"/>
  <c r="DD14" i="9"/>
  <c r="CD14" i="9" s="1"/>
  <c r="CH14" i="9"/>
  <c r="CG14" i="9"/>
  <c r="CG19" i="9"/>
  <c r="DD19" i="9"/>
  <c r="CD19" i="9" s="1"/>
  <c r="F54" i="9"/>
  <c r="DH94" i="9"/>
  <c r="CE94" i="9"/>
  <c r="DE203" i="9"/>
  <c r="CE203" i="9" s="1"/>
  <c r="DA203" i="9"/>
  <c r="CA203" i="9" s="1"/>
  <c r="DG289" i="9"/>
  <c r="CG289" i="9"/>
  <c r="CG12" i="9"/>
  <c r="CG13" i="9"/>
  <c r="F36" i="9"/>
  <c r="DH19" i="9"/>
  <c r="CH21" i="9"/>
  <c r="D30" i="9"/>
  <c r="CG53" i="9"/>
  <c r="CG61" i="9"/>
  <c r="D61" i="9"/>
  <c r="DE61" i="9" s="1"/>
  <c r="K74" i="9"/>
  <c r="DH90" i="9"/>
  <c r="CE90" i="9"/>
  <c r="CD90" i="9"/>
  <c r="D91" i="9"/>
  <c r="DE113" i="9"/>
  <c r="CE113" i="9"/>
  <c r="DD114" i="9"/>
  <c r="CD114" i="9"/>
  <c r="DD116" i="9"/>
  <c r="CD116" i="9"/>
  <c r="DH116" i="9"/>
  <c r="DD118" i="9"/>
  <c r="CD118" i="9"/>
  <c r="DH118" i="9"/>
  <c r="CG123" i="9"/>
  <c r="DE123" i="9"/>
  <c r="CD123" i="9"/>
  <c r="DD123" i="9"/>
  <c r="DE128" i="9"/>
  <c r="CH128" i="9"/>
  <c r="CE128" i="9"/>
  <c r="D129" i="9"/>
  <c r="DD135" i="9"/>
  <c r="CD135" i="9"/>
  <c r="DH135" i="9"/>
  <c r="DE136" i="9"/>
  <c r="CH136" i="9"/>
  <c r="CE136" i="9"/>
  <c r="DE142" i="9"/>
  <c r="CH142" i="9"/>
  <c r="DD142" i="9"/>
  <c r="CE142" i="9"/>
  <c r="D188" i="9"/>
  <c r="DC188" i="9" s="1"/>
  <c r="CC188" i="9" s="1"/>
  <c r="D226" i="9"/>
  <c r="DG233" i="9"/>
  <c r="DE235" i="9"/>
  <c r="DC235" i="9"/>
  <c r="CC235" i="9" s="1"/>
  <c r="CE244" i="9"/>
  <c r="DG19" i="9"/>
  <c r="DD21" i="9"/>
  <c r="CD21" i="9" s="1"/>
  <c r="DG122" i="9"/>
  <c r="CE122" i="9"/>
  <c r="DF122" i="9"/>
  <c r="DG240" i="9"/>
  <c r="CG240" i="9"/>
  <c r="CE251" i="9"/>
  <c r="AY251" i="9" s="1"/>
  <c r="DE251" i="9"/>
  <c r="CG251" i="9"/>
  <c r="CG15" i="9"/>
  <c r="DD15" i="9"/>
  <c r="CD15" i="9" s="1"/>
  <c r="DG23" i="9"/>
  <c r="CH23" i="9"/>
  <c r="CG23" i="9"/>
  <c r="DG25" i="9"/>
  <c r="CH25" i="9"/>
  <c r="DG26" i="9"/>
  <c r="CH26" i="9"/>
  <c r="CG26" i="9"/>
  <c r="DG28" i="9"/>
  <c r="CH28" i="9"/>
  <c r="CG28" i="9"/>
  <c r="DG29" i="9"/>
  <c r="CH29" i="9"/>
  <c r="DG33" i="9"/>
  <c r="CH33" i="9"/>
  <c r="CG43" i="9"/>
  <c r="D43" i="9"/>
  <c r="DE43" i="9" s="1"/>
  <c r="DH92" i="9"/>
  <c r="CE92" i="9"/>
  <c r="DD92" i="9"/>
  <c r="CD92" i="9"/>
  <c r="CH107" i="9"/>
  <c r="DH107" i="9"/>
  <c r="DD108" i="9"/>
  <c r="CD108" i="9"/>
  <c r="DD110" i="9"/>
  <c r="CD110" i="9"/>
  <c r="DH110" i="9"/>
  <c r="DE111" i="9"/>
  <c r="DD111" i="9"/>
  <c r="DE117" i="9"/>
  <c r="CE117" i="9"/>
  <c r="DD117" i="9"/>
  <c r="DD130" i="9"/>
  <c r="CE130" i="9"/>
  <c r="DE134" i="9"/>
  <c r="CH134" i="9"/>
  <c r="DD134" i="9"/>
  <c r="CE134" i="9"/>
  <c r="DD137" i="9"/>
  <c r="CD137" i="9"/>
  <c r="DH137" i="9"/>
  <c r="DD138" i="9"/>
  <c r="CE138" i="9"/>
  <c r="DG239" i="9"/>
  <c r="CG239" i="9"/>
  <c r="CE239" i="9"/>
  <c r="CG273" i="9"/>
  <c r="DG273" i="9"/>
  <c r="CD273" i="9"/>
  <c r="DG282" i="9"/>
  <c r="DD282" i="9"/>
  <c r="CD282" i="9"/>
  <c r="E303" i="9"/>
  <c r="CG21" i="9"/>
  <c r="DG31" i="9"/>
  <c r="CH31" i="9"/>
  <c r="CD94" i="9"/>
  <c r="DG124" i="9"/>
  <c r="CE124" i="9"/>
  <c r="DF124" i="9"/>
  <c r="DG238" i="9"/>
  <c r="DD238" i="9"/>
  <c r="CG20" i="9"/>
  <c r="DD20" i="9"/>
  <c r="CD20" i="9" s="1"/>
  <c r="DG22" i="9"/>
  <c r="CH22" i="9"/>
  <c r="CG22" i="9"/>
  <c r="DG24" i="9"/>
  <c r="CH24" i="9"/>
  <c r="CG24" i="9"/>
  <c r="CG25" i="9"/>
  <c r="DG27" i="9"/>
  <c r="CH27" i="9"/>
  <c r="CG27" i="9"/>
  <c r="CH15" i="9"/>
  <c r="CH20" i="9"/>
  <c r="D32" i="9"/>
  <c r="E36" i="9"/>
  <c r="D48" i="9"/>
  <c r="CG49" i="9"/>
  <c r="D49" i="9"/>
  <c r="DD59" i="9"/>
  <c r="CD59" i="9" s="1"/>
  <c r="K70" i="9"/>
  <c r="K78" i="9"/>
  <c r="DD94" i="9"/>
  <c r="DD112" i="9"/>
  <c r="DH112" i="9"/>
  <c r="CF122" i="9"/>
  <c r="DD133" i="9"/>
  <c r="DH133" i="9"/>
  <c r="CD133" i="9"/>
  <c r="DD141" i="9"/>
  <c r="DH141" i="9"/>
  <c r="DD150" i="9"/>
  <c r="DF152" i="9"/>
  <c r="CD152" i="9"/>
  <c r="CE156" i="9"/>
  <c r="DE156" i="9"/>
  <c r="DD170" i="9"/>
  <c r="CD170" i="9" s="1"/>
  <c r="D180" i="9"/>
  <c r="DC180" i="9" s="1"/>
  <c r="CC180" i="9" s="1"/>
  <c r="D191" i="9"/>
  <c r="DB191" i="9" s="1"/>
  <c r="CB191" i="9" s="1"/>
  <c r="D224" i="9"/>
  <c r="DE224" i="9" s="1"/>
  <c r="DD229" i="9"/>
  <c r="CG229" i="9"/>
  <c r="DC229" i="9"/>
  <c r="CC229" i="9" s="1"/>
  <c r="CE229" i="9"/>
  <c r="DB229" i="9"/>
  <c r="CB229" i="9" s="1"/>
  <c r="AY229" i="9" s="1"/>
  <c r="CD229" i="9"/>
  <c r="DE245" i="9"/>
  <c r="CG245" i="9"/>
  <c r="D249" i="9"/>
  <c r="DG249" i="9" s="1"/>
  <c r="DE250" i="9"/>
  <c r="DG250" i="9"/>
  <c r="CG250" i="9"/>
  <c r="DD273" i="9"/>
  <c r="DG287" i="9"/>
  <c r="CD287" i="9"/>
  <c r="D35" i="9"/>
  <c r="CG45" i="9"/>
  <c r="D51" i="9"/>
  <c r="DD51" i="9" s="1"/>
  <c r="CD51" i="9" s="1"/>
  <c r="D55" i="9"/>
  <c r="K75" i="9"/>
  <c r="CD106" i="9"/>
  <c r="DD106" i="9"/>
  <c r="DD115" i="9"/>
  <c r="CD131" i="9"/>
  <c r="CD139" i="9"/>
  <c r="D215" i="9"/>
  <c r="D231" i="9"/>
  <c r="DD231" i="9" s="1"/>
  <c r="CE234" i="9"/>
  <c r="D246" i="9"/>
  <c r="D256" i="9"/>
  <c r="DB271" i="9"/>
  <c r="CB271" i="9" s="1"/>
  <c r="AY271" i="9" s="1"/>
  <c r="DG275" i="9"/>
  <c r="D34" i="9"/>
  <c r="D52" i="9"/>
  <c r="D56" i="9"/>
  <c r="CH56" i="9" s="1"/>
  <c r="D57" i="9"/>
  <c r="CE106" i="9"/>
  <c r="DC109" i="9"/>
  <c r="CC109" i="9" s="1"/>
  <c r="CE115" i="9"/>
  <c r="CE132" i="9"/>
  <c r="DD132" i="9"/>
  <c r="CE140" i="9"/>
  <c r="DD140" i="9"/>
  <c r="DC148" i="9"/>
  <c r="CC148" i="9" s="1"/>
  <c r="DD152" i="9"/>
  <c r="CE155" i="9"/>
  <c r="DC171" i="9"/>
  <c r="CC171" i="9" s="1"/>
  <c r="DC175" i="9"/>
  <c r="CC175" i="9" s="1"/>
  <c r="F178" i="9"/>
  <c r="D192" i="9"/>
  <c r="DD192" i="9" s="1"/>
  <c r="CD192" i="9" s="1"/>
  <c r="D193" i="9"/>
  <c r="DC193" i="9" s="1"/>
  <c r="CC193" i="9" s="1"/>
  <c r="D225" i="9"/>
  <c r="D247" i="9"/>
  <c r="D248" i="9"/>
  <c r="D253" i="9"/>
  <c r="DC253" i="9" s="1"/>
  <c r="CC253" i="9" s="1"/>
  <c r="D262" i="9"/>
  <c r="D274" i="9"/>
  <c r="CD275" i="9"/>
  <c r="D276" i="9"/>
  <c r="DG276" i="9" s="1"/>
  <c r="D278" i="9"/>
  <c r="DE278" i="9" s="1"/>
  <c r="D280" i="9"/>
  <c r="D296" i="9"/>
  <c r="DD296" i="9" s="1"/>
  <c r="F301" i="9"/>
  <c r="D301" i="9" s="1"/>
  <c r="E306" i="9"/>
  <c r="D306" i="9" s="1"/>
  <c r="F46" i="9"/>
  <c r="E54" i="9"/>
  <c r="CG48" i="9"/>
  <c r="F60" i="9"/>
  <c r="K68" i="9"/>
  <c r="K71" i="9"/>
  <c r="D102" i="9"/>
  <c r="DD102" i="9" s="1"/>
  <c r="CH132" i="9"/>
  <c r="CH140" i="9"/>
  <c r="E143" i="9"/>
  <c r="E157" i="9"/>
  <c r="CG148" i="9"/>
  <c r="DA174" i="9"/>
  <c r="CA174" i="9" s="1"/>
  <c r="D268" i="9"/>
  <c r="DD268" i="9" s="1"/>
  <c r="D270" i="9"/>
  <c r="D298" i="9"/>
  <c r="F303" i="9"/>
  <c r="D314" i="9"/>
  <c r="DG48" i="9"/>
  <c r="DF48" i="9"/>
  <c r="DB48" i="9"/>
  <c r="CB48" i="9" s="1"/>
  <c r="CF48" i="9"/>
  <c r="CE95" i="9"/>
  <c r="DH102" i="9"/>
  <c r="DG102" i="9"/>
  <c r="DE104" i="9"/>
  <c r="CE104" i="9"/>
  <c r="DH104" i="9"/>
  <c r="DD104" i="9"/>
  <c r="CH104" i="9"/>
  <c r="CD104" i="9"/>
  <c r="DG104" i="9"/>
  <c r="DF104" i="9"/>
  <c r="CG104" i="9"/>
  <c r="CF104" i="9"/>
  <c r="DE126" i="9"/>
  <c r="CH126" i="9"/>
  <c r="CD126" i="9"/>
  <c r="DH126" i="9"/>
  <c r="DD126" i="9"/>
  <c r="CG126" i="9"/>
  <c r="DG126" i="9"/>
  <c r="CF126" i="9"/>
  <c r="CE126" i="9"/>
  <c r="DC190" i="9"/>
  <c r="CC190" i="9" s="1"/>
  <c r="DD190" i="9"/>
  <c r="CD190" i="9" s="1"/>
  <c r="DB190" i="9"/>
  <c r="CB190" i="9" s="1"/>
  <c r="DE190" i="9"/>
  <c r="CE190" i="9" s="1"/>
  <c r="DA190" i="9"/>
  <c r="CA190" i="9" s="1"/>
  <c r="DG221" i="9"/>
  <c r="DB221" i="9"/>
  <c r="CB221" i="9" s="1"/>
  <c r="CD221" i="9"/>
  <c r="DD221" i="9"/>
  <c r="CE221" i="9"/>
  <c r="AY221" i="9" s="1"/>
  <c r="DC221" i="9"/>
  <c r="CC221" i="9" s="1"/>
  <c r="DE221" i="9"/>
  <c r="DE13" i="9"/>
  <c r="DE15" i="9"/>
  <c r="DE20" i="9"/>
  <c r="CE21" i="9"/>
  <c r="DE21" i="9"/>
  <c r="CE25" i="9"/>
  <c r="DE25" i="9"/>
  <c r="CE26" i="9"/>
  <c r="DE26" i="9"/>
  <c r="CE27" i="9"/>
  <c r="CE29" i="9"/>
  <c r="DE29" i="9"/>
  <c r="CE31" i="9"/>
  <c r="DE31" i="9"/>
  <c r="CE32" i="9"/>
  <c r="DE32" i="9"/>
  <c r="CE33" i="9"/>
  <c r="DD43" i="9"/>
  <c r="CD43" i="9" s="1"/>
  <c r="CF43" i="9"/>
  <c r="DG43" i="9"/>
  <c r="DB43" i="9"/>
  <c r="CB43" i="9" s="1"/>
  <c r="CE43" i="9"/>
  <c r="DF43" i="9"/>
  <c r="DF45" i="9"/>
  <c r="DB45" i="9"/>
  <c r="CB45" i="9" s="1"/>
  <c r="CE45" i="9"/>
  <c r="DE45" i="9"/>
  <c r="CH45" i="9"/>
  <c r="DD45" i="9"/>
  <c r="CD45" i="9" s="1"/>
  <c r="DG47" i="9"/>
  <c r="DF47" i="9"/>
  <c r="DB47" i="9"/>
  <c r="CB47" i="9" s="1"/>
  <c r="CF47" i="9"/>
  <c r="DD47" i="9"/>
  <c r="CD47" i="9" s="1"/>
  <c r="DF50" i="9"/>
  <c r="DB50" i="9"/>
  <c r="CB50" i="9" s="1"/>
  <c r="CF50" i="9"/>
  <c r="CE50" i="9"/>
  <c r="AY50" i="9" s="1"/>
  <c r="DG50" i="9"/>
  <c r="DF52" i="9"/>
  <c r="DB52" i="9"/>
  <c r="CB52" i="9" s="1"/>
  <c r="CF52" i="9"/>
  <c r="CE52" i="9"/>
  <c r="DG52" i="9"/>
  <c r="D54" i="9"/>
  <c r="CG63" i="9"/>
  <c r="D63" i="9"/>
  <c r="DE100" i="9"/>
  <c r="CH100" i="9"/>
  <c r="CD100" i="9"/>
  <c r="DH100" i="9"/>
  <c r="DD100" i="9"/>
  <c r="CG100" i="9"/>
  <c r="DG100" i="9"/>
  <c r="CF100" i="9"/>
  <c r="DF100" i="9"/>
  <c r="CE100" i="9"/>
  <c r="DE105" i="9"/>
  <c r="DE149" i="9"/>
  <c r="DD149" i="9"/>
  <c r="CG149" i="9"/>
  <c r="DC149" i="9"/>
  <c r="CC149" i="9" s="1"/>
  <c r="AY149" i="9" s="1"/>
  <c r="DG149" i="9"/>
  <c r="CE149" i="9"/>
  <c r="CD149" i="9"/>
  <c r="DG237" i="9"/>
  <c r="CG237" i="9"/>
  <c r="DD237" i="9"/>
  <c r="CE237" i="9"/>
  <c r="CD237" i="9"/>
  <c r="AY237" i="9" s="1"/>
  <c r="DE237" i="9"/>
  <c r="DE292" i="9"/>
  <c r="CE292" i="9"/>
  <c r="CG292" i="9"/>
  <c r="DG292" i="9"/>
  <c r="CD292" i="9"/>
  <c r="DD292" i="9"/>
  <c r="CF12" i="9"/>
  <c r="DB12" i="9"/>
  <c r="CB12" i="9" s="1"/>
  <c r="CF13" i="9"/>
  <c r="DB13" i="9"/>
  <c r="CB13" i="9" s="1"/>
  <c r="DF13" i="9"/>
  <c r="CF14" i="9"/>
  <c r="DB14" i="9"/>
  <c r="CB14" i="9" s="1"/>
  <c r="DF14" i="9"/>
  <c r="CF15" i="9"/>
  <c r="DB15" i="9"/>
  <c r="CB15" i="9" s="1"/>
  <c r="DF15" i="9"/>
  <c r="CF19" i="9"/>
  <c r="DB19" i="9"/>
  <c r="CB19" i="9" s="1"/>
  <c r="DF19" i="9"/>
  <c r="CF20" i="9"/>
  <c r="DB20" i="9"/>
  <c r="CB20" i="9" s="1"/>
  <c r="DF20" i="9"/>
  <c r="CF21" i="9"/>
  <c r="DB21" i="9"/>
  <c r="CB21" i="9" s="1"/>
  <c r="DF21" i="9"/>
  <c r="CF22" i="9"/>
  <c r="DB22" i="9"/>
  <c r="CB22" i="9" s="1"/>
  <c r="DF22" i="9"/>
  <c r="CF23" i="9"/>
  <c r="DB23" i="9"/>
  <c r="CB23" i="9" s="1"/>
  <c r="DF23" i="9"/>
  <c r="CF24" i="9"/>
  <c r="DB24" i="9"/>
  <c r="CB24" i="9" s="1"/>
  <c r="DF24" i="9"/>
  <c r="CF25" i="9"/>
  <c r="DB25" i="9"/>
  <c r="CB25" i="9" s="1"/>
  <c r="DF25" i="9"/>
  <c r="CF26" i="9"/>
  <c r="DB26" i="9"/>
  <c r="CB26" i="9" s="1"/>
  <c r="DF26" i="9"/>
  <c r="CF27" i="9"/>
  <c r="DB27" i="9"/>
  <c r="CB27" i="9" s="1"/>
  <c r="DF27" i="9"/>
  <c r="CF28" i="9"/>
  <c r="DB28" i="9"/>
  <c r="CB28" i="9" s="1"/>
  <c r="DF28" i="9"/>
  <c r="CF29" i="9"/>
  <c r="DB29" i="9"/>
  <c r="CB29" i="9" s="1"/>
  <c r="DF29" i="9"/>
  <c r="CF30" i="9"/>
  <c r="DB30" i="9"/>
  <c r="CB30" i="9" s="1"/>
  <c r="DF30" i="9"/>
  <c r="CF31" i="9"/>
  <c r="DB31" i="9"/>
  <c r="CB31" i="9" s="1"/>
  <c r="DF31" i="9"/>
  <c r="CF32" i="9"/>
  <c r="DB32" i="9"/>
  <c r="CB32" i="9" s="1"/>
  <c r="DF32" i="9"/>
  <c r="CF33" i="9"/>
  <c r="DB33" i="9"/>
  <c r="CB33" i="9" s="1"/>
  <c r="DF33" i="9"/>
  <c r="CF34" i="9"/>
  <c r="DB34" i="9"/>
  <c r="CB34" i="9" s="1"/>
  <c r="DF34" i="9"/>
  <c r="CF35" i="9"/>
  <c r="DB35" i="9"/>
  <c r="CB35" i="9" s="1"/>
  <c r="DF35" i="9"/>
  <c r="CF45" i="9"/>
  <c r="DG45" i="9"/>
  <c r="CH47" i="9"/>
  <c r="DE47" i="9"/>
  <c r="DD50" i="9"/>
  <c r="CD50" i="9" s="1"/>
  <c r="DD52" i="9"/>
  <c r="CD52" i="9" s="1"/>
  <c r="DG56" i="9"/>
  <c r="DD56" i="9"/>
  <c r="CD56" i="9" s="1"/>
  <c r="K76" i="9"/>
  <c r="K79" i="9"/>
  <c r="DG91" i="9"/>
  <c r="DC91" i="9"/>
  <c r="CC91" i="9" s="1"/>
  <c r="CG91" i="9"/>
  <c r="DF91" i="9"/>
  <c r="CF91" i="9"/>
  <c r="DD91" i="9"/>
  <c r="CE91" i="9"/>
  <c r="CD91" i="9"/>
  <c r="DE91" i="9"/>
  <c r="CG105" i="9"/>
  <c r="DG107" i="9"/>
  <c r="DC107" i="9"/>
  <c r="CC107" i="9" s="1"/>
  <c r="CG107" i="9"/>
  <c r="DF107" i="9"/>
  <c r="CF107" i="9"/>
  <c r="DD107" i="9"/>
  <c r="CE107" i="9"/>
  <c r="CD107" i="9"/>
  <c r="DE107" i="9"/>
  <c r="CH111" i="9"/>
  <c r="CH113" i="9"/>
  <c r="CH115" i="9"/>
  <c r="CH117" i="9"/>
  <c r="D120" i="9"/>
  <c r="D121" i="9"/>
  <c r="DG123" i="9"/>
  <c r="DC123" i="9"/>
  <c r="CC123" i="9" s="1"/>
  <c r="CF123" i="9"/>
  <c r="AX123" i="9" s="1"/>
  <c r="DF123" i="9"/>
  <c r="CE123" i="9"/>
  <c r="DH123" i="9"/>
  <c r="CH123" i="9"/>
  <c r="DC126" i="9"/>
  <c r="CC126" i="9" s="1"/>
  <c r="DG128" i="9"/>
  <c r="DC128" i="9"/>
  <c r="CC128" i="9" s="1"/>
  <c r="CG128" i="9"/>
  <c r="DF128" i="9"/>
  <c r="CF128" i="9"/>
  <c r="CD128" i="9"/>
  <c r="DH128" i="9"/>
  <c r="DG130" i="9"/>
  <c r="DC130" i="9"/>
  <c r="CC130" i="9" s="1"/>
  <c r="CG130" i="9"/>
  <c r="DF130" i="9"/>
  <c r="CF130" i="9"/>
  <c r="CD130" i="9"/>
  <c r="DH130" i="9"/>
  <c r="DG132" i="9"/>
  <c r="DC132" i="9"/>
  <c r="CC132" i="9" s="1"/>
  <c r="CG132" i="9"/>
  <c r="DF132" i="9"/>
  <c r="CF132" i="9"/>
  <c r="CD132" i="9"/>
  <c r="DH132" i="9"/>
  <c r="DG134" i="9"/>
  <c r="DC134" i="9"/>
  <c r="CC134" i="9" s="1"/>
  <c r="CG134" i="9"/>
  <c r="DF134" i="9"/>
  <c r="CF134" i="9"/>
  <c r="CD134" i="9"/>
  <c r="DH134" i="9"/>
  <c r="DG136" i="9"/>
  <c r="DC136" i="9"/>
  <c r="CC136" i="9" s="1"/>
  <c r="CG136" i="9"/>
  <c r="DF136" i="9"/>
  <c r="CF136" i="9"/>
  <c r="CD136" i="9"/>
  <c r="DH136" i="9"/>
  <c r="DG138" i="9"/>
  <c r="DC138" i="9"/>
  <c r="CC138" i="9" s="1"/>
  <c r="CG138" i="9"/>
  <c r="DF138" i="9"/>
  <c r="CF138" i="9"/>
  <c r="CD138" i="9"/>
  <c r="DH138" i="9"/>
  <c r="DG140" i="9"/>
  <c r="DC140" i="9"/>
  <c r="CC140" i="9" s="1"/>
  <c r="CG140" i="9"/>
  <c r="DF140" i="9"/>
  <c r="CF140" i="9"/>
  <c r="CD140" i="9"/>
  <c r="DH140" i="9"/>
  <c r="DG142" i="9"/>
  <c r="DC142" i="9"/>
  <c r="CC142" i="9" s="1"/>
  <c r="CG142" i="9"/>
  <c r="DF142" i="9"/>
  <c r="CF142" i="9"/>
  <c r="CD142" i="9"/>
  <c r="DH142" i="9"/>
  <c r="D143" i="9"/>
  <c r="DE151" i="9"/>
  <c r="CD151" i="9"/>
  <c r="DC151" i="9"/>
  <c r="CC151" i="9" s="1"/>
  <c r="DG151" i="9"/>
  <c r="CE151" i="9"/>
  <c r="DF151" i="9"/>
  <c r="CG151" i="9"/>
  <c r="DD151" i="9"/>
  <c r="CG154" i="9"/>
  <c r="DE197" i="9"/>
  <c r="CE197" i="9" s="1"/>
  <c r="DA197" i="9"/>
  <c r="CA197" i="9" s="1"/>
  <c r="DB197" i="9"/>
  <c r="CB197" i="9" s="1"/>
  <c r="DC197" i="9"/>
  <c r="CC197" i="9" s="1"/>
  <c r="DD197" i="9"/>
  <c r="CD197" i="9" s="1"/>
  <c r="DD48" i="9"/>
  <c r="CD48" i="9" s="1"/>
  <c r="DE95" i="9"/>
  <c r="CH95" i="9"/>
  <c r="CD95" i="9"/>
  <c r="AX95" i="9" s="1"/>
  <c r="DH95" i="9"/>
  <c r="DD95" i="9"/>
  <c r="CG95" i="9"/>
  <c r="DG95" i="9"/>
  <c r="CF95" i="9"/>
  <c r="DE101" i="9"/>
  <c r="CE101" i="9"/>
  <c r="DH101" i="9"/>
  <c r="DD101" i="9"/>
  <c r="CH101" i="9"/>
  <c r="CD101" i="9"/>
  <c r="DG101" i="9"/>
  <c r="DF101" i="9"/>
  <c r="CG101" i="9"/>
  <c r="CF101" i="9"/>
  <c r="DE103" i="9"/>
  <c r="CE103" i="9"/>
  <c r="DH103" i="9"/>
  <c r="DD103" i="9"/>
  <c r="CH103" i="9"/>
  <c r="CD103" i="9"/>
  <c r="DG103" i="9"/>
  <c r="DF103" i="9"/>
  <c r="CG103" i="9"/>
  <c r="CF103" i="9"/>
  <c r="DG105" i="9"/>
  <c r="DC105" i="9"/>
  <c r="CC105" i="9" s="1"/>
  <c r="CF105" i="9"/>
  <c r="DF105" i="9"/>
  <c r="CE105" i="9"/>
  <c r="DD105" i="9"/>
  <c r="CD105" i="9"/>
  <c r="CG221" i="9"/>
  <c r="CE12" i="9"/>
  <c r="DE12" i="9"/>
  <c r="CE13" i="9"/>
  <c r="CE14" i="9"/>
  <c r="DE14" i="9"/>
  <c r="CE15" i="9"/>
  <c r="CE19" i="9"/>
  <c r="DE19" i="9"/>
  <c r="CE20" i="9"/>
  <c r="CE22" i="9"/>
  <c r="DE22" i="9"/>
  <c r="CE23" i="9"/>
  <c r="DE23" i="9"/>
  <c r="CE24" i="9"/>
  <c r="DE24" i="9"/>
  <c r="DE27" i="9"/>
  <c r="CE28" i="9"/>
  <c r="DE28" i="9"/>
  <c r="CE30" i="9"/>
  <c r="DE30" i="9"/>
  <c r="DE33" i="9"/>
  <c r="CE34" i="9"/>
  <c r="DE34" i="9"/>
  <c r="CE35" i="9"/>
  <c r="DE35" i="9"/>
  <c r="D46" i="9"/>
  <c r="CH48" i="9"/>
  <c r="DE48" i="9"/>
  <c r="DF51" i="9"/>
  <c r="DB51" i="9"/>
  <c r="CB51" i="9" s="1"/>
  <c r="CF51" i="9"/>
  <c r="CE51" i="9"/>
  <c r="DG51" i="9"/>
  <c r="DF53" i="9"/>
  <c r="DB53" i="9"/>
  <c r="CB53" i="9" s="1"/>
  <c r="CF53" i="9"/>
  <c r="CE53" i="9"/>
  <c r="DG53" i="9"/>
  <c r="CE61" i="9"/>
  <c r="E64" i="9"/>
  <c r="DE153" i="9"/>
  <c r="CD153" i="9"/>
  <c r="DG153" i="9"/>
  <c r="CE153" i="9"/>
  <c r="DF153" i="9"/>
  <c r="DD153" i="9"/>
  <c r="CG153" i="9"/>
  <c r="DC153" i="9"/>
  <c r="CC153" i="9" s="1"/>
  <c r="DG154" i="9"/>
  <c r="DC154" i="9"/>
  <c r="CC154" i="9" s="1"/>
  <c r="DD154" i="9"/>
  <c r="CE154" i="9"/>
  <c r="CD154" i="9"/>
  <c r="DE154" i="9"/>
  <c r="DG156" i="9"/>
  <c r="DD156" i="9"/>
  <c r="DC156" i="9"/>
  <c r="CC156" i="9" s="1"/>
  <c r="CD156" i="9"/>
  <c r="DF156" i="9"/>
  <c r="CG156" i="9"/>
  <c r="DC169" i="9"/>
  <c r="CC169" i="9" s="1"/>
  <c r="DB169" i="9"/>
  <c r="CB169" i="9" s="1"/>
  <c r="DA169" i="9"/>
  <c r="CA169" i="9" s="1"/>
  <c r="DE169" i="9"/>
  <c r="CE169" i="9" s="1"/>
  <c r="DG12" i="9"/>
  <c r="D41" i="9"/>
  <c r="CG41" i="9"/>
  <c r="CH43" i="9"/>
  <c r="D44" i="9"/>
  <c r="CE48" i="9"/>
  <c r="DF49" i="9"/>
  <c r="DG49" i="9"/>
  <c r="DB49" i="9"/>
  <c r="CB49" i="9" s="1"/>
  <c r="CF49" i="9"/>
  <c r="DD49" i="9"/>
  <c r="CD49" i="9" s="1"/>
  <c r="CH50" i="9"/>
  <c r="DE50" i="9"/>
  <c r="CH51" i="9"/>
  <c r="DE51" i="9"/>
  <c r="CH52" i="9"/>
  <c r="DE52" i="9"/>
  <c r="CH53" i="9"/>
  <c r="DE53" i="9"/>
  <c r="DG58" i="9"/>
  <c r="DF58" i="9"/>
  <c r="DB58" i="9"/>
  <c r="CB58" i="9" s="1"/>
  <c r="CF58" i="9"/>
  <c r="DD58" i="9"/>
  <c r="CD58" i="9" s="1"/>
  <c r="CE58" i="9"/>
  <c r="DE58" i="9"/>
  <c r="K73" i="9"/>
  <c r="DG93" i="9"/>
  <c r="DC93" i="9"/>
  <c r="CC93" i="9" s="1"/>
  <c r="CG93" i="9"/>
  <c r="DF93" i="9"/>
  <c r="CF93" i="9"/>
  <c r="DD93" i="9"/>
  <c r="CE93" i="9"/>
  <c r="CD93" i="9"/>
  <c r="DE93" i="9"/>
  <c r="DF95" i="9"/>
  <c r="DC100" i="9"/>
  <c r="CC100" i="9" s="1"/>
  <c r="DC101" i="9"/>
  <c r="CC101" i="9" s="1"/>
  <c r="AX101" i="9" s="1"/>
  <c r="DC103" i="9"/>
  <c r="CC103" i="9" s="1"/>
  <c r="DC104" i="9"/>
  <c r="CC104" i="9" s="1"/>
  <c r="CH105" i="9"/>
  <c r="DG109" i="9"/>
  <c r="CE109" i="9"/>
  <c r="DF109" i="9"/>
  <c r="CH109" i="9"/>
  <c r="DH109" i="9"/>
  <c r="CG109" i="9"/>
  <c r="CF109" i="9"/>
  <c r="DG111" i="9"/>
  <c r="DC111" i="9"/>
  <c r="CC111" i="9" s="1"/>
  <c r="CG111" i="9"/>
  <c r="DF111" i="9"/>
  <c r="CF111" i="9"/>
  <c r="CD111" i="9"/>
  <c r="DH111" i="9"/>
  <c r="DG113" i="9"/>
  <c r="DC113" i="9"/>
  <c r="CC113" i="9" s="1"/>
  <c r="CG113" i="9"/>
  <c r="DF113" i="9"/>
  <c r="CF113" i="9"/>
  <c r="CD113" i="9"/>
  <c r="DH113" i="9"/>
  <c r="DG115" i="9"/>
  <c r="DC115" i="9"/>
  <c r="CC115" i="9" s="1"/>
  <c r="CG115" i="9"/>
  <c r="DF115" i="9"/>
  <c r="CF115" i="9"/>
  <c r="CD115" i="9"/>
  <c r="DH115" i="9"/>
  <c r="DG117" i="9"/>
  <c r="DC117" i="9"/>
  <c r="CC117" i="9" s="1"/>
  <c r="CG117" i="9"/>
  <c r="DF117" i="9"/>
  <c r="CF117" i="9"/>
  <c r="CD117" i="9"/>
  <c r="DH117" i="9"/>
  <c r="DE119" i="9"/>
  <c r="CH119" i="9"/>
  <c r="CD119" i="9"/>
  <c r="DH119" i="9"/>
  <c r="DD119" i="9"/>
  <c r="CG119" i="9"/>
  <c r="DG119" i="9"/>
  <c r="CF119" i="9"/>
  <c r="DF119" i="9"/>
  <c r="CE119" i="9"/>
  <c r="DF126" i="9"/>
  <c r="F157" i="9"/>
  <c r="CD148" i="9"/>
  <c r="DD173" i="9"/>
  <c r="CD173" i="9" s="1"/>
  <c r="DC173" i="9"/>
  <c r="CC173" i="9" s="1"/>
  <c r="DE173" i="9"/>
  <c r="CE173" i="9" s="1"/>
  <c r="DA173" i="9"/>
  <c r="CA173" i="9" s="1"/>
  <c r="DB173" i="9"/>
  <c r="CB173" i="9" s="1"/>
  <c r="DC196" i="9"/>
  <c r="CC196" i="9" s="1"/>
  <c r="DA196" i="9"/>
  <c r="CA196" i="9" s="1"/>
  <c r="DE196" i="9"/>
  <c r="CE196" i="9" s="1"/>
  <c r="DD196" i="9"/>
  <c r="CD196" i="9" s="1"/>
  <c r="DB196" i="9"/>
  <c r="CB196" i="9" s="1"/>
  <c r="DC198" i="9"/>
  <c r="CC198" i="9" s="1"/>
  <c r="DD198" i="9"/>
  <c r="CD198" i="9" s="1"/>
  <c r="DB198" i="9"/>
  <c r="CB198" i="9" s="1"/>
  <c r="DE198" i="9"/>
  <c r="CE198" i="9" s="1"/>
  <c r="DA198" i="9"/>
  <c r="CA198" i="9" s="1"/>
  <c r="D42" i="9"/>
  <c r="DB55" i="9"/>
  <c r="CB55" i="9" s="1"/>
  <c r="DG57" i="9"/>
  <c r="DF57" i="9"/>
  <c r="DB57" i="9"/>
  <c r="CB57" i="9" s="1"/>
  <c r="CF57" i="9"/>
  <c r="CH57" i="9"/>
  <c r="DE57" i="9"/>
  <c r="DG59" i="9"/>
  <c r="DF59" i="9"/>
  <c r="DB59" i="9"/>
  <c r="CB59" i="9" s="1"/>
  <c r="AY59" i="9" s="1"/>
  <c r="CF59" i="9"/>
  <c r="CH59" i="9"/>
  <c r="DE59" i="9"/>
  <c r="D62" i="9"/>
  <c r="K69" i="9"/>
  <c r="K72" i="9"/>
  <c r="K77" i="9"/>
  <c r="K80" i="9"/>
  <c r="DG90" i="9"/>
  <c r="DC90" i="9"/>
  <c r="CC90" i="9" s="1"/>
  <c r="CG90" i="9"/>
  <c r="DF90" i="9"/>
  <c r="CF90" i="9"/>
  <c r="CH90" i="9"/>
  <c r="DE90" i="9"/>
  <c r="DG92" i="9"/>
  <c r="DC92" i="9"/>
  <c r="CC92" i="9" s="1"/>
  <c r="CG92" i="9"/>
  <c r="DF92" i="9"/>
  <c r="CF92" i="9"/>
  <c r="CH92" i="9"/>
  <c r="DE92" i="9"/>
  <c r="DG94" i="9"/>
  <c r="DC94" i="9"/>
  <c r="CC94" i="9" s="1"/>
  <c r="CG94" i="9"/>
  <c r="DF94" i="9"/>
  <c r="CF94" i="9"/>
  <c r="CH94" i="9"/>
  <c r="DE94" i="9"/>
  <c r="DG106" i="9"/>
  <c r="DC106" i="9"/>
  <c r="CC106" i="9" s="1"/>
  <c r="CG106" i="9"/>
  <c r="DF106" i="9"/>
  <c r="CF106" i="9"/>
  <c r="CH106" i="9"/>
  <c r="DE106" i="9"/>
  <c r="DG108" i="9"/>
  <c r="DC108" i="9"/>
  <c r="CC108" i="9" s="1"/>
  <c r="CG108" i="9"/>
  <c r="DF108" i="9"/>
  <c r="CF108" i="9"/>
  <c r="CH108" i="9"/>
  <c r="DE108" i="9"/>
  <c r="CE110" i="9"/>
  <c r="CE112" i="9"/>
  <c r="CE114" i="9"/>
  <c r="CE116" i="9"/>
  <c r="CE118" i="9"/>
  <c r="DE122" i="9"/>
  <c r="CH122" i="9"/>
  <c r="CD122" i="9"/>
  <c r="DH122" i="9"/>
  <c r="DD122" i="9"/>
  <c r="CG122" i="9"/>
  <c r="DC122" i="9"/>
  <c r="CC122" i="9" s="1"/>
  <c r="D125" i="9"/>
  <c r="CE129" i="9"/>
  <c r="CE131" i="9"/>
  <c r="CE133" i="9"/>
  <c r="CE135" i="9"/>
  <c r="CE137" i="9"/>
  <c r="CE139" i="9"/>
  <c r="CE141" i="9"/>
  <c r="F166" i="9"/>
  <c r="D166" i="9" s="1"/>
  <c r="DD230" i="9"/>
  <c r="CD230" i="9"/>
  <c r="CG230" i="9"/>
  <c r="CE230" i="9"/>
  <c r="DG230" i="9"/>
  <c r="DE230" i="9"/>
  <c r="D96" i="9"/>
  <c r="D97" i="9"/>
  <c r="D98" i="9"/>
  <c r="D99" i="9"/>
  <c r="DG110" i="9"/>
  <c r="DC110" i="9"/>
  <c r="CC110" i="9" s="1"/>
  <c r="CG110" i="9"/>
  <c r="DF110" i="9"/>
  <c r="CF110" i="9"/>
  <c r="CH110" i="9"/>
  <c r="DE110" i="9"/>
  <c r="DG112" i="9"/>
  <c r="DC112" i="9"/>
  <c r="CC112" i="9" s="1"/>
  <c r="AX112" i="9" s="1"/>
  <c r="CG112" i="9"/>
  <c r="DF112" i="9"/>
  <c r="CF112" i="9"/>
  <c r="CH112" i="9"/>
  <c r="DE112" i="9"/>
  <c r="DG114" i="9"/>
  <c r="DC114" i="9"/>
  <c r="CC114" i="9" s="1"/>
  <c r="CG114" i="9"/>
  <c r="DF114" i="9"/>
  <c r="CF114" i="9"/>
  <c r="CH114" i="9"/>
  <c r="DE114" i="9"/>
  <c r="DG116" i="9"/>
  <c r="DC116" i="9"/>
  <c r="CC116" i="9" s="1"/>
  <c r="CG116" i="9"/>
  <c r="DF116" i="9"/>
  <c r="CF116" i="9"/>
  <c r="CH116" i="9"/>
  <c r="DE116" i="9"/>
  <c r="DG118" i="9"/>
  <c r="DC118" i="9"/>
  <c r="CC118" i="9" s="1"/>
  <c r="CG118" i="9"/>
  <c r="DF118" i="9"/>
  <c r="CF118" i="9"/>
  <c r="AX118" i="9" s="1"/>
  <c r="CH118" i="9"/>
  <c r="DE118" i="9"/>
  <c r="DE124" i="9"/>
  <c r="CH124" i="9"/>
  <c r="CD124" i="9"/>
  <c r="DH124" i="9"/>
  <c r="DD124" i="9"/>
  <c r="CG124" i="9"/>
  <c r="DC124" i="9"/>
  <c r="CC124" i="9" s="1"/>
  <c r="D127" i="9"/>
  <c r="DG129" i="9"/>
  <c r="DC129" i="9"/>
  <c r="CC129" i="9" s="1"/>
  <c r="CG129" i="9"/>
  <c r="DF129" i="9"/>
  <c r="CF129" i="9"/>
  <c r="CH129" i="9"/>
  <c r="DE129" i="9"/>
  <c r="DG131" i="9"/>
  <c r="DC131" i="9"/>
  <c r="CC131" i="9" s="1"/>
  <c r="CG131" i="9"/>
  <c r="DF131" i="9"/>
  <c r="CF131" i="9"/>
  <c r="CH131" i="9"/>
  <c r="DE131" i="9"/>
  <c r="DG133" i="9"/>
  <c r="DC133" i="9"/>
  <c r="CC133" i="9" s="1"/>
  <c r="CG133" i="9"/>
  <c r="DF133" i="9"/>
  <c r="CF133" i="9"/>
  <c r="CH133" i="9"/>
  <c r="DE133" i="9"/>
  <c r="DG135" i="9"/>
  <c r="DC135" i="9"/>
  <c r="CC135" i="9" s="1"/>
  <c r="AX135" i="9" s="1"/>
  <c r="CG135" i="9"/>
  <c r="DF135" i="9"/>
  <c r="CF135" i="9"/>
  <c r="CH135" i="9"/>
  <c r="DE135" i="9"/>
  <c r="DG137" i="9"/>
  <c r="DC137" i="9"/>
  <c r="CC137" i="9" s="1"/>
  <c r="AX137" i="9" s="1"/>
  <c r="CG137" i="9"/>
  <c r="DF137" i="9"/>
  <c r="CF137" i="9"/>
  <c r="CH137" i="9"/>
  <c r="DE137" i="9"/>
  <c r="DG139" i="9"/>
  <c r="DC139" i="9"/>
  <c r="CC139" i="9" s="1"/>
  <c r="CG139" i="9"/>
  <c r="DF139" i="9"/>
  <c r="CF139" i="9"/>
  <c r="CH139" i="9"/>
  <c r="DE139" i="9"/>
  <c r="DG141" i="9"/>
  <c r="DC141" i="9"/>
  <c r="CC141" i="9" s="1"/>
  <c r="CG141" i="9"/>
  <c r="DF141" i="9"/>
  <c r="CF141" i="9"/>
  <c r="CH141" i="9"/>
  <c r="DE141" i="9"/>
  <c r="DE164" i="9"/>
  <c r="CE164" i="9" s="1"/>
  <c r="DA164" i="9"/>
  <c r="CA164" i="9" s="1"/>
  <c r="DC164" i="9"/>
  <c r="CC164" i="9" s="1"/>
  <c r="DB164" i="9"/>
  <c r="CB164" i="9" s="1"/>
  <c r="DD177" i="9"/>
  <c r="CD177" i="9" s="1"/>
  <c r="DC177" i="9"/>
  <c r="CC177" i="9" s="1"/>
  <c r="DE177" i="9"/>
  <c r="CE177" i="9" s="1"/>
  <c r="DB177" i="9"/>
  <c r="CB177" i="9" s="1"/>
  <c r="DE228" i="9"/>
  <c r="CE228" i="9"/>
  <c r="CG228" i="9"/>
  <c r="DD228" i="9"/>
  <c r="CD228" i="9"/>
  <c r="AY228" i="9" s="1"/>
  <c r="DG232" i="9"/>
  <c r="CG232" i="9"/>
  <c r="DD232" i="9"/>
  <c r="CE232" i="9"/>
  <c r="CD232" i="9"/>
  <c r="DE232" i="9"/>
  <c r="DD243" i="9"/>
  <c r="DE243" i="9"/>
  <c r="CG243" i="9"/>
  <c r="DG243" i="9"/>
  <c r="CE243" i="9"/>
  <c r="CD243" i="9"/>
  <c r="AY243" i="9" s="1"/>
  <c r="CG257" i="9"/>
  <c r="DG257" i="9"/>
  <c r="DE257" i="9"/>
  <c r="CE257" i="9"/>
  <c r="AY257" i="9" s="1"/>
  <c r="DD260" i="9"/>
  <c r="CD260" i="9"/>
  <c r="DG260" i="9"/>
  <c r="CE260" i="9"/>
  <c r="AY260" i="9" s="1"/>
  <c r="DE260" i="9"/>
  <c r="CG260" i="9"/>
  <c r="DG263" i="9"/>
  <c r="CG263" i="9"/>
  <c r="CE263" i="9"/>
  <c r="DE263" i="9"/>
  <c r="CD263" i="9"/>
  <c r="DD263" i="9"/>
  <c r="DE265" i="9"/>
  <c r="DB265" i="9"/>
  <c r="CB265" i="9" s="1"/>
  <c r="CD265" i="9"/>
  <c r="DD265" i="9"/>
  <c r="CE265" i="9"/>
  <c r="DC265" i="9"/>
  <c r="CC265" i="9" s="1"/>
  <c r="CG265" i="9"/>
  <c r="DG265" i="9"/>
  <c r="E60" i="9"/>
  <c r="F64" i="9"/>
  <c r="DG150" i="9"/>
  <c r="DC150" i="9"/>
  <c r="CC150" i="9" s="1"/>
  <c r="AY150" i="9" s="1"/>
  <c r="CG150" i="9"/>
  <c r="DE150" i="9"/>
  <c r="DE155" i="9"/>
  <c r="CD155" i="9"/>
  <c r="AY155" i="9" s="1"/>
  <c r="CG155" i="9"/>
  <c r="DD155" i="9"/>
  <c r="DA165" i="9"/>
  <c r="CA165" i="9" s="1"/>
  <c r="DB165" i="9"/>
  <c r="CB165" i="9" s="1"/>
  <c r="DC165" i="9"/>
  <c r="CC165" i="9" s="1"/>
  <c r="DE167" i="9"/>
  <c r="CE167" i="9" s="1"/>
  <c r="DA167" i="9"/>
  <c r="CA167" i="9" s="1"/>
  <c r="DB167" i="9"/>
  <c r="CB167" i="9" s="1"/>
  <c r="DD167" i="9"/>
  <c r="CD167" i="9" s="1"/>
  <c r="DC192" i="9"/>
  <c r="CC192" i="9" s="1"/>
  <c r="DA192" i="9"/>
  <c r="CA192" i="9" s="1"/>
  <c r="DE192" i="9"/>
  <c r="CE192" i="9" s="1"/>
  <c r="DB192" i="9"/>
  <c r="CB192" i="9" s="1"/>
  <c r="DE195" i="9"/>
  <c r="CE195" i="9" s="1"/>
  <c r="DA195" i="9"/>
  <c r="CA195" i="9" s="1"/>
  <c r="DD195" i="9"/>
  <c r="CD195" i="9" s="1"/>
  <c r="DC195" i="9"/>
  <c r="CC195" i="9" s="1"/>
  <c r="DB195" i="9"/>
  <c r="CB195" i="9" s="1"/>
  <c r="CG231" i="9"/>
  <c r="DG236" i="9"/>
  <c r="CG236" i="9"/>
  <c r="DD236" i="9"/>
  <c r="DE236" i="9"/>
  <c r="CD236" i="9"/>
  <c r="DD278" i="9"/>
  <c r="CD278" i="9"/>
  <c r="CG278" i="9"/>
  <c r="DG278" i="9"/>
  <c r="CE278" i="9"/>
  <c r="AY278" i="9" s="1"/>
  <c r="DB312" i="9"/>
  <c r="CB312" i="9"/>
  <c r="AS312" i="9" s="1"/>
  <c r="CB313" i="9"/>
  <c r="AS313" i="9" s="1"/>
  <c r="D157" i="9"/>
  <c r="CE148" i="9"/>
  <c r="AY148" i="9" s="1"/>
  <c r="DF148" i="9"/>
  <c r="DF150" i="9"/>
  <c r="DG152" i="9"/>
  <c r="DC152" i="9"/>
  <c r="CC152" i="9" s="1"/>
  <c r="CG152" i="9"/>
  <c r="AY152" i="9" s="1"/>
  <c r="DE152" i="9"/>
  <c r="DF155" i="9"/>
  <c r="DB162" i="9"/>
  <c r="CB162" i="9" s="1"/>
  <c r="DC162" i="9"/>
  <c r="CC162" i="9" s="1"/>
  <c r="DA162" i="9"/>
  <c r="CA162" i="9" s="1"/>
  <c r="DB163" i="9"/>
  <c r="CB163" i="9" s="1"/>
  <c r="DE163" i="9"/>
  <c r="CE163" i="9" s="1"/>
  <c r="DD163" i="9"/>
  <c r="CD163" i="9" s="1"/>
  <c r="DA163" i="9"/>
  <c r="CA163" i="9" s="1"/>
  <c r="DD165" i="9"/>
  <c r="CD165" i="9" s="1"/>
  <c r="DD168" i="9"/>
  <c r="CD168" i="9" s="1"/>
  <c r="DE168" i="9"/>
  <c r="CE168" i="9" s="1"/>
  <c r="DC168" i="9"/>
  <c r="CC168" i="9" s="1"/>
  <c r="DB168" i="9"/>
  <c r="CB168" i="9" s="1"/>
  <c r="D178" i="9"/>
  <c r="DG222" i="9"/>
  <c r="DB222" i="9"/>
  <c r="CB222" i="9" s="1"/>
  <c r="CD222" i="9"/>
  <c r="DD222" i="9"/>
  <c r="CE222" i="9"/>
  <c r="CG222" i="9"/>
  <c r="DE222" i="9"/>
  <c r="DC222" i="9"/>
  <c r="CC222" i="9" s="1"/>
  <c r="CE231" i="9"/>
  <c r="CE236" i="9"/>
  <c r="CG255" i="9"/>
  <c r="DG255" i="9"/>
  <c r="DE255" i="9"/>
  <c r="CE255" i="9"/>
  <c r="DG259" i="9"/>
  <c r="DB259" i="9"/>
  <c r="CB259" i="9" s="1"/>
  <c r="CD259" i="9"/>
  <c r="DD259" i="9"/>
  <c r="CE259" i="9"/>
  <c r="DC259" i="9"/>
  <c r="CC259" i="9" s="1"/>
  <c r="DE259" i="9"/>
  <c r="CG259" i="9"/>
  <c r="DD262" i="9"/>
  <c r="CD262" i="9"/>
  <c r="CG262" i="9"/>
  <c r="AY262" i="9" s="1"/>
  <c r="DG262" i="9"/>
  <c r="CE262" i="9"/>
  <c r="DE262" i="9"/>
  <c r="DE266" i="9"/>
  <c r="CE266" i="9"/>
  <c r="DG266" i="9"/>
  <c r="CD266" i="9"/>
  <c r="DD266" i="9"/>
  <c r="CG266" i="9"/>
  <c r="DC170" i="9"/>
  <c r="CC170" i="9" s="1"/>
  <c r="DB170" i="9"/>
  <c r="CB170" i="9" s="1"/>
  <c r="DE170" i="9"/>
  <c r="CE170" i="9" s="1"/>
  <c r="DE172" i="9"/>
  <c r="CE172" i="9" s="1"/>
  <c r="DA172" i="9"/>
  <c r="CA172" i="9" s="1"/>
  <c r="DD172" i="9"/>
  <c r="CD172" i="9" s="1"/>
  <c r="DB172" i="9"/>
  <c r="CB172" i="9" s="1"/>
  <c r="DE176" i="9"/>
  <c r="CE176" i="9" s="1"/>
  <c r="DA176" i="9"/>
  <c r="CA176" i="9" s="1"/>
  <c r="DD176" i="9"/>
  <c r="CD176" i="9" s="1"/>
  <c r="DB176" i="9"/>
  <c r="CB176" i="9" s="1"/>
  <c r="DB180" i="9"/>
  <c r="CB180" i="9" s="1"/>
  <c r="DE180" i="9"/>
  <c r="CE180" i="9" s="1"/>
  <c r="DA180" i="9"/>
  <c r="CA180" i="9" s="1"/>
  <c r="DD180" i="9"/>
  <c r="CD180" i="9" s="1"/>
  <c r="DB182" i="9"/>
  <c r="CB182" i="9" s="1"/>
  <c r="DE182" i="9"/>
  <c r="CE182" i="9" s="1"/>
  <c r="DA182" i="9"/>
  <c r="CA182" i="9" s="1"/>
  <c r="DD182" i="9"/>
  <c r="CD182" i="9" s="1"/>
  <c r="DB184" i="9"/>
  <c r="CB184" i="9" s="1"/>
  <c r="DE184" i="9"/>
  <c r="CE184" i="9" s="1"/>
  <c r="DA184" i="9"/>
  <c r="CA184" i="9" s="1"/>
  <c r="DD184" i="9"/>
  <c r="CD184" i="9" s="1"/>
  <c r="DB186" i="9"/>
  <c r="CB186" i="9" s="1"/>
  <c r="DE186" i="9"/>
  <c r="CE186" i="9" s="1"/>
  <c r="DA186" i="9"/>
  <c r="CA186" i="9" s="1"/>
  <c r="DD186" i="9"/>
  <c r="CD186" i="9" s="1"/>
  <c r="DB188" i="9"/>
  <c r="CB188" i="9" s="1"/>
  <c r="DE188" i="9"/>
  <c r="CE188" i="9" s="1"/>
  <c r="DA188" i="9"/>
  <c r="CA188" i="9" s="1"/>
  <c r="DD188" i="9"/>
  <c r="CD188" i="9" s="1"/>
  <c r="DD193" i="9"/>
  <c r="CD193" i="9" s="1"/>
  <c r="D214" i="9"/>
  <c r="CG224" i="9"/>
  <c r="DE233" i="9"/>
  <c r="CE233" i="9"/>
  <c r="CG233" i="9"/>
  <c r="CD233" i="9"/>
  <c r="DE238" i="9"/>
  <c r="CE238" i="9"/>
  <c r="CG238" i="9"/>
  <c r="CD238" i="9"/>
  <c r="DD242" i="9"/>
  <c r="CG242" i="9"/>
  <c r="CE242" i="9"/>
  <c r="DG242" i="9"/>
  <c r="CD242" i="9"/>
  <c r="DE248" i="9"/>
  <c r="CG248" i="9"/>
  <c r="AY248" i="9" s="1"/>
  <c r="CE248" i="9"/>
  <c r="DG248" i="9"/>
  <c r="DG256" i="9"/>
  <c r="DE256" i="9"/>
  <c r="CG256" i="9"/>
  <c r="CE256" i="9"/>
  <c r="DE264" i="9"/>
  <c r="DD264" i="9"/>
  <c r="CD264" i="9"/>
  <c r="CG264" i="9"/>
  <c r="CE264" i="9"/>
  <c r="D267" i="9"/>
  <c r="DE285" i="9"/>
  <c r="CE285" i="9"/>
  <c r="DD285" i="9"/>
  <c r="CD285" i="9"/>
  <c r="AY285" i="9" s="1"/>
  <c r="DG285" i="9"/>
  <c r="DB171" i="9"/>
  <c r="CB171" i="9" s="1"/>
  <c r="DE171" i="9"/>
  <c r="CE171" i="9" s="1"/>
  <c r="DA171" i="9"/>
  <c r="CA171" i="9" s="1"/>
  <c r="DC174" i="9"/>
  <c r="CC174" i="9" s="1"/>
  <c r="DB174" i="9"/>
  <c r="CB174" i="9" s="1"/>
  <c r="DB175" i="9"/>
  <c r="CB175" i="9" s="1"/>
  <c r="DE175" i="9"/>
  <c r="CE175" i="9" s="1"/>
  <c r="DA175" i="9"/>
  <c r="CA175" i="9" s="1"/>
  <c r="D179" i="9"/>
  <c r="D181" i="9"/>
  <c r="D183" i="9"/>
  <c r="D185" i="9"/>
  <c r="D187" i="9"/>
  <c r="D189" i="9"/>
  <c r="DE191" i="9"/>
  <c r="CE191" i="9" s="1"/>
  <c r="DA191" i="9"/>
  <c r="CA191" i="9" s="1"/>
  <c r="DD191" i="9"/>
  <c r="CD191" i="9" s="1"/>
  <c r="DC191" i="9"/>
  <c r="CC191" i="9" s="1"/>
  <c r="D194" i="9"/>
  <c r="DD203" i="9"/>
  <c r="CD203" i="9" s="1"/>
  <c r="DC203" i="9"/>
  <c r="CC203" i="9" s="1"/>
  <c r="DB203" i="9"/>
  <c r="CB203" i="9" s="1"/>
  <c r="DE204" i="9"/>
  <c r="CE204" i="9" s="1"/>
  <c r="DA204" i="9"/>
  <c r="CA204" i="9" s="1"/>
  <c r="DC204" i="9"/>
  <c r="CC204" i="9" s="1"/>
  <c r="DB204" i="9"/>
  <c r="CB204" i="9" s="1"/>
  <c r="DB205" i="9"/>
  <c r="CB205" i="9" s="1"/>
  <c r="DC205" i="9"/>
  <c r="CC205" i="9" s="1"/>
  <c r="DA205" i="9"/>
  <c r="CA205" i="9" s="1"/>
  <c r="DE205" i="9"/>
  <c r="CE205" i="9" s="1"/>
  <c r="DG223" i="9"/>
  <c r="DB223" i="9"/>
  <c r="CB223" i="9" s="1"/>
  <c r="CD223" i="9"/>
  <c r="DD223" i="9"/>
  <c r="CE223" i="9"/>
  <c r="DC223" i="9"/>
  <c r="CC223" i="9" s="1"/>
  <c r="CG223" i="9"/>
  <c r="DE226" i="9"/>
  <c r="CE226" i="9"/>
  <c r="DD226" i="9"/>
  <c r="CD226" i="9"/>
  <c r="DD235" i="9"/>
  <c r="CG235" i="9"/>
  <c r="DB235" i="9"/>
  <c r="CB235" i="9" s="1"/>
  <c r="DG235" i="9"/>
  <c r="CE235" i="9"/>
  <c r="CD235" i="9"/>
  <c r="DE240" i="9"/>
  <c r="CE240" i="9"/>
  <c r="DD240" i="9"/>
  <c r="CD240" i="9"/>
  <c r="AY240" i="9" s="1"/>
  <c r="CE249" i="9"/>
  <c r="CG249" i="9"/>
  <c r="DE249" i="9"/>
  <c r="DG261" i="9"/>
  <c r="CG261" i="9"/>
  <c r="DE261" i="9"/>
  <c r="CD261" i="9"/>
  <c r="DD261" i="9"/>
  <c r="CE261" i="9"/>
  <c r="AY266" i="9"/>
  <c r="DD297" i="9"/>
  <c r="CD297" i="9"/>
  <c r="AY297" i="9" s="1"/>
  <c r="DG297" i="9"/>
  <c r="CE297" i="9"/>
  <c r="CG297" i="9"/>
  <c r="D206" i="9"/>
  <c r="DD225" i="9"/>
  <c r="CD225" i="9"/>
  <c r="DE225" i="9"/>
  <c r="DE229" i="9"/>
  <c r="DG229" i="9"/>
  <c r="DD234" i="9"/>
  <c r="CD234" i="9"/>
  <c r="AY234" i="9" s="1"/>
  <c r="DE234" i="9"/>
  <c r="DD239" i="9"/>
  <c r="CD239" i="9"/>
  <c r="DE239" i="9"/>
  <c r="DB247" i="9"/>
  <c r="CB247" i="9" s="1"/>
  <c r="DE247" i="9"/>
  <c r="DC247" i="9"/>
  <c r="CC247" i="9" s="1"/>
  <c r="CG247" i="9"/>
  <c r="DG258" i="9"/>
  <c r="CG258" i="9"/>
  <c r="CE258" i="9"/>
  <c r="AY258" i="9" s="1"/>
  <c r="DE268" i="9"/>
  <c r="CE268" i="9"/>
  <c r="CG268" i="9"/>
  <c r="DG268" i="9"/>
  <c r="CD268" i="9"/>
  <c r="DE277" i="9"/>
  <c r="DD277" i="9"/>
  <c r="CG277" i="9"/>
  <c r="DG277" i="9"/>
  <c r="CE277" i="9"/>
  <c r="DC277" i="9"/>
  <c r="CC277" i="9" s="1"/>
  <c r="CD277" i="9"/>
  <c r="AY277" i="9" s="1"/>
  <c r="DE280" i="9"/>
  <c r="CE280" i="9"/>
  <c r="DD280" i="9"/>
  <c r="CD280" i="9"/>
  <c r="D291" i="9"/>
  <c r="DD244" i="9"/>
  <c r="DG244" i="9"/>
  <c r="CD244" i="9"/>
  <c r="AY244" i="9" s="1"/>
  <c r="DE244" i="9"/>
  <c r="DD245" i="9"/>
  <c r="CE245" i="9"/>
  <c r="DG245" i="9"/>
  <c r="CD245" i="9"/>
  <c r="AY245" i="9" s="1"/>
  <c r="DD246" i="9"/>
  <c r="CG246" i="9"/>
  <c r="CE246" i="9"/>
  <c r="DE246" i="9"/>
  <c r="CG253" i="9"/>
  <c r="DG254" i="9"/>
  <c r="DE254" i="9"/>
  <c r="CE254" i="9"/>
  <c r="AY254" i="9" s="1"/>
  <c r="AY261" i="9"/>
  <c r="CG276" i="9"/>
  <c r="DE289" i="9"/>
  <c r="DB289" i="9"/>
  <c r="CB289" i="9" s="1"/>
  <c r="CD289" i="9"/>
  <c r="DD289" i="9"/>
  <c r="CE289" i="9"/>
  <c r="DC289" i="9"/>
  <c r="CC289" i="9" s="1"/>
  <c r="DE290" i="9"/>
  <c r="CE290" i="9"/>
  <c r="DG290" i="9"/>
  <c r="CD290" i="9"/>
  <c r="AY290" i="9" s="1"/>
  <c r="DD290" i="9"/>
  <c r="DD299" i="9"/>
  <c r="CD299" i="9"/>
  <c r="CG299" i="9"/>
  <c r="CE299" i="9"/>
  <c r="DG299" i="9"/>
  <c r="D302" i="9"/>
  <c r="DG251" i="9"/>
  <c r="AY255" i="9"/>
  <c r="DC271" i="9"/>
  <c r="CC271" i="9" s="1"/>
  <c r="CE271" i="9"/>
  <c r="DE271" i="9"/>
  <c r="CG271" i="9"/>
  <c r="CD271" i="9"/>
  <c r="DG271" i="9"/>
  <c r="DE274" i="9"/>
  <c r="CE274" i="9"/>
  <c r="CG274" i="9"/>
  <c r="CD274" i="9"/>
  <c r="AY274" i="9" s="1"/>
  <c r="DE275" i="9"/>
  <c r="CE275" i="9"/>
  <c r="AY275" i="9" s="1"/>
  <c r="CE282" i="9"/>
  <c r="DE282" i="9"/>
  <c r="CE287" i="9"/>
  <c r="DE287" i="9"/>
  <c r="DD294" i="9"/>
  <c r="CD294" i="9"/>
  <c r="DG294" i="9"/>
  <c r="CE294" i="9"/>
  <c r="DE294" i="9"/>
  <c r="DG296" i="9"/>
  <c r="CG296" i="9"/>
  <c r="DE296" i="9"/>
  <c r="CE296" i="9"/>
  <c r="CD296" i="9"/>
  <c r="DG298" i="9"/>
  <c r="CG298" i="9"/>
  <c r="DE298" i="9"/>
  <c r="CE298" i="9"/>
  <c r="DD298" i="9"/>
  <c r="D305" i="9"/>
  <c r="CB311" i="9"/>
  <c r="AS311" i="9" s="1"/>
  <c r="DB314" i="9"/>
  <c r="CB314" i="9"/>
  <c r="AS314" i="9" s="1"/>
  <c r="CB315" i="9"/>
  <c r="AS315" i="9" s="1"/>
  <c r="D227" i="9"/>
  <c r="D241" i="9"/>
  <c r="CE250" i="9"/>
  <c r="AY250" i="9" s="1"/>
  <c r="D252" i="9"/>
  <c r="D269" i="9"/>
  <c r="DE270" i="9"/>
  <c r="D272" i="9"/>
  <c r="DE273" i="9"/>
  <c r="CE273" i="9"/>
  <c r="AY273" i="9" s="1"/>
  <c r="DD275" i="9"/>
  <c r="CG282" i="9"/>
  <c r="CG287" i="9"/>
  <c r="D293" i="9"/>
  <c r="D295" i="9"/>
  <c r="CD298" i="9"/>
  <c r="D279" i="9"/>
  <c r="D281" i="9"/>
  <c r="D283" i="9"/>
  <c r="D284" i="9"/>
  <c r="D286" i="9"/>
  <c r="D288" i="9"/>
  <c r="D300" i="9"/>
  <c r="AY51" i="9" l="1"/>
  <c r="D60" i="9"/>
  <c r="CE55" i="9"/>
  <c r="DD55" i="9"/>
  <c r="CD55" i="9" s="1"/>
  <c r="DB253" i="9"/>
  <c r="CB253" i="9" s="1"/>
  <c r="AY239" i="9"/>
  <c r="AY235" i="9"/>
  <c r="AH203" i="9"/>
  <c r="CE224" i="9"/>
  <c r="DB193" i="9"/>
  <c r="CB193" i="9" s="1"/>
  <c r="AX188" i="9"/>
  <c r="AX186" i="9"/>
  <c r="AX184" i="9"/>
  <c r="AX182" i="9"/>
  <c r="AX180" i="9"/>
  <c r="AX170" i="9"/>
  <c r="AY259" i="9"/>
  <c r="CD231" i="9"/>
  <c r="DG231" i="9"/>
  <c r="AX195" i="9"/>
  <c r="AX192" i="9"/>
  <c r="AX167" i="9"/>
  <c r="AY263" i="9"/>
  <c r="AX177" i="9"/>
  <c r="AX139" i="9"/>
  <c r="AX131" i="9"/>
  <c r="AX114" i="9"/>
  <c r="AY230" i="9"/>
  <c r="AX122" i="9"/>
  <c r="DE55" i="9"/>
  <c r="DF55" i="9"/>
  <c r="AX115" i="9"/>
  <c r="AX113" i="9"/>
  <c r="AX104" i="9"/>
  <c r="AX100" i="9"/>
  <c r="DG61" i="9"/>
  <c r="AX105" i="9"/>
  <c r="AY151" i="9"/>
  <c r="CF56" i="9"/>
  <c r="AY24" i="9"/>
  <c r="AY13" i="9"/>
  <c r="AY52" i="9"/>
  <c r="CF102" i="9"/>
  <c r="CD102" i="9"/>
  <c r="CE102" i="9"/>
  <c r="CE49" i="9"/>
  <c r="DE49" i="9"/>
  <c r="CH49" i="9"/>
  <c r="DG32" i="9"/>
  <c r="CH32" i="9"/>
  <c r="DD32" i="9"/>
  <c r="CD32" i="9" s="1"/>
  <c r="AY32" i="9" s="1"/>
  <c r="D303" i="9"/>
  <c r="DG226" i="9"/>
  <c r="CG226" i="9"/>
  <c r="DD129" i="9"/>
  <c r="CD129" i="9"/>
  <c r="DH129" i="9"/>
  <c r="AX94" i="9"/>
  <c r="AY296" i="9"/>
  <c r="CE276" i="9"/>
  <c r="AY225" i="9"/>
  <c r="AY294" i="9"/>
  <c r="CD276" i="9"/>
  <c r="AY276" i="9" s="1"/>
  <c r="DE276" i="9"/>
  <c r="AY249" i="9"/>
  <c r="AY226" i="9"/>
  <c r="AX174" i="9"/>
  <c r="AY264" i="9"/>
  <c r="AY256" i="9"/>
  <c r="DA193" i="9"/>
  <c r="CA193" i="9" s="1"/>
  <c r="AX168" i="9"/>
  <c r="DE231" i="9"/>
  <c r="AY265" i="9"/>
  <c r="AX141" i="9"/>
  <c r="AX133" i="9"/>
  <c r="AX116" i="9"/>
  <c r="CH55" i="9"/>
  <c r="AY55" i="9" s="1"/>
  <c r="DG55" i="9"/>
  <c r="AX119" i="9"/>
  <c r="AX117" i="9"/>
  <c r="AX111" i="9"/>
  <c r="AX109" i="9"/>
  <c r="AX103" i="9"/>
  <c r="DF61" i="9"/>
  <c r="AY156" i="9"/>
  <c r="AY154" i="9"/>
  <c r="AY153" i="9"/>
  <c r="D64" i="9"/>
  <c r="CH61" i="9"/>
  <c r="DE56" i="9"/>
  <c r="DB56" i="9"/>
  <c r="CB56" i="9" s="1"/>
  <c r="AY33" i="9"/>
  <c r="AY25" i="9"/>
  <c r="AY21" i="9"/>
  <c r="AY292" i="9"/>
  <c r="AX126" i="9"/>
  <c r="CG102" i="9"/>
  <c r="CH102" i="9"/>
  <c r="DE102" i="9"/>
  <c r="AY48" i="9"/>
  <c r="CG280" i="9"/>
  <c r="AY280" i="9" s="1"/>
  <c r="DG280" i="9"/>
  <c r="DD274" i="9"/>
  <c r="DG274" i="9"/>
  <c r="DG247" i="9"/>
  <c r="CE247" i="9"/>
  <c r="DG34" i="9"/>
  <c r="DD34" i="9"/>
  <c r="CD34" i="9" s="1"/>
  <c r="AY34" i="9" s="1"/>
  <c r="CH34" i="9"/>
  <c r="CD246" i="9"/>
  <c r="AY246" i="9" s="1"/>
  <c r="DG246" i="9"/>
  <c r="AX129" i="9"/>
  <c r="DD270" i="9"/>
  <c r="CG270" i="9"/>
  <c r="CD270" i="9"/>
  <c r="DG270" i="9"/>
  <c r="DG253" i="9"/>
  <c r="DE253" i="9"/>
  <c r="DG224" i="9"/>
  <c r="DD224" i="9"/>
  <c r="CE270" i="9"/>
  <c r="AY299" i="9"/>
  <c r="AY289" i="9"/>
  <c r="DD276" i="9"/>
  <c r="CE253" i="9"/>
  <c r="AY268" i="9"/>
  <c r="AY223" i="9"/>
  <c r="AY238" i="9"/>
  <c r="AY233" i="9"/>
  <c r="CD224" i="9"/>
  <c r="AY224" i="9" s="1"/>
  <c r="DE193" i="9"/>
  <c r="CE193" i="9" s="1"/>
  <c r="AY222" i="9"/>
  <c r="AX162" i="9"/>
  <c r="AY232" i="9"/>
  <c r="AX124" i="9"/>
  <c r="AX110" i="9"/>
  <c r="CF55" i="9"/>
  <c r="DC102" i="9"/>
  <c r="CC102" i="9" s="1"/>
  <c r="AX93" i="9"/>
  <c r="CF61" i="9"/>
  <c r="AY58" i="9"/>
  <c r="AY49" i="9"/>
  <c r="DB61" i="9"/>
  <c r="CB61" i="9" s="1"/>
  <c r="DD61" i="9"/>
  <c r="CD61" i="9" s="1"/>
  <c r="AY53" i="9"/>
  <c r="AX197" i="9"/>
  <c r="AX107" i="9"/>
  <c r="CE56" i="9"/>
  <c r="DF56" i="9"/>
  <c r="AY26" i="9"/>
  <c r="DF102" i="9"/>
  <c r="CG225" i="9"/>
  <c r="CE225" i="9"/>
  <c r="DG225" i="9"/>
  <c r="CE57" i="9"/>
  <c r="DD57" i="9"/>
  <c r="CD57" i="9" s="1"/>
  <c r="DG35" i="9"/>
  <c r="CH35" i="9"/>
  <c r="AY35" i="9" s="1"/>
  <c r="DD35" i="9"/>
  <c r="CD35" i="9" s="1"/>
  <c r="D36" i="9"/>
  <c r="A332" i="9" s="1"/>
  <c r="CH91" i="9"/>
  <c r="AX91" i="9" s="1"/>
  <c r="DH91" i="9"/>
  <c r="DG30" i="9"/>
  <c r="CH30" i="9"/>
  <c r="DD30" i="9"/>
  <c r="CD30" i="9" s="1"/>
  <c r="DG300" i="9"/>
  <c r="CG300" i="9"/>
  <c r="DE300" i="9"/>
  <c r="CE300" i="9"/>
  <c r="DD300" i="9"/>
  <c r="CD300" i="9"/>
  <c r="DE284" i="9"/>
  <c r="CE284" i="9"/>
  <c r="DD284" i="9"/>
  <c r="CD284" i="9"/>
  <c r="DG284" i="9"/>
  <c r="CG284" i="9"/>
  <c r="DG293" i="9"/>
  <c r="CG293" i="9"/>
  <c r="DE293" i="9"/>
  <c r="CE293" i="9"/>
  <c r="CD293" i="9"/>
  <c r="AY293" i="9" s="1"/>
  <c r="DD293" i="9"/>
  <c r="DE96" i="9"/>
  <c r="CE96" i="9"/>
  <c r="DH96" i="9"/>
  <c r="DD96" i="9"/>
  <c r="CH96" i="9"/>
  <c r="CD96" i="9"/>
  <c r="DG96" i="9"/>
  <c r="DC96" i="9"/>
  <c r="CC96" i="9" s="1"/>
  <c r="CF96" i="9"/>
  <c r="DF96" i="9"/>
  <c r="CG96" i="9"/>
  <c r="AX136" i="9"/>
  <c r="AY20" i="9"/>
  <c r="DG227" i="9"/>
  <c r="CG227" i="9"/>
  <c r="DE227" i="9"/>
  <c r="CD227" i="9"/>
  <c r="DD227" i="9"/>
  <c r="CE227" i="9"/>
  <c r="AY287" i="9"/>
  <c r="DC206" i="9"/>
  <c r="CC206" i="9" s="1"/>
  <c r="DD206" i="9"/>
  <c r="CD206" i="9" s="1"/>
  <c r="DB206" i="9"/>
  <c r="CB206" i="9" s="1"/>
  <c r="DE206" i="9"/>
  <c r="CE206" i="9" s="1"/>
  <c r="DA206" i="9"/>
  <c r="CA206" i="9" s="1"/>
  <c r="AH205" i="9"/>
  <c r="AX176" i="9"/>
  <c r="AX163" i="9"/>
  <c r="AX164" i="9"/>
  <c r="AX90" i="9"/>
  <c r="AY57" i="9"/>
  <c r="AX169" i="9"/>
  <c r="AY298" i="9"/>
  <c r="AH204" i="9"/>
  <c r="AX175" i="9"/>
  <c r="AY242" i="9"/>
  <c r="DE98" i="9"/>
  <c r="CE98" i="9"/>
  <c r="DH98" i="9"/>
  <c r="DD98" i="9"/>
  <c r="CH98" i="9"/>
  <c r="CD98" i="9"/>
  <c r="DG98" i="9"/>
  <c r="DC98" i="9"/>
  <c r="CC98" i="9" s="1"/>
  <c r="DF98" i="9"/>
  <c r="CG98" i="9"/>
  <c r="CF98" i="9"/>
  <c r="AX92" i="9"/>
  <c r="DD42" i="9"/>
  <c r="CD42" i="9" s="1"/>
  <c r="DG42" i="9"/>
  <c r="CF42" i="9"/>
  <c r="DE42" i="9"/>
  <c r="CE42" i="9"/>
  <c r="DF42" i="9"/>
  <c r="CH42" i="9"/>
  <c r="DB42" i="9"/>
  <c r="CB42" i="9" s="1"/>
  <c r="DD44" i="9"/>
  <c r="CD44" i="9" s="1"/>
  <c r="CH44" i="9"/>
  <c r="DG44" i="9"/>
  <c r="DF44" i="9"/>
  <c r="DB44" i="9"/>
  <c r="CB44" i="9" s="1"/>
  <c r="DE44" i="9"/>
  <c r="CF44" i="9"/>
  <c r="CE44" i="9"/>
  <c r="AX140" i="9"/>
  <c r="AX132" i="9"/>
  <c r="AY30" i="9"/>
  <c r="AY22" i="9"/>
  <c r="AY15" i="9"/>
  <c r="AY12" i="9"/>
  <c r="AY45" i="9"/>
  <c r="AY43" i="9"/>
  <c r="DE189" i="9"/>
  <c r="CE189" i="9" s="1"/>
  <c r="DA189" i="9"/>
  <c r="CA189" i="9" s="1"/>
  <c r="DB189" i="9"/>
  <c r="CB189" i="9" s="1"/>
  <c r="DC189" i="9"/>
  <c r="CC189" i="9" s="1"/>
  <c r="DD189" i="9"/>
  <c r="CD189" i="9" s="1"/>
  <c r="DD181" i="9"/>
  <c r="CD181" i="9" s="1"/>
  <c r="DC181" i="9"/>
  <c r="CC181" i="9" s="1"/>
  <c r="DA181" i="9"/>
  <c r="CA181" i="9" s="1"/>
  <c r="DE181" i="9"/>
  <c r="CE181" i="9" s="1"/>
  <c r="DB181" i="9"/>
  <c r="CB181" i="9" s="1"/>
  <c r="AY231" i="9"/>
  <c r="AX165" i="9"/>
  <c r="AX108" i="9"/>
  <c r="AX128" i="9"/>
  <c r="DE120" i="9"/>
  <c r="CE120" i="9"/>
  <c r="DH120" i="9"/>
  <c r="DD120" i="9"/>
  <c r="CH120" i="9"/>
  <c r="CD120" i="9"/>
  <c r="DG120" i="9"/>
  <c r="DF120" i="9"/>
  <c r="CG120" i="9"/>
  <c r="DC120" i="9"/>
  <c r="CC120" i="9" s="1"/>
  <c r="CF120" i="9"/>
  <c r="AY28" i="9"/>
  <c r="DD63" i="9"/>
  <c r="CD63" i="9" s="1"/>
  <c r="CH63" i="9"/>
  <c r="DG63" i="9"/>
  <c r="DF63" i="9"/>
  <c r="DE63" i="9"/>
  <c r="CF63" i="9"/>
  <c r="DB63" i="9"/>
  <c r="CB63" i="9" s="1"/>
  <c r="CE63" i="9"/>
  <c r="DC283" i="9"/>
  <c r="CC283" i="9" s="1"/>
  <c r="CE283" i="9"/>
  <c r="DB283" i="9"/>
  <c r="CB283" i="9" s="1"/>
  <c r="DD283" i="9"/>
  <c r="DE283" i="9"/>
  <c r="CG283" i="9"/>
  <c r="CD283" i="9"/>
  <c r="DG283" i="9"/>
  <c r="DE252" i="9"/>
  <c r="DG252" i="9"/>
  <c r="CG252" i="9"/>
  <c r="CE252" i="9"/>
  <c r="DE291" i="9"/>
  <c r="CE291" i="9"/>
  <c r="CG291" i="9"/>
  <c r="DG291" i="9"/>
  <c r="DD291" i="9"/>
  <c r="CD291" i="9"/>
  <c r="DD187" i="9"/>
  <c r="CD187" i="9" s="1"/>
  <c r="DC187" i="9"/>
  <c r="CC187" i="9" s="1"/>
  <c r="DA187" i="9"/>
  <c r="CA187" i="9" s="1"/>
  <c r="DE187" i="9"/>
  <c r="CE187" i="9" s="1"/>
  <c r="DB187" i="9"/>
  <c r="CB187" i="9" s="1"/>
  <c r="DD179" i="9"/>
  <c r="CD179" i="9" s="1"/>
  <c r="DC179" i="9"/>
  <c r="CC179" i="9" s="1"/>
  <c r="DA179" i="9"/>
  <c r="CA179" i="9" s="1"/>
  <c r="DE179" i="9"/>
  <c r="CE179" i="9" s="1"/>
  <c r="DB179" i="9"/>
  <c r="CB179" i="9" s="1"/>
  <c r="AX193" i="9"/>
  <c r="AX172" i="9"/>
  <c r="DG127" i="9"/>
  <c r="DC127" i="9"/>
  <c r="CC127" i="9" s="1"/>
  <c r="CF127" i="9"/>
  <c r="DF127" i="9"/>
  <c r="CE127" i="9"/>
  <c r="DE127" i="9"/>
  <c r="CG127" i="9"/>
  <c r="DD127" i="9"/>
  <c r="CD127" i="9"/>
  <c r="CH127" i="9"/>
  <c r="DH127" i="9"/>
  <c r="DG99" i="9"/>
  <c r="DC99" i="9"/>
  <c r="CC99" i="9" s="1"/>
  <c r="CF99" i="9"/>
  <c r="DF99" i="9"/>
  <c r="CE99" i="9"/>
  <c r="DE99" i="9"/>
  <c r="CG99" i="9"/>
  <c r="DD99" i="9"/>
  <c r="CD99" i="9"/>
  <c r="DH99" i="9"/>
  <c r="CH99" i="9"/>
  <c r="DG125" i="9"/>
  <c r="DC125" i="9"/>
  <c r="CC125" i="9" s="1"/>
  <c r="CF125" i="9"/>
  <c r="DF125" i="9"/>
  <c r="CE125" i="9"/>
  <c r="DH125" i="9"/>
  <c r="CH125" i="9"/>
  <c r="DE125" i="9"/>
  <c r="CG125" i="9"/>
  <c r="DD125" i="9"/>
  <c r="CD125" i="9"/>
  <c r="DF41" i="9"/>
  <c r="DB41" i="9"/>
  <c r="CB41" i="9" s="1"/>
  <c r="DE41" i="9"/>
  <c r="CE41" i="9"/>
  <c r="DD41" i="9"/>
  <c r="CD41" i="9" s="1"/>
  <c r="DG41" i="9"/>
  <c r="CF41" i="9"/>
  <c r="CH41" i="9"/>
  <c r="AX138" i="9"/>
  <c r="AX130" i="9"/>
  <c r="AY29" i="9"/>
  <c r="AY14" i="9"/>
  <c r="AX190" i="9"/>
  <c r="DE288" i="9"/>
  <c r="CE288" i="9"/>
  <c r="DD288" i="9"/>
  <c r="CG288" i="9"/>
  <c r="DG288" i="9"/>
  <c r="CD288" i="9"/>
  <c r="DE281" i="9"/>
  <c r="CE281" i="9"/>
  <c r="DD281" i="9"/>
  <c r="CG281" i="9"/>
  <c r="CD281" i="9"/>
  <c r="DG281" i="9"/>
  <c r="AY247" i="9"/>
  <c r="AX191" i="9"/>
  <c r="DD185" i="9"/>
  <c r="CD185" i="9" s="1"/>
  <c r="DC185" i="9"/>
  <c r="CC185" i="9" s="1"/>
  <c r="DA185" i="9"/>
  <c r="CA185" i="9" s="1"/>
  <c r="DE185" i="9"/>
  <c r="CE185" i="9" s="1"/>
  <c r="DB185" i="9"/>
  <c r="CB185" i="9" s="1"/>
  <c r="DE267" i="9"/>
  <c r="CE267" i="9"/>
  <c r="CG267" i="9"/>
  <c r="DG267" i="9"/>
  <c r="DD267" i="9"/>
  <c r="CD267" i="9"/>
  <c r="AY267" i="9" s="1"/>
  <c r="DE286" i="9"/>
  <c r="CE286" i="9"/>
  <c r="DD286" i="9"/>
  <c r="CG286" i="9"/>
  <c r="CD286" i="9"/>
  <c r="DG286" i="9"/>
  <c r="DE279" i="9"/>
  <c r="CE279" i="9"/>
  <c r="DD279" i="9"/>
  <c r="CD279" i="9"/>
  <c r="DG279" i="9"/>
  <c r="CG279" i="9"/>
  <c r="DD295" i="9"/>
  <c r="CG295" i="9"/>
  <c r="DC295" i="9"/>
  <c r="CC295" i="9" s="1"/>
  <c r="CE295" i="9"/>
  <c r="DE295" i="9"/>
  <c r="CD295" i="9"/>
  <c r="DG295" i="9"/>
  <c r="DB295" i="9"/>
  <c r="CB295" i="9" s="1"/>
  <c r="DE272" i="9"/>
  <c r="CE272" i="9"/>
  <c r="CG272" i="9"/>
  <c r="CD272" i="9"/>
  <c r="DG272" i="9"/>
  <c r="DD272" i="9"/>
  <c r="DE269" i="9"/>
  <c r="CE269" i="9"/>
  <c r="CG269" i="9"/>
  <c r="CD269" i="9"/>
  <c r="DG269" i="9"/>
  <c r="DD269" i="9"/>
  <c r="DD241" i="9"/>
  <c r="CE241" i="9"/>
  <c r="DB241" i="9"/>
  <c r="CB241" i="9" s="1"/>
  <c r="CG241" i="9"/>
  <c r="DG241" i="9"/>
  <c r="CD241" i="9"/>
  <c r="DC241" i="9"/>
  <c r="CC241" i="9" s="1"/>
  <c r="DE241" i="9"/>
  <c r="AY282" i="9"/>
  <c r="DC194" i="9"/>
  <c r="CC194" i="9" s="1"/>
  <c r="DD194" i="9"/>
  <c r="CD194" i="9" s="1"/>
  <c r="DB194" i="9"/>
  <c r="CB194" i="9" s="1"/>
  <c r="DA194" i="9"/>
  <c r="CA194" i="9" s="1"/>
  <c r="DE194" i="9"/>
  <c r="CE194" i="9" s="1"/>
  <c r="DD183" i="9"/>
  <c r="CD183" i="9" s="1"/>
  <c r="DC183" i="9"/>
  <c r="CC183" i="9" s="1"/>
  <c r="DA183" i="9"/>
  <c r="CA183" i="9" s="1"/>
  <c r="DB183" i="9"/>
  <c r="CB183" i="9" s="1"/>
  <c r="DE183" i="9"/>
  <c r="CE183" i="9" s="1"/>
  <c r="AX171" i="9"/>
  <c r="AY236" i="9"/>
  <c r="DE97" i="9"/>
  <c r="CE97" i="9"/>
  <c r="DH97" i="9"/>
  <c r="DD97" i="9"/>
  <c r="CH97" i="9"/>
  <c r="CD97" i="9"/>
  <c r="DG97" i="9"/>
  <c r="DF97" i="9"/>
  <c r="CG97" i="9"/>
  <c r="DC97" i="9"/>
  <c r="CC97" i="9" s="1"/>
  <c r="CF97" i="9"/>
  <c r="AX106" i="9"/>
  <c r="DD62" i="9"/>
  <c r="CD62" i="9" s="1"/>
  <c r="CH62" i="9"/>
  <c r="DG62" i="9"/>
  <c r="DB62" i="9"/>
  <c r="CB62" i="9" s="1"/>
  <c r="DF62" i="9"/>
  <c r="DE62" i="9"/>
  <c r="CF62" i="9"/>
  <c r="CE62" i="9"/>
  <c r="AX198" i="9"/>
  <c r="AX196" i="9"/>
  <c r="AX173" i="9"/>
  <c r="AX142" i="9"/>
  <c r="AX134" i="9"/>
  <c r="DG121" i="9"/>
  <c r="DC121" i="9"/>
  <c r="CC121" i="9" s="1"/>
  <c r="CF121" i="9"/>
  <c r="DF121" i="9"/>
  <c r="CE121" i="9"/>
  <c r="DD121" i="9"/>
  <c r="CD121" i="9"/>
  <c r="DE121" i="9"/>
  <c r="CH121" i="9"/>
  <c r="DH121" i="9"/>
  <c r="CG121" i="9"/>
  <c r="AY31" i="9"/>
  <c r="AY27" i="9"/>
  <c r="AY23" i="9"/>
  <c r="AY19" i="9"/>
  <c r="AY47" i="9"/>
  <c r="AX97" i="9" l="1"/>
  <c r="AY252" i="9"/>
  <c r="AX189" i="9"/>
  <c r="AX102" i="9"/>
  <c r="AY56" i="9"/>
  <c r="A363" i="9"/>
  <c r="AY269" i="9"/>
  <c r="AY279" i="9"/>
  <c r="AY227" i="9"/>
  <c r="AY270" i="9"/>
  <c r="AY61" i="9"/>
  <c r="AY253" i="9"/>
  <c r="AY241" i="9"/>
  <c r="AX127" i="9"/>
  <c r="AY281" i="9"/>
  <c r="AX99" i="9"/>
  <c r="AY63" i="9"/>
  <c r="AY44" i="9"/>
  <c r="AH206" i="9"/>
  <c r="B363" i="9"/>
  <c r="B332" i="9"/>
  <c r="AX121" i="9"/>
  <c r="AY62" i="9"/>
  <c r="AX183" i="9"/>
  <c r="AX194" i="9"/>
  <c r="AY286" i="9"/>
  <c r="AY288" i="9"/>
  <c r="AX125" i="9"/>
  <c r="AX179" i="9"/>
  <c r="AY291" i="9"/>
  <c r="AX120" i="9"/>
  <c r="AX181" i="9"/>
  <c r="AY42" i="9"/>
  <c r="AX98" i="9"/>
  <c r="AY283" i="9"/>
  <c r="AY272" i="9"/>
  <c r="AY295" i="9"/>
  <c r="AX185" i="9"/>
  <c r="AY41" i="9"/>
  <c r="AX187" i="9"/>
  <c r="AX96" i="9"/>
  <c r="AY284" i="9"/>
  <c r="AY300" i="9"/>
  <c r="DA315" i="8" l="1"/>
  <c r="CA315" i="8" s="1"/>
  <c r="F315" i="8"/>
  <c r="E315" i="8"/>
  <c r="D315" i="8" s="1"/>
  <c r="DB315" i="8" s="1"/>
  <c r="DA314" i="8"/>
  <c r="CA314" i="8" s="1"/>
  <c r="F314" i="8"/>
  <c r="E314" i="8"/>
  <c r="DA313" i="8"/>
  <c r="CA313" i="8" s="1"/>
  <c r="F313" i="8"/>
  <c r="E313" i="8"/>
  <c r="D313" i="8" s="1"/>
  <c r="DB313" i="8" s="1"/>
  <c r="DA312" i="8"/>
  <c r="CA312" i="8"/>
  <c r="F312" i="8"/>
  <c r="E312" i="8"/>
  <c r="DA311" i="8"/>
  <c r="CA311" i="8"/>
  <c r="F311" i="8"/>
  <c r="E311" i="8"/>
  <c r="D311" i="8" s="1"/>
  <c r="DB311" i="8" s="1"/>
  <c r="AX306" i="8"/>
  <c r="AW306" i="8"/>
  <c r="AV306" i="8"/>
  <c r="AU306" i="8"/>
  <c r="AT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AX305" i="8"/>
  <c r="AW305" i="8"/>
  <c r="AV305" i="8"/>
  <c r="AU305" i="8"/>
  <c r="AT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F305" i="8" s="1"/>
  <c r="G305" i="8"/>
  <c r="E305" i="8" s="1"/>
  <c r="D305" i="8" s="1"/>
  <c r="AX304" i="8"/>
  <c r="AW304" i="8"/>
  <c r="AV304" i="8"/>
  <c r="AU304" i="8"/>
  <c r="AT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E304" i="8"/>
  <c r="AX303" i="8"/>
  <c r="AW303" i="8"/>
  <c r="AV303" i="8"/>
  <c r="AU303" i="8"/>
  <c r="AT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F303" i="8" s="1"/>
  <c r="G303" i="8"/>
  <c r="AX302" i="8"/>
  <c r="AW302" i="8"/>
  <c r="AV302" i="8"/>
  <c r="AU302" i="8"/>
  <c r="AT302" i="8"/>
  <c r="AS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E302" i="8" s="1"/>
  <c r="D302" i="8" s="1"/>
  <c r="F302" i="8"/>
  <c r="AX301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F301" i="8" s="1"/>
  <c r="G301" i="8"/>
  <c r="E301" i="8" s="1"/>
  <c r="D301" i="8" s="1"/>
  <c r="DA300" i="8"/>
  <c r="CA300" i="8" s="1"/>
  <c r="CC300" i="8"/>
  <c r="CB300" i="8"/>
  <c r="F300" i="8"/>
  <c r="E300" i="8"/>
  <c r="DA299" i="8"/>
  <c r="CC299" i="8"/>
  <c r="CB299" i="8"/>
  <c r="CA299" i="8"/>
  <c r="F299" i="8"/>
  <c r="E299" i="8"/>
  <c r="DA298" i="8"/>
  <c r="CA298" i="8" s="1"/>
  <c r="CC298" i="8"/>
  <c r="CB298" i="8"/>
  <c r="F298" i="8"/>
  <c r="E298" i="8"/>
  <c r="DA297" i="8"/>
  <c r="CC297" i="8"/>
  <c r="CB297" i="8"/>
  <c r="CA297" i="8"/>
  <c r="F297" i="8"/>
  <c r="E297" i="8"/>
  <c r="D297" i="8" s="1"/>
  <c r="DA296" i="8"/>
  <c r="CA296" i="8" s="1"/>
  <c r="CC296" i="8"/>
  <c r="CB296" i="8"/>
  <c r="F296" i="8"/>
  <c r="E296" i="8"/>
  <c r="D296" i="8" s="1"/>
  <c r="DA295" i="8"/>
  <c r="CA295" i="8" s="1"/>
  <c r="F295" i="8"/>
  <c r="E295" i="8"/>
  <c r="DA294" i="8"/>
  <c r="CA294" i="8" s="1"/>
  <c r="CC294" i="8"/>
  <c r="CB294" i="8"/>
  <c r="F294" i="8"/>
  <c r="E294" i="8"/>
  <c r="D294" i="8" s="1"/>
  <c r="DA293" i="8"/>
  <c r="CA293" i="8" s="1"/>
  <c r="CC293" i="8"/>
  <c r="CB293" i="8"/>
  <c r="F293" i="8"/>
  <c r="E293" i="8"/>
  <c r="D293" i="8" s="1"/>
  <c r="DA292" i="8"/>
  <c r="CA292" i="8" s="1"/>
  <c r="CC292" i="8"/>
  <c r="CB292" i="8"/>
  <c r="F292" i="8"/>
  <c r="E292" i="8"/>
  <c r="D292" i="8" s="1"/>
  <c r="DA291" i="8"/>
  <c r="CA291" i="8" s="1"/>
  <c r="CC291" i="8"/>
  <c r="CB291" i="8"/>
  <c r="F291" i="8"/>
  <c r="E291" i="8"/>
  <c r="D291" i="8" s="1"/>
  <c r="DD291" i="8" s="1"/>
  <c r="DA290" i="8"/>
  <c r="CA290" i="8" s="1"/>
  <c r="CC290" i="8"/>
  <c r="CB290" i="8"/>
  <c r="F290" i="8"/>
  <c r="E290" i="8"/>
  <c r="DA289" i="8"/>
  <c r="CA289" i="8"/>
  <c r="F289" i="8"/>
  <c r="D289" i="8" s="1"/>
  <c r="DC289" i="8" s="1"/>
  <c r="CC289" i="8" s="1"/>
  <c r="E289" i="8"/>
  <c r="DA288" i="8"/>
  <c r="CA288" i="8" s="1"/>
  <c r="CC288" i="8"/>
  <c r="CB288" i="8"/>
  <c r="F288" i="8"/>
  <c r="E288" i="8"/>
  <c r="D288" i="8" s="1"/>
  <c r="DA287" i="8"/>
  <c r="CC287" i="8"/>
  <c r="CB287" i="8"/>
  <c r="CA287" i="8"/>
  <c r="F287" i="8"/>
  <c r="E287" i="8"/>
  <c r="D287" i="8" s="1"/>
  <c r="DA286" i="8"/>
  <c r="CA286" i="8" s="1"/>
  <c r="CC286" i="8"/>
  <c r="CB286" i="8"/>
  <c r="F286" i="8"/>
  <c r="E286" i="8"/>
  <c r="D286" i="8" s="1"/>
  <c r="DD286" i="8" s="1"/>
  <c r="DG285" i="8"/>
  <c r="DA285" i="8"/>
  <c r="CC285" i="8"/>
  <c r="CB285" i="8"/>
  <c r="CA285" i="8"/>
  <c r="F285" i="8"/>
  <c r="E285" i="8"/>
  <c r="D285" i="8" s="1"/>
  <c r="DA284" i="8"/>
  <c r="CA284" i="8" s="1"/>
  <c r="CC284" i="8"/>
  <c r="CB284" i="8"/>
  <c r="F284" i="8"/>
  <c r="E284" i="8"/>
  <c r="DA283" i="8"/>
  <c r="CA283" i="8" s="1"/>
  <c r="F283" i="8"/>
  <c r="E283" i="8"/>
  <c r="DA282" i="8"/>
  <c r="CC282" i="8"/>
  <c r="CB282" i="8"/>
  <c r="CA282" i="8"/>
  <c r="F282" i="8"/>
  <c r="E282" i="8"/>
  <c r="D282" i="8" s="1"/>
  <c r="DE282" i="8" s="1"/>
  <c r="DA281" i="8"/>
  <c r="CA281" i="8" s="1"/>
  <c r="CC281" i="8"/>
  <c r="CB281" i="8"/>
  <c r="F281" i="8"/>
  <c r="E281" i="8"/>
  <c r="DA280" i="8"/>
  <c r="CC280" i="8"/>
  <c r="CB280" i="8"/>
  <c r="CA280" i="8"/>
  <c r="F280" i="8"/>
  <c r="E280" i="8"/>
  <c r="D280" i="8" s="1"/>
  <c r="DA279" i="8"/>
  <c r="CA279" i="8" s="1"/>
  <c r="CC279" i="8"/>
  <c r="CB279" i="8"/>
  <c r="F279" i="8"/>
  <c r="E279" i="8"/>
  <c r="DA278" i="8"/>
  <c r="CC278" i="8"/>
  <c r="CB278" i="8"/>
  <c r="CA278" i="8"/>
  <c r="F278" i="8"/>
  <c r="E278" i="8"/>
  <c r="D278" i="8"/>
  <c r="CG278" i="8" s="1"/>
  <c r="DA277" i="8"/>
  <c r="CA277" i="8"/>
  <c r="F277" i="8"/>
  <c r="E277" i="8"/>
  <c r="DA276" i="8"/>
  <c r="CA276" i="8" s="1"/>
  <c r="CC276" i="8"/>
  <c r="CB276" i="8"/>
  <c r="F276" i="8"/>
  <c r="E276" i="8"/>
  <c r="DA275" i="8"/>
  <c r="CA275" i="8" s="1"/>
  <c r="CC275" i="8"/>
  <c r="CB275" i="8"/>
  <c r="F275" i="8"/>
  <c r="E275" i="8"/>
  <c r="D275" i="8" s="1"/>
  <c r="DA274" i="8"/>
  <c r="CA274" i="8" s="1"/>
  <c r="CC274" i="8"/>
  <c r="CB274" i="8"/>
  <c r="F274" i="8"/>
  <c r="E274" i="8"/>
  <c r="DA273" i="8"/>
  <c r="CA273" i="8" s="1"/>
  <c r="CC273" i="8"/>
  <c r="CB273" i="8"/>
  <c r="F273" i="8"/>
  <c r="E273" i="8"/>
  <c r="D273" i="8" s="1"/>
  <c r="DA272" i="8"/>
  <c r="CA272" i="8" s="1"/>
  <c r="CC272" i="8"/>
  <c r="CB272" i="8"/>
  <c r="F272" i="8"/>
  <c r="D272" i="8" s="1"/>
  <c r="DD272" i="8" s="1"/>
  <c r="E272" i="8"/>
  <c r="DA271" i="8"/>
  <c r="CA271" i="8" s="1"/>
  <c r="F271" i="8"/>
  <c r="D271" i="8" s="1"/>
  <c r="DB271" i="8" s="1"/>
  <c r="CB271" i="8" s="1"/>
  <c r="E271" i="8"/>
  <c r="DA270" i="8"/>
  <c r="CA270" i="8" s="1"/>
  <c r="CC270" i="8"/>
  <c r="CB270" i="8"/>
  <c r="F270" i="8"/>
  <c r="E270" i="8"/>
  <c r="D270" i="8" s="1"/>
  <c r="DG270" i="8" s="1"/>
  <c r="DA269" i="8"/>
  <c r="CA269" i="8" s="1"/>
  <c r="CC269" i="8"/>
  <c r="CB269" i="8"/>
  <c r="F269" i="8"/>
  <c r="D269" i="8" s="1"/>
  <c r="DD269" i="8" s="1"/>
  <c r="E269" i="8"/>
  <c r="DA268" i="8"/>
  <c r="CA268" i="8" s="1"/>
  <c r="CC268" i="8"/>
  <c r="CB268" i="8"/>
  <c r="F268" i="8"/>
  <c r="E268" i="8"/>
  <c r="DA267" i="8"/>
  <c r="CA267" i="8" s="1"/>
  <c r="CC267" i="8"/>
  <c r="CB267" i="8"/>
  <c r="F267" i="8"/>
  <c r="E267" i="8"/>
  <c r="DA266" i="8"/>
  <c r="CC266" i="8"/>
  <c r="CB266" i="8"/>
  <c r="CA266" i="8"/>
  <c r="F266" i="8"/>
  <c r="E266" i="8"/>
  <c r="D266" i="8" s="1"/>
  <c r="DE266" i="8" s="1"/>
  <c r="DA265" i="8"/>
  <c r="CA265" i="8" s="1"/>
  <c r="F265" i="8"/>
  <c r="E265" i="8"/>
  <c r="D265" i="8" s="1"/>
  <c r="CG265" i="8" s="1"/>
  <c r="DA264" i="8"/>
  <c r="CC264" i="8"/>
  <c r="CB264" i="8"/>
  <c r="CA264" i="8"/>
  <c r="F264" i="8"/>
  <c r="E264" i="8"/>
  <c r="D264" i="8" s="1"/>
  <c r="DA263" i="8"/>
  <c r="CC263" i="8"/>
  <c r="CB263" i="8"/>
  <c r="CA263" i="8"/>
  <c r="F263" i="8"/>
  <c r="E263" i="8"/>
  <c r="DA262" i="8"/>
  <c r="CA262" i="8" s="1"/>
  <c r="CC262" i="8"/>
  <c r="CB262" i="8"/>
  <c r="F262" i="8"/>
  <c r="E262" i="8"/>
  <c r="DA261" i="8"/>
  <c r="CA261" i="8" s="1"/>
  <c r="CC261" i="8"/>
  <c r="CB261" i="8"/>
  <c r="F261" i="8"/>
  <c r="E261" i="8"/>
  <c r="D261" i="8" s="1"/>
  <c r="DG261" i="8" s="1"/>
  <c r="DA260" i="8"/>
  <c r="CA260" i="8" s="1"/>
  <c r="CC260" i="8"/>
  <c r="CB260" i="8"/>
  <c r="F260" i="8"/>
  <c r="D260" i="8" s="1"/>
  <c r="E260" i="8"/>
  <c r="DA259" i="8"/>
  <c r="CA259" i="8"/>
  <c r="F259" i="8"/>
  <c r="D259" i="8" s="1"/>
  <c r="DE259" i="8" s="1"/>
  <c r="E259" i="8"/>
  <c r="CC258" i="8"/>
  <c r="CA258" i="8"/>
  <c r="F258" i="8"/>
  <c r="E258" i="8"/>
  <c r="CC257" i="8"/>
  <c r="CA257" i="8"/>
  <c r="F257" i="8"/>
  <c r="E257" i="8"/>
  <c r="D257" i="8" s="1"/>
  <c r="CC256" i="8"/>
  <c r="CA256" i="8"/>
  <c r="F256" i="8"/>
  <c r="E256" i="8"/>
  <c r="CC255" i="8"/>
  <c r="CA255" i="8"/>
  <c r="F255" i="8"/>
  <c r="E255" i="8"/>
  <c r="CC254" i="8"/>
  <c r="CA254" i="8"/>
  <c r="F254" i="8"/>
  <c r="E254" i="8"/>
  <c r="CA253" i="8"/>
  <c r="F253" i="8"/>
  <c r="E253" i="8"/>
  <c r="D253" i="8" s="1"/>
  <c r="CC252" i="8"/>
  <c r="CA252" i="8"/>
  <c r="F252" i="8"/>
  <c r="E252" i="8"/>
  <c r="CC251" i="8"/>
  <c r="CA251" i="8"/>
  <c r="F251" i="8"/>
  <c r="E251" i="8"/>
  <c r="D251" i="8" s="1"/>
  <c r="CC250" i="8"/>
  <c r="CA250" i="8"/>
  <c r="F250" i="8"/>
  <c r="E250" i="8"/>
  <c r="CC249" i="8"/>
  <c r="CA249" i="8"/>
  <c r="F249" i="8"/>
  <c r="E249" i="8"/>
  <c r="D249" i="8"/>
  <c r="DE249" i="8" s="1"/>
  <c r="CC248" i="8"/>
  <c r="CA248" i="8"/>
  <c r="F248" i="8"/>
  <c r="E248" i="8"/>
  <c r="D248" i="8" s="1"/>
  <c r="CA247" i="8"/>
  <c r="F247" i="8"/>
  <c r="E247" i="8"/>
  <c r="CC246" i="8"/>
  <c r="CA246" i="8"/>
  <c r="F246" i="8"/>
  <c r="E246" i="8"/>
  <c r="CC245" i="8"/>
  <c r="CA245" i="8"/>
  <c r="F245" i="8"/>
  <c r="E245" i="8"/>
  <c r="CC244" i="8"/>
  <c r="CA244" i="8"/>
  <c r="F244" i="8"/>
  <c r="E244" i="8"/>
  <c r="CC243" i="8"/>
  <c r="CA243" i="8"/>
  <c r="F243" i="8"/>
  <c r="E243" i="8"/>
  <c r="CC242" i="8"/>
  <c r="CA242" i="8"/>
  <c r="F242" i="8"/>
  <c r="E242" i="8"/>
  <c r="CA241" i="8"/>
  <c r="F241" i="8"/>
  <c r="E241" i="8"/>
  <c r="DA240" i="8"/>
  <c r="CA240" i="8" s="1"/>
  <c r="CC240" i="8"/>
  <c r="F240" i="8"/>
  <c r="E240" i="8"/>
  <c r="D240" i="8" s="1"/>
  <c r="DA239" i="8"/>
  <c r="CC239" i="8"/>
  <c r="CA239" i="8"/>
  <c r="F239" i="8"/>
  <c r="E239" i="8"/>
  <c r="D239" i="8"/>
  <c r="DA238" i="8"/>
  <c r="CC238" i="8"/>
  <c r="CA238" i="8"/>
  <c r="F238" i="8"/>
  <c r="D238" i="8" s="1"/>
  <c r="E238" i="8"/>
  <c r="DA237" i="8"/>
  <c r="CC237" i="8"/>
  <c r="CA237" i="8"/>
  <c r="F237" i="8"/>
  <c r="E237" i="8"/>
  <c r="DA236" i="8"/>
  <c r="CA236" i="8" s="1"/>
  <c r="CC236" i="8"/>
  <c r="F236" i="8"/>
  <c r="E236" i="8"/>
  <c r="DA235" i="8"/>
  <c r="CA235" i="8" s="1"/>
  <c r="F235" i="8"/>
  <c r="E235" i="8"/>
  <c r="D235" i="8"/>
  <c r="DE235" i="8" s="1"/>
  <c r="DA234" i="8"/>
  <c r="CC234" i="8"/>
  <c r="CA234" i="8"/>
  <c r="F234" i="8"/>
  <c r="E234" i="8"/>
  <c r="D234" i="8" s="1"/>
  <c r="DG234" i="8" s="1"/>
  <c r="DA233" i="8"/>
  <c r="CA233" i="8" s="1"/>
  <c r="CC233" i="8"/>
  <c r="F233" i="8"/>
  <c r="E233" i="8"/>
  <c r="DA232" i="8"/>
  <c r="CA232" i="8" s="1"/>
  <c r="CC232" i="8"/>
  <c r="F232" i="8"/>
  <c r="E232" i="8"/>
  <c r="DA231" i="8"/>
  <c r="CA231" i="8" s="1"/>
  <c r="CC231" i="8"/>
  <c r="F231" i="8"/>
  <c r="E231" i="8"/>
  <c r="D231" i="8"/>
  <c r="CG231" i="8" s="1"/>
  <c r="DA230" i="8"/>
  <c r="CA230" i="8" s="1"/>
  <c r="CC230" i="8"/>
  <c r="F230" i="8"/>
  <c r="E230" i="8"/>
  <c r="D230" i="8" s="1"/>
  <c r="DA229" i="8"/>
  <c r="CA229" i="8"/>
  <c r="F229" i="8"/>
  <c r="E229" i="8"/>
  <c r="D229" i="8" s="1"/>
  <c r="DA228" i="8"/>
  <c r="CA228" i="8" s="1"/>
  <c r="CC228" i="8"/>
  <c r="F228" i="8"/>
  <c r="E228" i="8"/>
  <c r="DA227" i="8"/>
  <c r="CA227" i="8" s="1"/>
  <c r="CC227" i="8"/>
  <c r="F227" i="8"/>
  <c r="E227" i="8"/>
  <c r="DA226" i="8"/>
  <c r="CC226" i="8"/>
  <c r="CA226" i="8"/>
  <c r="F226" i="8"/>
  <c r="E226" i="8"/>
  <c r="D226" i="8" s="1"/>
  <c r="DA225" i="8"/>
  <c r="CA225" i="8" s="1"/>
  <c r="CC225" i="8"/>
  <c r="F225" i="8"/>
  <c r="E225" i="8"/>
  <c r="DA224" i="8"/>
  <c r="CA224" i="8" s="1"/>
  <c r="CC224" i="8"/>
  <c r="F224" i="8"/>
  <c r="E224" i="8"/>
  <c r="D224" i="8" s="1"/>
  <c r="CD224" i="8" s="1"/>
  <c r="DA223" i="8"/>
  <c r="CA223" i="8" s="1"/>
  <c r="F223" i="8"/>
  <c r="E223" i="8"/>
  <c r="D223" i="8" s="1"/>
  <c r="DE223" i="8" s="1"/>
  <c r="DA222" i="8"/>
  <c r="CA222" i="8" s="1"/>
  <c r="F222" i="8"/>
  <c r="E222" i="8"/>
  <c r="D222" i="8" s="1"/>
  <c r="DE222" i="8" s="1"/>
  <c r="DA221" i="8"/>
  <c r="CA221" i="8" s="1"/>
  <c r="F221" i="8"/>
  <c r="E221" i="8"/>
  <c r="D221" i="8" s="1"/>
  <c r="DE221" i="8" s="1"/>
  <c r="F216" i="8"/>
  <c r="E216" i="8"/>
  <c r="D216" i="8" s="1"/>
  <c r="F215" i="8"/>
  <c r="E215" i="8"/>
  <c r="D215" i="8" s="1"/>
  <c r="F214" i="8"/>
  <c r="E214" i="8"/>
  <c r="F213" i="8"/>
  <c r="E213" i="8"/>
  <c r="CE208" i="8"/>
  <c r="CD208" i="8"/>
  <c r="CC208" i="8"/>
  <c r="CB208" i="8"/>
  <c r="CA208" i="8"/>
  <c r="AD208" i="8"/>
  <c r="CE207" i="8"/>
  <c r="CD207" i="8"/>
  <c r="CC207" i="8"/>
  <c r="CB207" i="8"/>
  <c r="CA207" i="8"/>
  <c r="AD207" i="8"/>
  <c r="AD206" i="8"/>
  <c r="F206" i="8"/>
  <c r="E206" i="8"/>
  <c r="D206" i="8" s="1"/>
  <c r="AD205" i="8"/>
  <c r="F205" i="8"/>
  <c r="E205" i="8"/>
  <c r="D205" i="8" s="1"/>
  <c r="AD204" i="8"/>
  <c r="F204" i="8"/>
  <c r="E204" i="8"/>
  <c r="D204" i="8" s="1"/>
  <c r="AD203" i="8"/>
  <c r="F203" i="8"/>
  <c r="E203" i="8"/>
  <c r="F198" i="8"/>
  <c r="E198" i="8"/>
  <c r="D198" i="8" s="1"/>
  <c r="DC198" i="8" s="1"/>
  <c r="CC198" i="8" s="1"/>
  <c r="F197" i="8"/>
  <c r="E197" i="8"/>
  <c r="F196" i="8"/>
  <c r="E196" i="8"/>
  <c r="D196" i="8" s="1"/>
  <c r="DC196" i="8" s="1"/>
  <c r="CC196" i="8" s="1"/>
  <c r="F195" i="8"/>
  <c r="E195" i="8"/>
  <c r="F194" i="8"/>
  <c r="E194" i="8"/>
  <c r="D194" i="8" s="1"/>
  <c r="DC194" i="8" s="1"/>
  <c r="CC194" i="8" s="1"/>
  <c r="F193" i="8"/>
  <c r="E193" i="8"/>
  <c r="F192" i="8"/>
  <c r="E192" i="8"/>
  <c r="D192" i="8" s="1"/>
  <c r="DC192" i="8" s="1"/>
  <c r="CC192" i="8" s="1"/>
  <c r="F191" i="8"/>
  <c r="E191" i="8"/>
  <c r="F190" i="8"/>
  <c r="E190" i="8"/>
  <c r="D190" i="8" s="1"/>
  <c r="DC190" i="8" s="1"/>
  <c r="CC190" i="8" s="1"/>
  <c r="F189" i="8"/>
  <c r="E189" i="8"/>
  <c r="F188" i="8"/>
  <c r="E188" i="8"/>
  <c r="D188" i="8" s="1"/>
  <c r="DC188" i="8" s="1"/>
  <c r="CC188" i="8" s="1"/>
  <c r="F187" i="8"/>
  <c r="E187" i="8"/>
  <c r="F186" i="8"/>
  <c r="E186" i="8"/>
  <c r="D186" i="8" s="1"/>
  <c r="DC186" i="8" s="1"/>
  <c r="CC186" i="8" s="1"/>
  <c r="F185" i="8"/>
  <c r="E185" i="8"/>
  <c r="F184" i="8"/>
  <c r="E184" i="8"/>
  <c r="D184" i="8" s="1"/>
  <c r="DC184" i="8" s="1"/>
  <c r="CC184" i="8" s="1"/>
  <c r="F183" i="8"/>
  <c r="E183" i="8"/>
  <c r="F182" i="8"/>
  <c r="E182" i="8"/>
  <c r="D182" i="8" s="1"/>
  <c r="DC182" i="8" s="1"/>
  <c r="CC182" i="8" s="1"/>
  <c r="F181" i="8"/>
  <c r="E181" i="8"/>
  <c r="F180" i="8"/>
  <c r="E180" i="8"/>
  <c r="D180" i="8" s="1"/>
  <c r="DC180" i="8" s="1"/>
  <c r="CC180" i="8" s="1"/>
  <c r="F179" i="8"/>
  <c r="E179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E178" i="8" s="1"/>
  <c r="E177" i="8"/>
  <c r="D177" i="8" s="1"/>
  <c r="DD176" i="8"/>
  <c r="CD176" i="8" s="1"/>
  <c r="E176" i="8"/>
  <c r="D176" i="8" s="1"/>
  <c r="E175" i="8"/>
  <c r="D175" i="8" s="1"/>
  <c r="E174" i="8"/>
  <c r="D174" i="8"/>
  <c r="DA174" i="8" s="1"/>
  <c r="CA174" i="8" s="1"/>
  <c r="E173" i="8"/>
  <c r="D173" i="8" s="1"/>
  <c r="DB173" i="8" s="1"/>
  <c r="CB173" i="8" s="1"/>
  <c r="F172" i="8"/>
  <c r="D172" i="8" s="1"/>
  <c r="DC172" i="8" s="1"/>
  <c r="CC172" i="8" s="1"/>
  <c r="F171" i="8"/>
  <c r="D171" i="8" s="1"/>
  <c r="F170" i="8"/>
  <c r="D170" i="8" s="1"/>
  <c r="F169" i="8"/>
  <c r="D169" i="8" s="1"/>
  <c r="F168" i="8"/>
  <c r="D168" i="8" s="1"/>
  <c r="DC168" i="8" s="1"/>
  <c r="CC168" i="8" s="1"/>
  <c r="F167" i="8"/>
  <c r="D167" i="8" s="1"/>
  <c r="AW166" i="8"/>
  <c r="AV166" i="8"/>
  <c r="AU166" i="8"/>
  <c r="AT166" i="8"/>
  <c r="AS166" i="8"/>
  <c r="AR166" i="8"/>
  <c r="AQ166" i="8"/>
  <c r="AP166" i="8"/>
  <c r="AN166" i="8"/>
  <c r="AL166" i="8"/>
  <c r="AJ166" i="8"/>
  <c r="AH166" i="8"/>
  <c r="AF166" i="8"/>
  <c r="AD166" i="8"/>
  <c r="F165" i="8"/>
  <c r="D165" i="8" s="1"/>
  <c r="DD165" i="8" s="1"/>
  <c r="CD165" i="8" s="1"/>
  <c r="F164" i="8"/>
  <c r="D164" i="8" s="1"/>
  <c r="DE163" i="8"/>
  <c r="CE163" i="8" s="1"/>
  <c r="F163" i="8"/>
  <c r="D163" i="8"/>
  <c r="F162" i="8"/>
  <c r="D162" i="8" s="1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DB156" i="8"/>
  <c r="CB156" i="8" s="1"/>
  <c r="DA156" i="8"/>
  <c r="CA156" i="8"/>
  <c r="F156" i="8"/>
  <c r="E156" i="8"/>
  <c r="CF156" i="8" s="1"/>
  <c r="D156" i="8"/>
  <c r="DF156" i="8" s="1"/>
  <c r="DG155" i="8"/>
  <c r="DD155" i="8"/>
  <c r="DB155" i="8"/>
  <c r="DA155" i="8"/>
  <c r="CA155" i="8" s="1"/>
  <c r="CG155" i="8"/>
  <c r="CB155" i="8"/>
  <c r="F155" i="8"/>
  <c r="CD155" i="8" s="1"/>
  <c r="E155" i="8"/>
  <c r="CF155" i="8" s="1"/>
  <c r="D155" i="8"/>
  <c r="DF155" i="8" s="1"/>
  <c r="DB154" i="8"/>
  <c r="CB154" i="8" s="1"/>
  <c r="DA154" i="8"/>
  <c r="CA154" i="8"/>
  <c r="F154" i="8"/>
  <c r="E154" i="8"/>
  <c r="CF154" i="8" s="1"/>
  <c r="D154" i="8"/>
  <c r="DF154" i="8" s="1"/>
  <c r="DG153" i="8"/>
  <c r="DD153" i="8"/>
  <c r="DB153" i="8"/>
  <c r="DA153" i="8"/>
  <c r="CA153" i="8" s="1"/>
  <c r="CG153" i="8"/>
  <c r="CB153" i="8"/>
  <c r="F153" i="8"/>
  <c r="CD153" i="8" s="1"/>
  <c r="E153" i="8"/>
  <c r="CF153" i="8" s="1"/>
  <c r="D153" i="8"/>
  <c r="DF153" i="8" s="1"/>
  <c r="DB152" i="8"/>
  <c r="CB152" i="8" s="1"/>
  <c r="DA152" i="8"/>
  <c r="CA152" i="8"/>
  <c r="F152" i="8"/>
  <c r="E152" i="8"/>
  <c r="CF152" i="8" s="1"/>
  <c r="D152" i="8"/>
  <c r="DF152" i="8" s="1"/>
  <c r="DG151" i="8"/>
  <c r="DD151" i="8"/>
  <c r="DB151" i="8"/>
  <c r="DA151" i="8"/>
  <c r="CA151" i="8" s="1"/>
  <c r="CG151" i="8"/>
  <c r="CB151" i="8"/>
  <c r="F151" i="8"/>
  <c r="CD151" i="8" s="1"/>
  <c r="E151" i="8"/>
  <c r="CF151" i="8" s="1"/>
  <c r="D151" i="8"/>
  <c r="DF151" i="8" s="1"/>
  <c r="DB150" i="8"/>
  <c r="CB150" i="8" s="1"/>
  <c r="DA150" i="8"/>
  <c r="CA150" i="8"/>
  <c r="F150" i="8"/>
  <c r="E150" i="8"/>
  <c r="CF150" i="8" s="1"/>
  <c r="D150" i="8"/>
  <c r="DF150" i="8" s="1"/>
  <c r="DG149" i="8"/>
  <c r="DD149" i="8"/>
  <c r="DB149" i="8"/>
  <c r="DA149" i="8"/>
  <c r="CA149" i="8" s="1"/>
  <c r="CG149" i="8"/>
  <c r="CB149" i="8"/>
  <c r="F149" i="8"/>
  <c r="CD149" i="8" s="1"/>
  <c r="E149" i="8"/>
  <c r="CF149" i="8" s="1"/>
  <c r="D149" i="8"/>
  <c r="DF149" i="8" s="1"/>
  <c r="DB148" i="8"/>
  <c r="CB148" i="8" s="1"/>
  <c r="DA148" i="8"/>
  <c r="CA148" i="8"/>
  <c r="F148" i="8"/>
  <c r="E148" i="8"/>
  <c r="D148" i="8"/>
  <c r="DF148" i="8" s="1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E143" i="8" s="1"/>
  <c r="H143" i="8"/>
  <c r="G143" i="8"/>
  <c r="F143" i="8"/>
  <c r="DB142" i="8"/>
  <c r="DA142" i="8"/>
  <c r="CB142" i="8"/>
  <c r="CA142" i="8"/>
  <c r="F142" i="8"/>
  <c r="E142" i="8"/>
  <c r="DB141" i="8"/>
  <c r="CB141" i="8" s="1"/>
  <c r="DA141" i="8"/>
  <c r="CA141" i="8" s="1"/>
  <c r="F141" i="8"/>
  <c r="E141" i="8"/>
  <c r="DB140" i="8"/>
  <c r="DA140" i="8"/>
  <c r="CB140" i="8"/>
  <c r="CA140" i="8"/>
  <c r="F140" i="8"/>
  <c r="E140" i="8"/>
  <c r="DB139" i="8"/>
  <c r="CB139" i="8" s="1"/>
  <c r="DA139" i="8"/>
  <c r="CA139" i="8" s="1"/>
  <c r="F139" i="8"/>
  <c r="E139" i="8"/>
  <c r="DB138" i="8"/>
  <c r="DA138" i="8"/>
  <c r="CB138" i="8"/>
  <c r="CA138" i="8"/>
  <c r="F138" i="8"/>
  <c r="E138" i="8"/>
  <c r="DB137" i="8"/>
  <c r="CB137" i="8" s="1"/>
  <c r="DA137" i="8"/>
  <c r="CA137" i="8"/>
  <c r="F137" i="8"/>
  <c r="E137" i="8"/>
  <c r="DB136" i="8"/>
  <c r="CB136" i="8" s="1"/>
  <c r="DA136" i="8"/>
  <c r="CA136" i="8" s="1"/>
  <c r="F136" i="8"/>
  <c r="E136" i="8"/>
  <c r="DB135" i="8"/>
  <c r="DA135" i="8"/>
  <c r="CA135" i="8" s="1"/>
  <c r="CB135" i="8"/>
  <c r="F135" i="8"/>
  <c r="E135" i="8"/>
  <c r="D135" i="8" s="1"/>
  <c r="DG135" i="8" s="1"/>
  <c r="DB134" i="8"/>
  <c r="CB134" i="8" s="1"/>
  <c r="DA134" i="8"/>
  <c r="CA134" i="8"/>
  <c r="F134" i="8"/>
  <c r="E134" i="8"/>
  <c r="DB133" i="8"/>
  <c r="DA133" i="8"/>
  <c r="CA133" i="8" s="1"/>
  <c r="CB133" i="8"/>
  <c r="F133" i="8"/>
  <c r="E133" i="8"/>
  <c r="D133" i="8" s="1"/>
  <c r="DG133" i="8" s="1"/>
  <c r="DB132" i="8"/>
  <c r="CB132" i="8" s="1"/>
  <c r="DA132" i="8"/>
  <c r="CA132" i="8"/>
  <c r="F132" i="8"/>
  <c r="E132" i="8"/>
  <c r="DB131" i="8"/>
  <c r="DA131" i="8"/>
  <c r="CA131" i="8" s="1"/>
  <c r="CB131" i="8"/>
  <c r="F131" i="8"/>
  <c r="E131" i="8"/>
  <c r="D131" i="8" s="1"/>
  <c r="DB130" i="8"/>
  <c r="CB130" i="8" s="1"/>
  <c r="DA130" i="8"/>
  <c r="CA130" i="8"/>
  <c r="F130" i="8"/>
  <c r="E130" i="8"/>
  <c r="DB129" i="8"/>
  <c r="DA129" i="8"/>
  <c r="CA129" i="8" s="1"/>
  <c r="CB129" i="8"/>
  <c r="F129" i="8"/>
  <c r="E129" i="8"/>
  <c r="D129" i="8" s="1"/>
  <c r="DG129" i="8" s="1"/>
  <c r="DB128" i="8"/>
  <c r="CB128" i="8" s="1"/>
  <c r="DA128" i="8"/>
  <c r="CA128" i="8"/>
  <c r="F128" i="8"/>
  <c r="E128" i="8"/>
  <c r="DB127" i="8"/>
  <c r="CB127" i="8" s="1"/>
  <c r="F127" i="8"/>
  <c r="E127" i="8"/>
  <c r="D127" i="8"/>
  <c r="DG127" i="8" s="1"/>
  <c r="DB126" i="8"/>
  <c r="CB126" i="8" s="1"/>
  <c r="F126" i="8"/>
  <c r="E126" i="8"/>
  <c r="DB125" i="8"/>
  <c r="CB125" i="8" s="1"/>
  <c r="F125" i="8"/>
  <c r="E125" i="8"/>
  <c r="D125" i="8"/>
  <c r="CF125" i="8" s="1"/>
  <c r="DB124" i="8"/>
  <c r="CB124" i="8" s="1"/>
  <c r="F124" i="8"/>
  <c r="E124" i="8"/>
  <c r="DB123" i="8"/>
  <c r="CB123" i="8" s="1"/>
  <c r="F123" i="8"/>
  <c r="E123" i="8"/>
  <c r="D123" i="8" s="1"/>
  <c r="DB122" i="8"/>
  <c r="CB122" i="8" s="1"/>
  <c r="F122" i="8"/>
  <c r="E122" i="8"/>
  <c r="D122" i="8" s="1"/>
  <c r="DB121" i="8"/>
  <c r="CB121" i="8"/>
  <c r="F121" i="8"/>
  <c r="E121" i="8"/>
  <c r="D121" i="8" s="1"/>
  <c r="CF121" i="8" s="1"/>
  <c r="DB120" i="8"/>
  <c r="CB120" i="8" s="1"/>
  <c r="DA120" i="8"/>
  <c r="CA120" i="8" s="1"/>
  <c r="F120" i="8"/>
  <c r="E120" i="8"/>
  <c r="D120" i="8" s="1"/>
  <c r="CE120" i="8" s="1"/>
  <c r="DB119" i="8"/>
  <c r="CB119" i="8" s="1"/>
  <c r="F119" i="8"/>
  <c r="E119" i="8"/>
  <c r="DB118" i="8"/>
  <c r="DA118" i="8"/>
  <c r="CB118" i="8"/>
  <c r="CA118" i="8"/>
  <c r="F118" i="8"/>
  <c r="E118" i="8"/>
  <c r="DB117" i="8"/>
  <c r="CB117" i="8" s="1"/>
  <c r="DA117" i="8"/>
  <c r="CA117" i="8" s="1"/>
  <c r="F117" i="8"/>
  <c r="E117" i="8"/>
  <c r="DB116" i="8"/>
  <c r="DA116" i="8"/>
  <c r="CB116" i="8"/>
  <c r="CA116" i="8"/>
  <c r="F116" i="8"/>
  <c r="E116" i="8"/>
  <c r="DB115" i="8"/>
  <c r="CB115" i="8" s="1"/>
  <c r="DA115" i="8"/>
  <c r="CA115" i="8" s="1"/>
  <c r="F115" i="8"/>
  <c r="E115" i="8"/>
  <c r="DB114" i="8"/>
  <c r="DA114" i="8"/>
  <c r="CB114" i="8"/>
  <c r="CA114" i="8"/>
  <c r="F114" i="8"/>
  <c r="E114" i="8"/>
  <c r="DB113" i="8"/>
  <c r="CB113" i="8" s="1"/>
  <c r="DA113" i="8"/>
  <c r="CA113" i="8" s="1"/>
  <c r="F113" i="8"/>
  <c r="E113" i="8"/>
  <c r="DB112" i="8"/>
  <c r="DA112" i="8"/>
  <c r="CB112" i="8"/>
  <c r="CA112" i="8"/>
  <c r="F112" i="8"/>
  <c r="E112" i="8"/>
  <c r="DB111" i="8"/>
  <c r="CB111" i="8" s="1"/>
  <c r="DA111" i="8"/>
  <c r="CA111" i="8" s="1"/>
  <c r="F111" i="8"/>
  <c r="E111" i="8"/>
  <c r="DB110" i="8"/>
  <c r="DA110" i="8"/>
  <c r="CB110" i="8"/>
  <c r="CA110" i="8"/>
  <c r="F110" i="8"/>
  <c r="E110" i="8"/>
  <c r="DA109" i="8"/>
  <c r="CA109" i="8" s="1"/>
  <c r="F109" i="8"/>
  <c r="E109" i="8"/>
  <c r="DB108" i="8"/>
  <c r="DA108" i="8"/>
  <c r="CA108" i="8" s="1"/>
  <c r="CB108" i="8"/>
  <c r="F108" i="8"/>
  <c r="E108" i="8"/>
  <c r="DB107" i="8"/>
  <c r="CB107" i="8" s="1"/>
  <c r="DA107" i="8"/>
  <c r="CA107" i="8"/>
  <c r="F107" i="8"/>
  <c r="E107" i="8"/>
  <c r="DB106" i="8"/>
  <c r="DA106" i="8"/>
  <c r="CA106" i="8" s="1"/>
  <c r="CB106" i="8"/>
  <c r="F106" i="8"/>
  <c r="E106" i="8"/>
  <c r="DA105" i="8"/>
  <c r="CA105" i="8" s="1"/>
  <c r="F105" i="8"/>
  <c r="E105" i="8"/>
  <c r="D105" i="8"/>
  <c r="DF105" i="8" s="1"/>
  <c r="DB104" i="8"/>
  <c r="DA104" i="8"/>
  <c r="CB104" i="8"/>
  <c r="CA104" i="8"/>
  <c r="F104" i="8"/>
  <c r="E104" i="8"/>
  <c r="D104" i="8"/>
  <c r="DH103" i="8"/>
  <c r="DB103" i="8"/>
  <c r="DA103" i="8"/>
  <c r="CA103" i="8" s="1"/>
  <c r="CB103" i="8"/>
  <c r="F103" i="8"/>
  <c r="E103" i="8"/>
  <c r="D103" i="8"/>
  <c r="DD103" i="8" s="1"/>
  <c r="DB102" i="8"/>
  <c r="CB102" i="8" s="1"/>
  <c r="DA102" i="8"/>
  <c r="CA102" i="8"/>
  <c r="F102" i="8"/>
  <c r="D102" i="8" s="1"/>
  <c r="E102" i="8"/>
  <c r="DB101" i="8"/>
  <c r="CB101" i="8" s="1"/>
  <c r="DA101" i="8"/>
  <c r="CA101" i="8" s="1"/>
  <c r="F101" i="8"/>
  <c r="E101" i="8"/>
  <c r="D101" i="8" s="1"/>
  <c r="DA100" i="8"/>
  <c r="CA100" i="8" s="1"/>
  <c r="F100" i="8"/>
  <c r="E100" i="8"/>
  <c r="DB99" i="8"/>
  <c r="CB99" i="8" s="1"/>
  <c r="F99" i="8"/>
  <c r="E99" i="8"/>
  <c r="D99" i="8" s="1"/>
  <c r="DB98" i="8"/>
  <c r="DA98" i="8"/>
  <c r="CB98" i="8"/>
  <c r="CA98" i="8"/>
  <c r="F98" i="8"/>
  <c r="E98" i="8"/>
  <c r="DB97" i="8"/>
  <c r="CB97" i="8" s="1"/>
  <c r="DA97" i="8"/>
  <c r="CA97" i="8" s="1"/>
  <c r="F97" i="8"/>
  <c r="E97" i="8"/>
  <c r="D97" i="8" s="1"/>
  <c r="DB96" i="8"/>
  <c r="DA96" i="8"/>
  <c r="CB96" i="8"/>
  <c r="CA96" i="8"/>
  <c r="F96" i="8"/>
  <c r="E96" i="8"/>
  <c r="DB95" i="8"/>
  <c r="CB95" i="8"/>
  <c r="F95" i="8"/>
  <c r="E95" i="8"/>
  <c r="D95" i="8"/>
  <c r="DF95" i="8" s="1"/>
  <c r="DB94" i="8"/>
  <c r="CB94" i="8" s="1"/>
  <c r="DA94" i="8"/>
  <c r="CA94" i="8"/>
  <c r="F94" i="8"/>
  <c r="E94" i="8"/>
  <c r="D94" i="8" s="1"/>
  <c r="DH94" i="8" s="1"/>
  <c r="DB93" i="8"/>
  <c r="CB93" i="8" s="1"/>
  <c r="DA93" i="8"/>
  <c r="CA93" i="8" s="1"/>
  <c r="F93" i="8"/>
  <c r="E93" i="8"/>
  <c r="D93" i="8" s="1"/>
  <c r="DH93" i="8" s="1"/>
  <c r="DB92" i="8"/>
  <c r="DA92" i="8"/>
  <c r="CA92" i="8" s="1"/>
  <c r="CB92" i="8"/>
  <c r="F92" i="8"/>
  <c r="E92" i="8"/>
  <c r="D92" i="8"/>
  <c r="DH92" i="8" s="1"/>
  <c r="DB91" i="8"/>
  <c r="DA91" i="8"/>
  <c r="CA91" i="8" s="1"/>
  <c r="CB91" i="8"/>
  <c r="F91" i="8"/>
  <c r="E91" i="8"/>
  <c r="D91" i="8" s="1"/>
  <c r="DB90" i="8"/>
  <c r="CB90" i="8" s="1"/>
  <c r="DA90" i="8"/>
  <c r="CA90" i="8" s="1"/>
  <c r="F90" i="8"/>
  <c r="E90" i="8"/>
  <c r="D90" i="8" s="1"/>
  <c r="D85" i="8"/>
  <c r="D84" i="8"/>
  <c r="DF80" i="8"/>
  <c r="CF80" i="8" s="1"/>
  <c r="DE80" i="8"/>
  <c r="CE80" i="8" s="1"/>
  <c r="DD80" i="8"/>
  <c r="CD80" i="8" s="1"/>
  <c r="DC80" i="8"/>
  <c r="DB80" i="8"/>
  <c r="DA80" i="8"/>
  <c r="CA80" i="8" s="1"/>
  <c r="CC80" i="8"/>
  <c r="CB80" i="8"/>
  <c r="DF79" i="8"/>
  <c r="CF79" i="8" s="1"/>
  <c r="DE79" i="8"/>
  <c r="CE79" i="8" s="1"/>
  <c r="DD79" i="8"/>
  <c r="DC79" i="8"/>
  <c r="DB79" i="8"/>
  <c r="CB79" i="8" s="1"/>
  <c r="DA79" i="8"/>
  <c r="CA79" i="8" s="1"/>
  <c r="CD79" i="8"/>
  <c r="CC79" i="8"/>
  <c r="DF78" i="8"/>
  <c r="CF78" i="8" s="1"/>
  <c r="DE78" i="8"/>
  <c r="DD78" i="8"/>
  <c r="DC78" i="8"/>
  <c r="CC78" i="8" s="1"/>
  <c r="DB78" i="8"/>
  <c r="CB78" i="8" s="1"/>
  <c r="DA78" i="8"/>
  <c r="CE78" i="8"/>
  <c r="CD78" i="8"/>
  <c r="CA78" i="8"/>
  <c r="DF77" i="8"/>
  <c r="DE77" i="8"/>
  <c r="DD77" i="8"/>
  <c r="CD77" i="8" s="1"/>
  <c r="DC77" i="8"/>
  <c r="CC77" i="8" s="1"/>
  <c r="DB77" i="8"/>
  <c r="DA77" i="8"/>
  <c r="CF77" i="8"/>
  <c r="CE77" i="8"/>
  <c r="CB77" i="8"/>
  <c r="CA77" i="8"/>
  <c r="DF76" i="8"/>
  <c r="CF76" i="8" s="1"/>
  <c r="DE76" i="8"/>
  <c r="CE76" i="8" s="1"/>
  <c r="DD76" i="8"/>
  <c r="CD76" i="8" s="1"/>
  <c r="DC76" i="8"/>
  <c r="DB76" i="8"/>
  <c r="DA76" i="8"/>
  <c r="CA76" i="8" s="1"/>
  <c r="CC76" i="8"/>
  <c r="CB76" i="8"/>
  <c r="DF75" i="8"/>
  <c r="CF75" i="8" s="1"/>
  <c r="DE75" i="8"/>
  <c r="CE75" i="8" s="1"/>
  <c r="DD75" i="8"/>
  <c r="DC75" i="8"/>
  <c r="CC75" i="8" s="1"/>
  <c r="K75" i="8" s="1"/>
  <c r="DB75" i="8"/>
  <c r="CB75" i="8" s="1"/>
  <c r="DA75" i="8"/>
  <c r="CA75" i="8" s="1"/>
  <c r="CD75" i="8"/>
  <c r="DF74" i="8"/>
  <c r="CF74" i="8" s="1"/>
  <c r="DE74" i="8"/>
  <c r="DD74" i="8"/>
  <c r="CD74" i="8" s="1"/>
  <c r="DC74" i="8"/>
  <c r="CC74" i="8" s="1"/>
  <c r="DB74" i="8"/>
  <c r="CB74" i="8" s="1"/>
  <c r="DA74" i="8"/>
  <c r="CE74" i="8"/>
  <c r="CA74" i="8"/>
  <c r="DF73" i="8"/>
  <c r="DE73" i="8"/>
  <c r="CE73" i="8" s="1"/>
  <c r="DD73" i="8"/>
  <c r="CD73" i="8" s="1"/>
  <c r="DC73" i="8"/>
  <c r="CC73" i="8" s="1"/>
  <c r="DB73" i="8"/>
  <c r="DA73" i="8"/>
  <c r="CF73" i="8"/>
  <c r="CB73" i="8"/>
  <c r="CA73" i="8"/>
  <c r="DF72" i="8"/>
  <c r="CF72" i="8" s="1"/>
  <c r="DE72" i="8"/>
  <c r="CE72" i="8" s="1"/>
  <c r="DD72" i="8"/>
  <c r="CD72" i="8" s="1"/>
  <c r="DC72" i="8"/>
  <c r="CC72" i="8" s="1"/>
  <c r="DB72" i="8"/>
  <c r="DA72" i="8"/>
  <c r="CA72" i="8" s="1"/>
  <c r="CB72" i="8"/>
  <c r="DF71" i="8"/>
  <c r="CF71" i="8" s="1"/>
  <c r="DE71" i="8"/>
  <c r="CE71" i="8" s="1"/>
  <c r="DD71" i="8"/>
  <c r="DC71" i="8"/>
  <c r="DB71" i="8"/>
  <c r="CB71" i="8" s="1"/>
  <c r="DA71" i="8"/>
  <c r="CA71" i="8" s="1"/>
  <c r="CD71" i="8"/>
  <c r="K71" i="8" s="1"/>
  <c r="CC71" i="8"/>
  <c r="DF70" i="8"/>
  <c r="CF70" i="8" s="1"/>
  <c r="DE70" i="8"/>
  <c r="DD70" i="8"/>
  <c r="CD70" i="8" s="1"/>
  <c r="DC70" i="8"/>
  <c r="CC70" i="8" s="1"/>
  <c r="DB70" i="8"/>
  <c r="CB70" i="8" s="1"/>
  <c r="DA70" i="8"/>
  <c r="CE70" i="8"/>
  <c r="CA70" i="8"/>
  <c r="DF69" i="8"/>
  <c r="DE69" i="8"/>
  <c r="CE69" i="8" s="1"/>
  <c r="DD69" i="8"/>
  <c r="CD69" i="8" s="1"/>
  <c r="DC69" i="8"/>
  <c r="CC69" i="8" s="1"/>
  <c r="DB69" i="8"/>
  <c r="DA69" i="8"/>
  <c r="CF69" i="8"/>
  <c r="CB69" i="8"/>
  <c r="CA69" i="8"/>
  <c r="DF68" i="8"/>
  <c r="CF68" i="8" s="1"/>
  <c r="DE68" i="8"/>
  <c r="CE68" i="8" s="1"/>
  <c r="DD68" i="8"/>
  <c r="CD68" i="8" s="1"/>
  <c r="DC68" i="8"/>
  <c r="DB68" i="8"/>
  <c r="DA68" i="8"/>
  <c r="CA68" i="8" s="1"/>
  <c r="CC68" i="8"/>
  <c r="CB68" i="8"/>
  <c r="DF67" i="8"/>
  <c r="CF67" i="8" s="1"/>
  <c r="DE67" i="8"/>
  <c r="CE67" i="8" s="1"/>
  <c r="DD67" i="8"/>
  <c r="DC67" i="8"/>
  <c r="DB67" i="8"/>
  <c r="CB67" i="8" s="1"/>
  <c r="DA67" i="8"/>
  <c r="CA67" i="8" s="1"/>
  <c r="CD67" i="8"/>
  <c r="CC67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DC63" i="8"/>
  <c r="CC63" i="8" s="1"/>
  <c r="DA63" i="8"/>
  <c r="CA63" i="8" s="1"/>
  <c r="F63" i="8"/>
  <c r="DH63" i="8" s="1"/>
  <c r="E63" i="8"/>
  <c r="DC62" i="8"/>
  <c r="DA62" i="8"/>
  <c r="CC62" i="8"/>
  <c r="CA62" i="8"/>
  <c r="F62" i="8"/>
  <c r="DH62" i="8" s="1"/>
  <c r="E62" i="8"/>
  <c r="DC61" i="8"/>
  <c r="CC61" i="8" s="1"/>
  <c r="DA61" i="8"/>
  <c r="CA61" i="8" s="1"/>
  <c r="F61" i="8"/>
  <c r="DH61" i="8" s="1"/>
  <c r="E61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DC59" i="8"/>
  <c r="DA59" i="8"/>
  <c r="CA59" i="8" s="1"/>
  <c r="CC59" i="8"/>
  <c r="F59" i="8"/>
  <c r="DH59" i="8" s="1"/>
  <c r="E59" i="8"/>
  <c r="CG59" i="8" s="1"/>
  <c r="D59" i="8"/>
  <c r="DC58" i="8"/>
  <c r="DA58" i="8"/>
  <c r="CA58" i="8" s="1"/>
  <c r="CC58" i="8"/>
  <c r="F58" i="8"/>
  <c r="DH58" i="8" s="1"/>
  <c r="E58" i="8"/>
  <c r="CG58" i="8" s="1"/>
  <c r="D58" i="8"/>
  <c r="CE58" i="8" s="1"/>
  <c r="DC57" i="8"/>
  <c r="DA57" i="8"/>
  <c r="CA57" i="8" s="1"/>
  <c r="CC57" i="8"/>
  <c r="F57" i="8"/>
  <c r="D57" i="8" s="1"/>
  <c r="E57" i="8"/>
  <c r="CG57" i="8" s="1"/>
  <c r="DC56" i="8"/>
  <c r="DA56" i="8"/>
  <c r="CC56" i="8"/>
  <c r="CA56" i="8"/>
  <c r="F56" i="8"/>
  <c r="DH56" i="8" s="1"/>
  <c r="E56" i="8"/>
  <c r="D56" i="8" s="1"/>
  <c r="DC55" i="8"/>
  <c r="CC55" i="8" s="1"/>
  <c r="DA55" i="8"/>
  <c r="CA55" i="8" s="1"/>
  <c r="F55" i="8"/>
  <c r="F60" i="8" s="1"/>
  <c r="E55" i="8"/>
  <c r="D55" i="8" s="1"/>
  <c r="DE55" i="8" s="1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DC53" i="8"/>
  <c r="CC53" i="8" s="1"/>
  <c r="DA53" i="8"/>
  <c r="CA53" i="8"/>
  <c r="F53" i="8"/>
  <c r="DH53" i="8" s="1"/>
  <c r="E53" i="8"/>
  <c r="D53" i="8" s="1"/>
  <c r="DC52" i="8"/>
  <c r="CC52" i="8" s="1"/>
  <c r="DA52" i="8"/>
  <c r="CA52" i="8"/>
  <c r="F52" i="8"/>
  <c r="DH52" i="8" s="1"/>
  <c r="E52" i="8"/>
  <c r="D52" i="8" s="1"/>
  <c r="DD52" i="8" s="1"/>
  <c r="CD52" i="8" s="1"/>
  <c r="DC51" i="8"/>
  <c r="CC51" i="8" s="1"/>
  <c r="DA51" i="8"/>
  <c r="CA51" i="8"/>
  <c r="F51" i="8"/>
  <c r="DH51" i="8" s="1"/>
  <c r="E51" i="8"/>
  <c r="D51" i="8" s="1"/>
  <c r="DD51" i="8" s="1"/>
  <c r="CD51" i="8" s="1"/>
  <c r="DC50" i="8"/>
  <c r="CC50" i="8" s="1"/>
  <c r="DA50" i="8"/>
  <c r="CA50" i="8"/>
  <c r="F50" i="8"/>
  <c r="DH50" i="8" s="1"/>
  <c r="E50" i="8"/>
  <c r="D50" i="8" s="1"/>
  <c r="DC49" i="8"/>
  <c r="CC49" i="8" s="1"/>
  <c r="DA49" i="8"/>
  <c r="CA49" i="8"/>
  <c r="F49" i="8"/>
  <c r="DH49" i="8" s="1"/>
  <c r="E49" i="8"/>
  <c r="D49" i="8" s="1"/>
  <c r="DD49" i="8" s="1"/>
  <c r="CD49" i="8" s="1"/>
  <c r="DC48" i="8"/>
  <c r="CC48" i="8" s="1"/>
  <c r="DA48" i="8"/>
  <c r="CA48" i="8"/>
  <c r="F48" i="8"/>
  <c r="F54" i="8" s="1"/>
  <c r="E48" i="8"/>
  <c r="E54" i="8" s="1"/>
  <c r="DC47" i="8"/>
  <c r="CC47" i="8" s="1"/>
  <c r="DA47" i="8"/>
  <c r="CA47" i="8"/>
  <c r="F47" i="8"/>
  <c r="DH47" i="8" s="1"/>
  <c r="E47" i="8"/>
  <c r="D47" i="8" s="1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F46" i="8" s="1"/>
  <c r="S46" i="8"/>
  <c r="E46" i="8"/>
  <c r="DC45" i="8"/>
  <c r="CC45" i="8" s="1"/>
  <c r="F45" i="8"/>
  <c r="DH45" i="8" s="1"/>
  <c r="E45" i="8"/>
  <c r="CG45" i="8" s="1"/>
  <c r="DC44" i="8"/>
  <c r="DA44" i="8"/>
  <c r="CA44" i="8" s="1"/>
  <c r="CC44" i="8"/>
  <c r="F44" i="8"/>
  <c r="DH44" i="8" s="1"/>
  <c r="E44" i="8"/>
  <c r="CG44" i="8" s="1"/>
  <c r="CG43" i="8"/>
  <c r="F43" i="8"/>
  <c r="DH43" i="8" s="1"/>
  <c r="E43" i="8"/>
  <c r="D43" i="8" s="1"/>
  <c r="DC42" i="8"/>
  <c r="CC42" i="8" s="1"/>
  <c r="F42" i="8"/>
  <c r="DH42" i="8" s="1"/>
  <c r="E42" i="8"/>
  <c r="CG42" i="8" s="1"/>
  <c r="DG41" i="8"/>
  <c r="DC41" i="8"/>
  <c r="CC41" i="8" s="1"/>
  <c r="DA41" i="8"/>
  <c r="CA41" i="8"/>
  <c r="F41" i="8"/>
  <c r="DH41" i="8" s="1"/>
  <c r="E41" i="8"/>
  <c r="D41" i="8" s="1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DC35" i="8"/>
  <c r="DA35" i="8"/>
  <c r="CA35" i="8" s="1"/>
  <c r="CC35" i="8"/>
  <c r="F35" i="8"/>
  <c r="DH35" i="8" s="1"/>
  <c r="E35" i="8"/>
  <c r="DC34" i="8"/>
  <c r="CC34" i="8" s="1"/>
  <c r="DA34" i="8"/>
  <c r="CA34" i="8"/>
  <c r="F34" i="8"/>
  <c r="DH34" i="8" s="1"/>
  <c r="E34" i="8"/>
  <c r="DC33" i="8"/>
  <c r="DA33" i="8"/>
  <c r="CA33" i="8" s="1"/>
  <c r="CC33" i="8"/>
  <c r="F33" i="8"/>
  <c r="DH33" i="8" s="1"/>
  <c r="E33" i="8"/>
  <c r="DC32" i="8"/>
  <c r="CC32" i="8" s="1"/>
  <c r="DA32" i="8"/>
  <c r="CA32" i="8"/>
  <c r="F32" i="8"/>
  <c r="DH32" i="8" s="1"/>
  <c r="E32" i="8"/>
  <c r="DC31" i="8"/>
  <c r="DA31" i="8"/>
  <c r="CA31" i="8" s="1"/>
  <c r="CC31" i="8"/>
  <c r="F31" i="8"/>
  <c r="DH31" i="8" s="1"/>
  <c r="E31" i="8"/>
  <c r="DC30" i="8"/>
  <c r="CC30" i="8" s="1"/>
  <c r="DA30" i="8"/>
  <c r="CA30" i="8"/>
  <c r="F30" i="8"/>
  <c r="DH30" i="8" s="1"/>
  <c r="E30" i="8"/>
  <c r="DC29" i="8"/>
  <c r="DA29" i="8"/>
  <c r="CA29" i="8" s="1"/>
  <c r="CC29" i="8"/>
  <c r="F29" i="8"/>
  <c r="DH29" i="8" s="1"/>
  <c r="E29" i="8"/>
  <c r="DC28" i="8"/>
  <c r="CC28" i="8" s="1"/>
  <c r="DA28" i="8"/>
  <c r="CA28" i="8"/>
  <c r="F28" i="8"/>
  <c r="DH28" i="8" s="1"/>
  <c r="E28" i="8"/>
  <c r="DC27" i="8"/>
  <c r="DA27" i="8"/>
  <c r="CA27" i="8" s="1"/>
  <c r="CC27" i="8"/>
  <c r="F27" i="8"/>
  <c r="DH27" i="8" s="1"/>
  <c r="E27" i="8"/>
  <c r="DC26" i="8"/>
  <c r="CC26" i="8" s="1"/>
  <c r="DA26" i="8"/>
  <c r="CA26" i="8"/>
  <c r="F26" i="8"/>
  <c r="DH26" i="8" s="1"/>
  <c r="E26" i="8"/>
  <c r="DC25" i="8"/>
  <c r="DA25" i="8"/>
  <c r="CA25" i="8" s="1"/>
  <c r="CC25" i="8"/>
  <c r="F25" i="8"/>
  <c r="DH25" i="8" s="1"/>
  <c r="E25" i="8"/>
  <c r="DC24" i="8"/>
  <c r="CC24" i="8" s="1"/>
  <c r="DA24" i="8"/>
  <c r="CA24" i="8"/>
  <c r="F24" i="8"/>
  <c r="DH24" i="8" s="1"/>
  <c r="E24" i="8"/>
  <c r="DC23" i="8"/>
  <c r="DA23" i="8"/>
  <c r="CA23" i="8" s="1"/>
  <c r="CC23" i="8"/>
  <c r="F23" i="8"/>
  <c r="DH23" i="8" s="1"/>
  <c r="E23" i="8"/>
  <c r="DC22" i="8"/>
  <c r="CC22" i="8" s="1"/>
  <c r="DA22" i="8"/>
  <c r="CA22" i="8"/>
  <c r="F22" i="8"/>
  <c r="DH22" i="8" s="1"/>
  <c r="E22" i="8"/>
  <c r="DC21" i="8"/>
  <c r="DA21" i="8"/>
  <c r="CA21" i="8" s="1"/>
  <c r="CC21" i="8"/>
  <c r="F21" i="8"/>
  <c r="DH21" i="8" s="1"/>
  <c r="E21" i="8"/>
  <c r="DC20" i="8"/>
  <c r="CC20" i="8" s="1"/>
  <c r="DA20" i="8"/>
  <c r="CA20" i="8"/>
  <c r="F20" i="8"/>
  <c r="DH20" i="8" s="1"/>
  <c r="E20" i="8"/>
  <c r="DC19" i="8"/>
  <c r="DA19" i="8"/>
  <c r="CA19" i="8" s="1"/>
  <c r="CC19" i="8"/>
  <c r="F19" i="8"/>
  <c r="DH19" i="8" s="1"/>
  <c r="E19" i="8"/>
  <c r="DC15" i="8"/>
  <c r="CC15" i="8" s="1"/>
  <c r="DA15" i="8"/>
  <c r="CA15" i="8"/>
  <c r="F15" i="8"/>
  <c r="DH15" i="8" s="1"/>
  <c r="E15" i="8"/>
  <c r="DC14" i="8"/>
  <c r="DA14" i="8"/>
  <c r="CA14" i="8" s="1"/>
  <c r="CC14" i="8"/>
  <c r="F14" i="8"/>
  <c r="DH14" i="8" s="1"/>
  <c r="E14" i="8"/>
  <c r="DC13" i="8"/>
  <c r="CC13" i="8" s="1"/>
  <c r="DA13" i="8"/>
  <c r="CA13" i="8"/>
  <c r="F13" i="8"/>
  <c r="DH13" i="8" s="1"/>
  <c r="E13" i="8"/>
  <c r="DC12" i="8"/>
  <c r="DA12" i="8"/>
  <c r="CA12" i="8" s="1"/>
  <c r="CC12" i="8"/>
  <c r="F12" i="8"/>
  <c r="DH12" i="8" s="1"/>
  <c r="E12" i="8"/>
  <c r="A5" i="8"/>
  <c r="A4" i="8"/>
  <c r="A3" i="8"/>
  <c r="A2" i="8"/>
  <c r="DE253" i="8" l="1"/>
  <c r="CE253" i="8"/>
  <c r="CG253" i="8"/>
  <c r="CD264" i="8"/>
  <c r="DE264" i="8"/>
  <c r="DG287" i="8"/>
  <c r="CG287" i="8"/>
  <c r="CE287" i="8"/>
  <c r="CE56" i="8"/>
  <c r="DE56" i="8"/>
  <c r="DD162" i="8"/>
  <c r="CD162" i="8" s="1"/>
  <c r="DA162" i="8"/>
  <c r="CA162" i="8" s="1"/>
  <c r="DC164" i="8"/>
  <c r="CC164" i="8" s="1"/>
  <c r="DD164" i="8"/>
  <c r="CD164" i="8" s="1"/>
  <c r="DC167" i="8"/>
  <c r="CC167" i="8" s="1"/>
  <c r="DD167" i="8"/>
  <c r="CD167" i="8" s="1"/>
  <c r="DC171" i="8"/>
  <c r="CC171" i="8" s="1"/>
  <c r="DD171" i="8"/>
  <c r="CD171" i="8" s="1"/>
  <c r="DD177" i="8"/>
  <c r="CD177" i="8" s="1"/>
  <c r="DB177" i="8"/>
  <c r="CB177" i="8" s="1"/>
  <c r="DG292" i="8"/>
  <c r="CG292" i="8"/>
  <c r="CE292" i="8"/>
  <c r="DG123" i="8"/>
  <c r="DC123" i="8"/>
  <c r="CC123" i="8" s="1"/>
  <c r="DD101" i="8"/>
  <c r="CD101" i="8"/>
  <c r="DH101" i="8"/>
  <c r="DB175" i="8"/>
  <c r="CB175" i="8" s="1"/>
  <c r="DA175" i="8"/>
  <c r="CA175" i="8" s="1"/>
  <c r="CG226" i="8"/>
  <c r="DE226" i="8"/>
  <c r="CE226" i="8"/>
  <c r="DH57" i="8"/>
  <c r="K69" i="8"/>
  <c r="CE105" i="8"/>
  <c r="DG105" i="8"/>
  <c r="DG231" i="8"/>
  <c r="CG41" i="8"/>
  <c r="DH48" i="8"/>
  <c r="CG56" i="8"/>
  <c r="K67" i="8"/>
  <c r="CD103" i="8"/>
  <c r="CF105" i="8"/>
  <c r="D126" i="8"/>
  <c r="DE126" i="8" s="1"/>
  <c r="DC127" i="8"/>
  <c r="CC127" i="8" s="1"/>
  <c r="DE149" i="8"/>
  <c r="DC151" i="8"/>
  <c r="CC151" i="8" s="1"/>
  <c r="DE153" i="8"/>
  <c r="DC155" i="8"/>
  <c r="CC155" i="8" s="1"/>
  <c r="F178" i="8"/>
  <c r="CE231" i="8"/>
  <c r="D237" i="8"/>
  <c r="D243" i="8"/>
  <c r="D247" i="8"/>
  <c r="DE247" i="8" s="1"/>
  <c r="CG249" i="8"/>
  <c r="D255" i="8"/>
  <c r="CD271" i="8"/>
  <c r="DG271" i="8"/>
  <c r="CE282" i="8"/>
  <c r="D299" i="8"/>
  <c r="DE299" i="8" s="1"/>
  <c r="E303" i="8"/>
  <c r="D303" i="8" s="1"/>
  <c r="F306" i="8"/>
  <c r="D178" i="8"/>
  <c r="DE271" i="8"/>
  <c r="D44" i="8"/>
  <c r="CE44" i="8" s="1"/>
  <c r="CG47" i="8"/>
  <c r="CG48" i="8"/>
  <c r="CG49" i="8"/>
  <c r="CG50" i="8"/>
  <c r="CG51" i="8"/>
  <c r="CG52" i="8"/>
  <c r="CG53" i="8"/>
  <c r="DH55" i="8"/>
  <c r="K79" i="8"/>
  <c r="D96" i="8"/>
  <c r="D98" i="8"/>
  <c r="DG98" i="8" s="1"/>
  <c r="E157" i="8"/>
  <c r="D258" i="8"/>
  <c r="CG258" i="8" s="1"/>
  <c r="DC259" i="8"/>
  <c r="CC259" i="8" s="1"/>
  <c r="D267" i="8"/>
  <c r="D268" i="8"/>
  <c r="F304" i="8"/>
  <c r="D304" i="8" s="1"/>
  <c r="E306" i="8"/>
  <c r="D306" i="8" s="1"/>
  <c r="D312" i="8"/>
  <c r="D46" i="8"/>
  <c r="D45" i="8"/>
  <c r="DG45" i="8" s="1"/>
  <c r="E60" i="8"/>
  <c r="CG55" i="8"/>
  <c r="K76" i="8"/>
  <c r="K78" i="8"/>
  <c r="D100" i="8"/>
  <c r="DH100" i="8" s="1"/>
  <c r="D137" i="8"/>
  <c r="DC149" i="8"/>
  <c r="CC149" i="8" s="1"/>
  <c r="DE151" i="8"/>
  <c r="DC153" i="8"/>
  <c r="CC153" i="8" s="1"/>
  <c r="DE155" i="8"/>
  <c r="D214" i="8"/>
  <c r="D225" i="8"/>
  <c r="CE225" i="8" s="1"/>
  <c r="DE231" i="8"/>
  <c r="D252" i="8"/>
  <c r="D262" i="8"/>
  <c r="D277" i="8"/>
  <c r="D283" i="8"/>
  <c r="D290" i="8"/>
  <c r="D314" i="8"/>
  <c r="AY59" i="8"/>
  <c r="DG47" i="8"/>
  <c r="DF47" i="8"/>
  <c r="DB47" i="8"/>
  <c r="CB47" i="8" s="1"/>
  <c r="CF47" i="8"/>
  <c r="DE47" i="8"/>
  <c r="CE47" i="8"/>
  <c r="DG50" i="8"/>
  <c r="DF50" i="8"/>
  <c r="DB50" i="8"/>
  <c r="CB50" i="8" s="1"/>
  <c r="CF50" i="8"/>
  <c r="DE50" i="8"/>
  <c r="CE50" i="8"/>
  <c r="DG53" i="8"/>
  <c r="DF53" i="8"/>
  <c r="DB53" i="8"/>
  <c r="CB53" i="8" s="1"/>
  <c r="CF53" i="8"/>
  <c r="DE53" i="8"/>
  <c r="CE53" i="8"/>
  <c r="DE58" i="8"/>
  <c r="D60" i="8"/>
  <c r="D13" i="8"/>
  <c r="CG13" i="8"/>
  <c r="D22" i="8"/>
  <c r="CG22" i="8"/>
  <c r="D26" i="8"/>
  <c r="CG26" i="8"/>
  <c r="D30" i="8"/>
  <c r="CG30" i="8"/>
  <c r="D32" i="8"/>
  <c r="CG32" i="8"/>
  <c r="DD43" i="8"/>
  <c r="CD43" i="8" s="1"/>
  <c r="CF43" i="8"/>
  <c r="DG43" i="8"/>
  <c r="DB43" i="8"/>
  <c r="CB43" i="8" s="1"/>
  <c r="CE43" i="8"/>
  <c r="DF43" i="8"/>
  <c r="CH43" i="8"/>
  <c r="D63" i="8"/>
  <c r="CG63" i="8"/>
  <c r="K73" i="8"/>
  <c r="K80" i="8"/>
  <c r="DH90" i="8"/>
  <c r="DD90" i="8"/>
  <c r="CH90" i="8"/>
  <c r="CD90" i="8"/>
  <c r="DG90" i="8"/>
  <c r="DC90" i="8"/>
  <c r="CC90" i="8" s="1"/>
  <c r="CG90" i="8"/>
  <c r="DF90" i="8"/>
  <c r="CF90" i="8"/>
  <c r="DF41" i="8"/>
  <c r="DB41" i="8"/>
  <c r="CB41" i="8" s="1"/>
  <c r="CF41" i="8"/>
  <c r="DE41" i="8"/>
  <c r="CE41" i="8"/>
  <c r="DD41" i="8"/>
  <c r="CD41" i="8" s="1"/>
  <c r="CH41" i="8"/>
  <c r="DE43" i="8"/>
  <c r="DD47" i="8"/>
  <c r="CD47" i="8" s="1"/>
  <c r="DD50" i="8"/>
  <c r="CD50" i="8" s="1"/>
  <c r="DD53" i="8"/>
  <c r="CD53" i="8" s="1"/>
  <c r="DD57" i="8"/>
  <c r="CD57" i="8" s="1"/>
  <c r="CH57" i="8"/>
  <c r="DG57" i="8"/>
  <c r="DF57" i="8"/>
  <c r="DB57" i="8"/>
  <c r="CB57" i="8" s="1"/>
  <c r="CF57" i="8"/>
  <c r="DE57" i="8"/>
  <c r="DD59" i="8"/>
  <c r="CD59" i="8" s="1"/>
  <c r="CH59" i="8"/>
  <c r="DG59" i="8"/>
  <c r="DF59" i="8"/>
  <c r="DB59" i="8"/>
  <c r="CB59" i="8" s="1"/>
  <c r="CF59" i="8"/>
  <c r="DE59" i="8"/>
  <c r="K68" i="8"/>
  <c r="K70" i="8"/>
  <c r="K77" i="8"/>
  <c r="CE90" i="8"/>
  <c r="DH91" i="8"/>
  <c r="DD91" i="8"/>
  <c r="CH91" i="8"/>
  <c r="CD91" i="8"/>
  <c r="DG91" i="8"/>
  <c r="DC91" i="8"/>
  <c r="CC91" i="8" s="1"/>
  <c r="AX91" i="8" s="1"/>
  <c r="CG91" i="8"/>
  <c r="CE91" i="8"/>
  <c r="DF91" i="8"/>
  <c r="CF91" i="8"/>
  <c r="DE91" i="8"/>
  <c r="DF96" i="8"/>
  <c r="CF96" i="8"/>
  <c r="DC96" i="8"/>
  <c r="CC96" i="8" s="1"/>
  <c r="DE96" i="8"/>
  <c r="CE96" i="8"/>
  <c r="DH96" i="8"/>
  <c r="DD96" i="8"/>
  <c r="CH96" i="8"/>
  <c r="CD96" i="8"/>
  <c r="DG96" i="8"/>
  <c r="CG96" i="8"/>
  <c r="DF98" i="8"/>
  <c r="CF98" i="8"/>
  <c r="DE98" i="8"/>
  <c r="DH98" i="8"/>
  <c r="CG98" i="8"/>
  <c r="DD98" i="8"/>
  <c r="CD98" i="8"/>
  <c r="DC98" i="8"/>
  <c r="CC98" i="8" s="1"/>
  <c r="DD44" i="8"/>
  <c r="CD44" i="8" s="1"/>
  <c r="CH44" i="8"/>
  <c r="DG44" i="8"/>
  <c r="DF44" i="8"/>
  <c r="DB44" i="8"/>
  <c r="CB44" i="8" s="1"/>
  <c r="CF44" i="8"/>
  <c r="DG49" i="8"/>
  <c r="DF49" i="8"/>
  <c r="DB49" i="8"/>
  <c r="CB49" i="8" s="1"/>
  <c r="CF49" i="8"/>
  <c r="DE49" i="8"/>
  <c r="CE49" i="8"/>
  <c r="DG51" i="8"/>
  <c r="DF51" i="8"/>
  <c r="DB51" i="8"/>
  <c r="CB51" i="8" s="1"/>
  <c r="CF51" i="8"/>
  <c r="DE51" i="8"/>
  <c r="CE51" i="8"/>
  <c r="DG52" i="8"/>
  <c r="DF52" i="8"/>
  <c r="DB52" i="8"/>
  <c r="CB52" i="8" s="1"/>
  <c r="CF52" i="8"/>
  <c r="DE52" i="8"/>
  <c r="CE52" i="8"/>
  <c r="DD55" i="8"/>
  <c r="CD55" i="8" s="1"/>
  <c r="CH55" i="8"/>
  <c r="DG55" i="8"/>
  <c r="DF55" i="8"/>
  <c r="DB55" i="8"/>
  <c r="CB55" i="8" s="1"/>
  <c r="CF55" i="8"/>
  <c r="DD58" i="8"/>
  <c r="CD58" i="8" s="1"/>
  <c r="CH58" i="8"/>
  <c r="DG58" i="8"/>
  <c r="DF58" i="8"/>
  <c r="DB58" i="8"/>
  <c r="CB58" i="8" s="1"/>
  <c r="AY58" i="8" s="1"/>
  <c r="CF58" i="8"/>
  <c r="DF97" i="8"/>
  <c r="CF97" i="8"/>
  <c r="DC97" i="8"/>
  <c r="CC97" i="8" s="1"/>
  <c r="DE97" i="8"/>
  <c r="CE97" i="8"/>
  <c r="DH97" i="8"/>
  <c r="DD97" i="8"/>
  <c r="CH97" i="8"/>
  <c r="CD97" i="8"/>
  <c r="DG97" i="8"/>
  <c r="CG97" i="8"/>
  <c r="DE99" i="8"/>
  <c r="CH99" i="8"/>
  <c r="CD99" i="8"/>
  <c r="DH99" i="8"/>
  <c r="DC99" i="8"/>
  <c r="CC99" i="8" s="1"/>
  <c r="CE99" i="8"/>
  <c r="DG99" i="8"/>
  <c r="DF99" i="8"/>
  <c r="CG99" i="8"/>
  <c r="DD99" i="8"/>
  <c r="CF99" i="8"/>
  <c r="D15" i="8"/>
  <c r="CG15" i="8"/>
  <c r="D20" i="8"/>
  <c r="CG20" i="8"/>
  <c r="D24" i="8"/>
  <c r="CG24" i="8"/>
  <c r="D28" i="8"/>
  <c r="CG28" i="8"/>
  <c r="D34" i="8"/>
  <c r="CG34" i="8"/>
  <c r="E36" i="8"/>
  <c r="DE44" i="8"/>
  <c r="CE55" i="8"/>
  <c r="D61" i="8"/>
  <c r="CG61" i="8"/>
  <c r="DE90" i="8"/>
  <c r="D12" i="8"/>
  <c r="CG12" i="8"/>
  <c r="D14" i="8"/>
  <c r="CG14" i="8"/>
  <c r="D19" i="8"/>
  <c r="CG19" i="8"/>
  <c r="D21" i="8"/>
  <c r="CG21" i="8"/>
  <c r="D23" i="8"/>
  <c r="CG23" i="8"/>
  <c r="D25" i="8"/>
  <c r="CG25" i="8"/>
  <c r="D27" i="8"/>
  <c r="CG27" i="8"/>
  <c r="D29" i="8"/>
  <c r="CG29" i="8"/>
  <c r="D31" i="8"/>
  <c r="CG31" i="8"/>
  <c r="D33" i="8"/>
  <c r="CG33" i="8"/>
  <c r="D35" i="8"/>
  <c r="CG35" i="8"/>
  <c r="CE45" i="8"/>
  <c r="CF45" i="8"/>
  <c r="CH47" i="8"/>
  <c r="CH49" i="8"/>
  <c r="CH50" i="8"/>
  <c r="CH51" i="8"/>
  <c r="CH52" i="8"/>
  <c r="CH53" i="8"/>
  <c r="DD56" i="8"/>
  <c r="CD56" i="8" s="1"/>
  <c r="CH56" i="8"/>
  <c r="DG56" i="8"/>
  <c r="DF56" i="8"/>
  <c r="DB56" i="8"/>
  <c r="CB56" i="8" s="1"/>
  <c r="CF56" i="8"/>
  <c r="CE57" i="8"/>
  <c r="CE59" i="8"/>
  <c r="D62" i="8"/>
  <c r="CG62" i="8"/>
  <c r="E64" i="8"/>
  <c r="K72" i="8"/>
  <c r="K74" i="8"/>
  <c r="DE94" i="8"/>
  <c r="DG102" i="8"/>
  <c r="DC102" i="8"/>
  <c r="CC102" i="8" s="1"/>
  <c r="CG102" i="8"/>
  <c r="DF102" i="8"/>
  <c r="CF102" i="8"/>
  <c r="DG104" i="8"/>
  <c r="DC104" i="8"/>
  <c r="CC104" i="8" s="1"/>
  <c r="CG104" i="8"/>
  <c r="DF104" i="8"/>
  <c r="CF104" i="8"/>
  <c r="DH122" i="8"/>
  <c r="DD122" i="8"/>
  <c r="CG122" i="8"/>
  <c r="DG122" i="8"/>
  <c r="DC122" i="8"/>
  <c r="CC122" i="8" s="1"/>
  <c r="CF122" i="8"/>
  <c r="DF122" i="8"/>
  <c r="CE122" i="8"/>
  <c r="DF131" i="8"/>
  <c r="CF131" i="8"/>
  <c r="DE131" i="8"/>
  <c r="CE131" i="8"/>
  <c r="DH131" i="8"/>
  <c r="DD131" i="8"/>
  <c r="CH131" i="8"/>
  <c r="CD131" i="8"/>
  <c r="DC131" i="8"/>
  <c r="CC131" i="8" s="1"/>
  <c r="DC133" i="8"/>
  <c r="CC133" i="8" s="1"/>
  <c r="DC135" i="8"/>
  <c r="CC135" i="8" s="1"/>
  <c r="DD170" i="8"/>
  <c r="CD170" i="8" s="1"/>
  <c r="DC170" i="8"/>
  <c r="CC170" i="8" s="1"/>
  <c r="DB170" i="8"/>
  <c r="CB170" i="8" s="1"/>
  <c r="DA170" i="8"/>
  <c r="CA170" i="8" s="1"/>
  <c r="F36" i="8"/>
  <c r="D48" i="8"/>
  <c r="F64" i="8"/>
  <c r="CF92" i="8"/>
  <c r="DF92" i="8"/>
  <c r="CF93" i="8"/>
  <c r="DF93" i="8"/>
  <c r="CF94" i="8"/>
  <c r="DF94" i="8"/>
  <c r="CG95" i="8"/>
  <c r="DD95" i="8"/>
  <c r="DH95" i="8"/>
  <c r="CH100" i="8"/>
  <c r="CE101" i="8"/>
  <c r="DH102" i="8"/>
  <c r="CE103" i="8"/>
  <c r="DH104" i="8"/>
  <c r="D106" i="8"/>
  <c r="D107" i="8"/>
  <c r="D108" i="8"/>
  <c r="D109" i="8"/>
  <c r="D110" i="8"/>
  <c r="D111" i="8"/>
  <c r="D112" i="8"/>
  <c r="D113" i="8"/>
  <c r="D114" i="8"/>
  <c r="D115" i="8"/>
  <c r="D117" i="8"/>
  <c r="D119" i="8"/>
  <c r="DE122" i="8"/>
  <c r="CG129" i="8"/>
  <c r="CG131" i="8"/>
  <c r="DG131" i="8"/>
  <c r="CG133" i="8"/>
  <c r="CG135" i="8"/>
  <c r="DE137" i="8"/>
  <c r="CE137" i="8"/>
  <c r="DH137" i="8"/>
  <c r="DD137" i="8"/>
  <c r="CH137" i="8"/>
  <c r="CD137" i="8"/>
  <c r="DC137" i="8"/>
  <c r="CC137" i="8" s="1"/>
  <c r="CF137" i="8"/>
  <c r="DG137" i="8"/>
  <c r="DE205" i="8"/>
  <c r="CE205" i="8" s="1"/>
  <c r="DA205" i="8"/>
  <c r="CA205" i="8" s="1"/>
  <c r="AH205" i="8" s="1"/>
  <c r="DD205" i="8"/>
  <c r="CD205" i="8" s="1"/>
  <c r="DB205" i="8"/>
  <c r="CB205" i="8" s="1"/>
  <c r="DC205" i="8"/>
  <c r="CC205" i="8" s="1"/>
  <c r="DE225" i="8"/>
  <c r="DG225" i="8"/>
  <c r="DD238" i="8"/>
  <c r="CD238" i="8"/>
  <c r="DG238" i="8"/>
  <c r="CE238" i="8"/>
  <c r="DE238" i="8"/>
  <c r="CG238" i="8"/>
  <c r="DG240" i="8"/>
  <c r="CG240" i="8"/>
  <c r="CE240" i="8"/>
  <c r="AY240" i="8" s="1"/>
  <c r="CD240" i="8"/>
  <c r="DE240" i="8"/>
  <c r="DD240" i="8"/>
  <c r="CF95" i="8"/>
  <c r="DG95" i="8"/>
  <c r="DG100" i="8"/>
  <c r="DC100" i="8"/>
  <c r="CC100" i="8" s="1"/>
  <c r="CF100" i="8"/>
  <c r="DF100" i="8"/>
  <c r="CE100" i="8"/>
  <c r="CG100" i="8"/>
  <c r="DE100" i="8"/>
  <c r="CH102" i="8"/>
  <c r="DE102" i="8"/>
  <c r="CH104" i="8"/>
  <c r="DE104" i="8"/>
  <c r="DF121" i="8"/>
  <c r="CE121" i="8"/>
  <c r="DE121" i="8"/>
  <c r="CH121" i="8"/>
  <c r="CD121" i="8"/>
  <c r="DH121" i="8"/>
  <c r="DD121" i="8"/>
  <c r="CG121" i="8"/>
  <c r="DF125" i="8"/>
  <c r="CE125" i="8"/>
  <c r="DE125" i="8"/>
  <c r="CH125" i="8"/>
  <c r="CD125" i="8"/>
  <c r="DH125" i="8"/>
  <c r="DD125" i="8"/>
  <c r="CG125" i="8"/>
  <c r="DH126" i="8"/>
  <c r="DD126" i="8"/>
  <c r="CG126" i="8"/>
  <c r="DG126" i="8"/>
  <c r="DC126" i="8"/>
  <c r="CC126" i="8" s="1"/>
  <c r="CF126" i="8"/>
  <c r="DF126" i="8"/>
  <c r="CE126" i="8"/>
  <c r="DF129" i="8"/>
  <c r="CF129" i="8"/>
  <c r="DE129" i="8"/>
  <c r="CE129" i="8"/>
  <c r="DH129" i="8"/>
  <c r="DD129" i="8"/>
  <c r="CH129" i="8"/>
  <c r="CD129" i="8"/>
  <c r="DC129" i="8"/>
  <c r="CC129" i="8" s="1"/>
  <c r="DF133" i="8"/>
  <c r="CF133" i="8"/>
  <c r="DE133" i="8"/>
  <c r="CE133" i="8"/>
  <c r="DH133" i="8"/>
  <c r="DD133" i="8"/>
  <c r="CH133" i="8"/>
  <c r="CD133" i="8"/>
  <c r="DF135" i="8"/>
  <c r="CF135" i="8"/>
  <c r="DE135" i="8"/>
  <c r="CE135" i="8"/>
  <c r="DH135" i="8"/>
  <c r="DD135" i="8"/>
  <c r="CH135" i="8"/>
  <c r="CD135" i="8"/>
  <c r="D42" i="8"/>
  <c r="CG92" i="8"/>
  <c r="DC92" i="8"/>
  <c r="CC92" i="8" s="1"/>
  <c r="DG92" i="8"/>
  <c r="CG93" i="8"/>
  <c r="DC93" i="8"/>
  <c r="CC93" i="8" s="1"/>
  <c r="DG93" i="8"/>
  <c r="CG94" i="8"/>
  <c r="DC94" i="8"/>
  <c r="CC94" i="8" s="1"/>
  <c r="AX94" i="8" s="1"/>
  <c r="DG94" i="8"/>
  <c r="CD95" i="8"/>
  <c r="CH95" i="8"/>
  <c r="DE95" i="8"/>
  <c r="DG101" i="8"/>
  <c r="DC101" i="8"/>
  <c r="CC101" i="8" s="1"/>
  <c r="CG101" i="8"/>
  <c r="DF101" i="8"/>
  <c r="CF101" i="8"/>
  <c r="CH101" i="8"/>
  <c r="DE101" i="8"/>
  <c r="CD102" i="8"/>
  <c r="DG103" i="8"/>
  <c r="DC103" i="8"/>
  <c r="CC103" i="8" s="1"/>
  <c r="CG103" i="8"/>
  <c r="DF103" i="8"/>
  <c r="CF103" i="8"/>
  <c r="CH103" i="8"/>
  <c r="DE103" i="8"/>
  <c r="CD104" i="8"/>
  <c r="DE105" i="8"/>
  <c r="CH105" i="8"/>
  <c r="CD105" i="8"/>
  <c r="DH105" i="8"/>
  <c r="DD105" i="8"/>
  <c r="CG105" i="8"/>
  <c r="DC105" i="8"/>
  <c r="CC105" i="8" s="1"/>
  <c r="AX105" i="8" s="1"/>
  <c r="DC121" i="8"/>
  <c r="CC121" i="8" s="1"/>
  <c r="CD122" i="8"/>
  <c r="DF123" i="8"/>
  <c r="CE123" i="8"/>
  <c r="AX123" i="8" s="1"/>
  <c r="DE123" i="8"/>
  <c r="CH123" i="8"/>
  <c r="CD123" i="8"/>
  <c r="DH123" i="8"/>
  <c r="DD123" i="8"/>
  <c r="CG123" i="8"/>
  <c r="CF123" i="8"/>
  <c r="D124" i="8"/>
  <c r="DC125" i="8"/>
  <c r="CC125" i="8" s="1"/>
  <c r="CD126" i="8"/>
  <c r="DF127" i="8"/>
  <c r="CE127" i="8"/>
  <c r="DE127" i="8"/>
  <c r="CH127" i="8"/>
  <c r="CD127" i="8"/>
  <c r="DH127" i="8"/>
  <c r="DD127" i="8"/>
  <c r="CG127" i="8"/>
  <c r="CF127" i="8"/>
  <c r="D128" i="8"/>
  <c r="D130" i="8"/>
  <c r="D132" i="8"/>
  <c r="D134" i="8"/>
  <c r="D136" i="8"/>
  <c r="DD163" i="8"/>
  <c r="CD163" i="8" s="1"/>
  <c r="DC163" i="8"/>
  <c r="CC163" i="8" s="1"/>
  <c r="DB163" i="8"/>
  <c r="CB163" i="8" s="1"/>
  <c r="DA163" i="8"/>
  <c r="CA163" i="8" s="1"/>
  <c r="DE170" i="8"/>
  <c r="CE170" i="8" s="1"/>
  <c r="DD204" i="8"/>
  <c r="CD204" i="8" s="1"/>
  <c r="DC204" i="8"/>
  <c r="CC204" i="8" s="1"/>
  <c r="DE204" i="8"/>
  <c r="CE204" i="8" s="1"/>
  <c r="DB204" i="8"/>
  <c r="CB204" i="8" s="1"/>
  <c r="DA204" i="8"/>
  <c r="CA204" i="8" s="1"/>
  <c r="DE230" i="8"/>
  <c r="CE230" i="8"/>
  <c r="DD230" i="8"/>
  <c r="CD230" i="8"/>
  <c r="DG230" i="8"/>
  <c r="CG230" i="8"/>
  <c r="DE252" i="8"/>
  <c r="CG252" i="8"/>
  <c r="DG252" i="8"/>
  <c r="CE252" i="8"/>
  <c r="AY252" i="8" s="1"/>
  <c r="CE92" i="8"/>
  <c r="DE92" i="8"/>
  <c r="CE93" i="8"/>
  <c r="DE93" i="8"/>
  <c r="CE94" i="8"/>
  <c r="DC95" i="8"/>
  <c r="CC95" i="8" s="1"/>
  <c r="CD92" i="8"/>
  <c r="CH92" i="8"/>
  <c r="DD92" i="8"/>
  <c r="CD93" i="8"/>
  <c r="CH93" i="8"/>
  <c r="DD93" i="8"/>
  <c r="CD94" i="8"/>
  <c r="CH94" i="8"/>
  <c r="DD94" i="8"/>
  <c r="CE95" i="8"/>
  <c r="CD100" i="8"/>
  <c r="AX100" i="8" s="1"/>
  <c r="DD100" i="8"/>
  <c r="CE102" i="8"/>
  <c r="DD102" i="8"/>
  <c r="CE104" i="8"/>
  <c r="DD104" i="8"/>
  <c r="D116" i="8"/>
  <c r="D118" i="8"/>
  <c r="DH120" i="8"/>
  <c r="DD120" i="8"/>
  <c r="CH120" i="8"/>
  <c r="CD120" i="8"/>
  <c r="DG120" i="8"/>
  <c r="DC120" i="8"/>
  <c r="CC120" i="8" s="1"/>
  <c r="CG120" i="8"/>
  <c r="DF120" i="8"/>
  <c r="CF120" i="8"/>
  <c r="DE120" i="8"/>
  <c r="DG121" i="8"/>
  <c r="CH122" i="8"/>
  <c r="DG125" i="8"/>
  <c r="CH126" i="8"/>
  <c r="AX135" i="8"/>
  <c r="DB168" i="8"/>
  <c r="CB168" i="8" s="1"/>
  <c r="DE168" i="8"/>
  <c r="CE168" i="8" s="1"/>
  <c r="DA168" i="8"/>
  <c r="CA168" i="8" s="1"/>
  <c r="DD168" i="8"/>
  <c r="CD168" i="8" s="1"/>
  <c r="DE169" i="8"/>
  <c r="CE169" i="8" s="1"/>
  <c r="DA169" i="8"/>
  <c r="CA169" i="8" s="1"/>
  <c r="DD169" i="8"/>
  <c r="CD169" i="8" s="1"/>
  <c r="DC169" i="8"/>
  <c r="CC169" i="8" s="1"/>
  <c r="DD174" i="8"/>
  <c r="CD174" i="8" s="1"/>
  <c r="DC174" i="8"/>
  <c r="CC174" i="8" s="1"/>
  <c r="DB174" i="8"/>
  <c r="CB174" i="8" s="1"/>
  <c r="DE174" i="8"/>
  <c r="CE174" i="8" s="1"/>
  <c r="CG257" i="8"/>
  <c r="CE257" i="8"/>
  <c r="DG257" i="8"/>
  <c r="DE257" i="8"/>
  <c r="DD280" i="8"/>
  <c r="CD280" i="8"/>
  <c r="CG280" i="8"/>
  <c r="AY280" i="8" s="1"/>
  <c r="DG280" i="8"/>
  <c r="CE280" i="8"/>
  <c r="DE280" i="8"/>
  <c r="D138" i="8"/>
  <c r="D139" i="8"/>
  <c r="D140" i="8"/>
  <c r="D141" i="8"/>
  <c r="D142" i="8"/>
  <c r="D143" i="8"/>
  <c r="DC165" i="8"/>
  <c r="CC165" i="8" s="1"/>
  <c r="DB165" i="8"/>
  <c r="CB165" i="8" s="1"/>
  <c r="DA165" i="8"/>
  <c r="CA165" i="8" s="1"/>
  <c r="F166" i="8"/>
  <c r="D166" i="8" s="1"/>
  <c r="DB172" i="8"/>
  <c r="CB172" i="8" s="1"/>
  <c r="DE172" i="8"/>
  <c r="CE172" i="8" s="1"/>
  <c r="DA172" i="8"/>
  <c r="CA172" i="8" s="1"/>
  <c r="DD172" i="8"/>
  <c r="CD172" i="8" s="1"/>
  <c r="DE173" i="8"/>
  <c r="CE173" i="8" s="1"/>
  <c r="DA173" i="8"/>
  <c r="CA173" i="8" s="1"/>
  <c r="DD173" i="8"/>
  <c r="CD173" i="8" s="1"/>
  <c r="DC173" i="8"/>
  <c r="CC173" i="8" s="1"/>
  <c r="DE176" i="8"/>
  <c r="CE176" i="8" s="1"/>
  <c r="DA176" i="8"/>
  <c r="CA176" i="8" s="1"/>
  <c r="DC176" i="8"/>
  <c r="CC176" i="8" s="1"/>
  <c r="DB176" i="8"/>
  <c r="CB176" i="8" s="1"/>
  <c r="DE237" i="8"/>
  <c r="CE237" i="8"/>
  <c r="DD237" i="8"/>
  <c r="DG237" i="8"/>
  <c r="CG237" i="8"/>
  <c r="AY237" i="8" s="1"/>
  <c r="CD237" i="8"/>
  <c r="DE239" i="8"/>
  <c r="CE239" i="8"/>
  <c r="DD239" i="8"/>
  <c r="CD239" i="8"/>
  <c r="DG239" i="8"/>
  <c r="CG239" i="8"/>
  <c r="DE148" i="8"/>
  <c r="CD148" i="8"/>
  <c r="D157" i="8"/>
  <c r="DD148" i="8"/>
  <c r="CG148" i="8"/>
  <c r="DG148" i="8"/>
  <c r="DC148" i="8"/>
  <c r="CC148" i="8" s="1"/>
  <c r="AY148" i="8" s="1"/>
  <c r="CE148" i="8"/>
  <c r="DE150" i="8"/>
  <c r="CD150" i="8"/>
  <c r="DD150" i="8"/>
  <c r="CG150" i="8"/>
  <c r="DG150" i="8"/>
  <c r="DC150" i="8"/>
  <c r="CC150" i="8" s="1"/>
  <c r="CE150" i="8"/>
  <c r="DE152" i="8"/>
  <c r="CD152" i="8"/>
  <c r="DD152" i="8"/>
  <c r="CG152" i="8"/>
  <c r="DG152" i="8"/>
  <c r="DC152" i="8"/>
  <c r="CC152" i="8" s="1"/>
  <c r="CE152" i="8"/>
  <c r="DE154" i="8"/>
  <c r="CD154" i="8"/>
  <c r="DD154" i="8"/>
  <c r="CG154" i="8"/>
  <c r="DG154" i="8"/>
  <c r="DC154" i="8"/>
  <c r="CC154" i="8" s="1"/>
  <c r="CE154" i="8"/>
  <c r="DE156" i="8"/>
  <c r="CD156" i="8"/>
  <c r="DD156" i="8"/>
  <c r="CG156" i="8"/>
  <c r="DG156" i="8"/>
  <c r="DC156" i="8"/>
  <c r="CC156" i="8" s="1"/>
  <c r="AY156" i="8" s="1"/>
  <c r="CE156" i="8"/>
  <c r="F157" i="8"/>
  <c r="DB169" i="8"/>
  <c r="CB169" i="8" s="1"/>
  <c r="AY238" i="8"/>
  <c r="DB247" i="8"/>
  <c r="CB247" i="8" s="1"/>
  <c r="DG247" i="8"/>
  <c r="CG247" i="8"/>
  <c r="DC247" i="8"/>
  <c r="CC247" i="8" s="1"/>
  <c r="CE247" i="8"/>
  <c r="CG255" i="8"/>
  <c r="CE255" i="8"/>
  <c r="DG255" i="8"/>
  <c r="DE255" i="8"/>
  <c r="CF148" i="8"/>
  <c r="DB162" i="8"/>
  <c r="CB162" i="8" s="1"/>
  <c r="DA164" i="8"/>
  <c r="CA164" i="8" s="1"/>
  <c r="DE164" i="8"/>
  <c r="CE164" i="8" s="1"/>
  <c r="DA167" i="8"/>
  <c r="CA167" i="8" s="1"/>
  <c r="DE167" i="8"/>
  <c r="CE167" i="8" s="1"/>
  <c r="DA171" i="8"/>
  <c r="CA171" i="8" s="1"/>
  <c r="DE171" i="8"/>
  <c r="CE171" i="8" s="1"/>
  <c r="DC175" i="8"/>
  <c r="CC175" i="8" s="1"/>
  <c r="DC177" i="8"/>
  <c r="CC177" i="8" s="1"/>
  <c r="DB206" i="8"/>
  <c r="CB206" i="8" s="1"/>
  <c r="DE206" i="8"/>
  <c r="CE206" i="8" s="1"/>
  <c r="DA206" i="8"/>
  <c r="CA206" i="8" s="1"/>
  <c r="DC206" i="8"/>
  <c r="CC206" i="8" s="1"/>
  <c r="DC221" i="8"/>
  <c r="CC221" i="8" s="1"/>
  <c r="AY221" i="8" s="1"/>
  <c r="CE221" i="8"/>
  <c r="DG221" i="8"/>
  <c r="DB221" i="8"/>
  <c r="CB221" i="8" s="1"/>
  <c r="CD221" i="8"/>
  <c r="CG221" i="8"/>
  <c r="DC222" i="8"/>
  <c r="CC222" i="8" s="1"/>
  <c r="CE222" i="8"/>
  <c r="DG222" i="8"/>
  <c r="DB222" i="8"/>
  <c r="CB222" i="8" s="1"/>
  <c r="CD222" i="8"/>
  <c r="CG222" i="8"/>
  <c r="DC223" i="8"/>
  <c r="CC223" i="8" s="1"/>
  <c r="CE223" i="8"/>
  <c r="DG223" i="8"/>
  <c r="DB223" i="8"/>
  <c r="CB223" i="8" s="1"/>
  <c r="CD223" i="8"/>
  <c r="CG223" i="8"/>
  <c r="DG224" i="8"/>
  <c r="CG224" i="8"/>
  <c r="DE224" i="8"/>
  <c r="CE224" i="8"/>
  <c r="AY224" i="8" s="1"/>
  <c r="DG226" i="8"/>
  <c r="DG229" i="8"/>
  <c r="DB229" i="8"/>
  <c r="CB229" i="8" s="1"/>
  <c r="AY229" i="8" s="1"/>
  <c r="CD229" i="8"/>
  <c r="DE229" i="8"/>
  <c r="DC229" i="8"/>
  <c r="CC229" i="8" s="1"/>
  <c r="DE234" i="8"/>
  <c r="CE234" i="8"/>
  <c r="DD234" i="8"/>
  <c r="CD234" i="8"/>
  <c r="DC235" i="8"/>
  <c r="CC235" i="8" s="1"/>
  <c r="CE235" i="8"/>
  <c r="DD235" i="8"/>
  <c r="CD235" i="8"/>
  <c r="DB235" i="8"/>
  <c r="CB235" i="8" s="1"/>
  <c r="AY235" i="8" s="1"/>
  <c r="DG235" i="8"/>
  <c r="CG243" i="8"/>
  <c r="DD243" i="8"/>
  <c r="CE243" i="8"/>
  <c r="CD243" i="8"/>
  <c r="DE248" i="8"/>
  <c r="CG248" i="8"/>
  <c r="DG248" i="8"/>
  <c r="CE248" i="8"/>
  <c r="CE251" i="8"/>
  <c r="DG251" i="8"/>
  <c r="CG251" i="8"/>
  <c r="DE258" i="8"/>
  <c r="DD270" i="8"/>
  <c r="CD270" i="8"/>
  <c r="DE270" i="8"/>
  <c r="CG270" i="8"/>
  <c r="DB312" i="8"/>
  <c r="CB312" i="8"/>
  <c r="CB313" i="8"/>
  <c r="CE149" i="8"/>
  <c r="AY149" i="8" s="1"/>
  <c r="CE151" i="8"/>
  <c r="CE153" i="8"/>
  <c r="AY153" i="8" s="1"/>
  <c r="CE155" i="8"/>
  <c r="AY155" i="8" s="1"/>
  <c r="DC162" i="8"/>
  <c r="CC162" i="8" s="1"/>
  <c r="DB164" i="8"/>
  <c r="CB164" i="8" s="1"/>
  <c r="DB167" i="8"/>
  <c r="CB167" i="8" s="1"/>
  <c r="DB171" i="8"/>
  <c r="CB171" i="8" s="1"/>
  <c r="DD175" i="8"/>
  <c r="CD175" i="8" s="1"/>
  <c r="DE177" i="8"/>
  <c r="CE177" i="8" s="1"/>
  <c r="DB180" i="8"/>
  <c r="CB180" i="8" s="1"/>
  <c r="DE180" i="8"/>
  <c r="CE180" i="8" s="1"/>
  <c r="DA180" i="8"/>
  <c r="CA180" i="8" s="1"/>
  <c r="DD180" i="8"/>
  <c r="CD180" i="8" s="1"/>
  <c r="DB182" i="8"/>
  <c r="CB182" i="8" s="1"/>
  <c r="DE182" i="8"/>
  <c r="CE182" i="8" s="1"/>
  <c r="DA182" i="8"/>
  <c r="CA182" i="8" s="1"/>
  <c r="DD182" i="8"/>
  <c r="CD182" i="8" s="1"/>
  <c r="DB184" i="8"/>
  <c r="CB184" i="8" s="1"/>
  <c r="DE184" i="8"/>
  <c r="CE184" i="8" s="1"/>
  <c r="DA184" i="8"/>
  <c r="CA184" i="8" s="1"/>
  <c r="DD184" i="8"/>
  <c r="CD184" i="8" s="1"/>
  <c r="DB186" i="8"/>
  <c r="CB186" i="8" s="1"/>
  <c r="DE186" i="8"/>
  <c r="CE186" i="8" s="1"/>
  <c r="DA186" i="8"/>
  <c r="CA186" i="8" s="1"/>
  <c r="DD186" i="8"/>
  <c r="CD186" i="8" s="1"/>
  <c r="DB188" i="8"/>
  <c r="CB188" i="8" s="1"/>
  <c r="DE188" i="8"/>
  <c r="CE188" i="8" s="1"/>
  <c r="DA188" i="8"/>
  <c r="CA188" i="8" s="1"/>
  <c r="DD188" i="8"/>
  <c r="CD188" i="8" s="1"/>
  <c r="DB190" i="8"/>
  <c r="CB190" i="8" s="1"/>
  <c r="DE190" i="8"/>
  <c r="CE190" i="8" s="1"/>
  <c r="DA190" i="8"/>
  <c r="CA190" i="8" s="1"/>
  <c r="DD190" i="8"/>
  <c r="CD190" i="8" s="1"/>
  <c r="DB192" i="8"/>
  <c r="CB192" i="8" s="1"/>
  <c r="DE192" i="8"/>
  <c r="CE192" i="8" s="1"/>
  <c r="DA192" i="8"/>
  <c r="CA192" i="8" s="1"/>
  <c r="DD192" i="8"/>
  <c r="CD192" i="8" s="1"/>
  <c r="DB194" i="8"/>
  <c r="CB194" i="8" s="1"/>
  <c r="DE194" i="8"/>
  <c r="CE194" i="8" s="1"/>
  <c r="DA194" i="8"/>
  <c r="CA194" i="8" s="1"/>
  <c r="DD194" i="8"/>
  <c r="CD194" i="8" s="1"/>
  <c r="DB196" i="8"/>
  <c r="CB196" i="8" s="1"/>
  <c r="DE196" i="8"/>
  <c r="CE196" i="8" s="1"/>
  <c r="DA196" i="8"/>
  <c r="CA196" i="8" s="1"/>
  <c r="DD196" i="8"/>
  <c r="CD196" i="8" s="1"/>
  <c r="DB198" i="8"/>
  <c r="CB198" i="8" s="1"/>
  <c r="DE198" i="8"/>
  <c r="CE198" i="8" s="1"/>
  <c r="DA198" i="8"/>
  <c r="CA198" i="8" s="1"/>
  <c r="DD198" i="8"/>
  <c r="CD198" i="8" s="1"/>
  <c r="DD206" i="8"/>
  <c r="CD206" i="8" s="1"/>
  <c r="DD224" i="8"/>
  <c r="D227" i="8"/>
  <c r="CE229" i="8"/>
  <c r="DD229" i="8"/>
  <c r="D232" i="8"/>
  <c r="CG234" i="8"/>
  <c r="CG235" i="8"/>
  <c r="DE243" i="8"/>
  <c r="D246" i="8"/>
  <c r="DG258" i="8"/>
  <c r="DG260" i="8"/>
  <c r="CG260" i="8"/>
  <c r="CE260" i="8"/>
  <c r="DE260" i="8"/>
  <c r="CD260" i="8"/>
  <c r="DD260" i="8"/>
  <c r="DD266" i="8"/>
  <c r="CD266" i="8"/>
  <c r="AY266" i="8" s="1"/>
  <c r="CG266" i="8"/>
  <c r="DG266" i="8"/>
  <c r="CE266" i="8"/>
  <c r="CE270" i="8"/>
  <c r="DD273" i="8"/>
  <c r="CD273" i="8"/>
  <c r="DG273" i="8"/>
  <c r="CE273" i="8"/>
  <c r="DE273" i="8"/>
  <c r="DD275" i="8"/>
  <c r="CD275" i="8"/>
  <c r="CG275" i="8"/>
  <c r="AY275" i="8" s="1"/>
  <c r="DG275" i="8"/>
  <c r="CE275" i="8"/>
  <c r="DE275" i="8"/>
  <c r="DD290" i="8"/>
  <c r="CD290" i="8"/>
  <c r="DE290" i="8"/>
  <c r="CG290" i="8"/>
  <c r="CE290" i="8"/>
  <c r="DG290" i="8"/>
  <c r="DE175" i="8"/>
  <c r="CE175" i="8" s="1"/>
  <c r="DA177" i="8"/>
  <c r="CA177" i="8" s="1"/>
  <c r="D179" i="8"/>
  <c r="D181" i="8"/>
  <c r="D183" i="8"/>
  <c r="D185" i="8"/>
  <c r="D187" i="8"/>
  <c r="D189" i="8"/>
  <c r="D191" i="8"/>
  <c r="D193" i="8"/>
  <c r="D195" i="8"/>
  <c r="D197" i="8"/>
  <c r="D203" i="8"/>
  <c r="D213" i="8"/>
  <c r="DD221" i="8"/>
  <c r="DD222" i="8"/>
  <c r="DD223" i="8"/>
  <c r="DD226" i="8"/>
  <c r="CD226" i="8"/>
  <c r="AY226" i="8" s="1"/>
  <c r="D228" i="8"/>
  <c r="CG229" i="8"/>
  <c r="DD231" i="8"/>
  <c r="CD231" i="8"/>
  <c r="AY231" i="8" s="1"/>
  <c r="D233" i="8"/>
  <c r="D241" i="8"/>
  <c r="DG243" i="8"/>
  <c r="DE251" i="8"/>
  <c r="D254" i="8"/>
  <c r="AY257" i="8"/>
  <c r="DD261" i="8"/>
  <c r="CD261" i="8"/>
  <c r="AY261" i="8" s="1"/>
  <c r="CG261" i="8"/>
  <c r="DE261" i="8"/>
  <c r="CE261" i="8"/>
  <c r="DD268" i="8"/>
  <c r="CD268" i="8"/>
  <c r="CG268" i="8"/>
  <c r="DE268" i="8"/>
  <c r="CG273" i="8"/>
  <c r="DG288" i="8"/>
  <c r="CG288" i="8"/>
  <c r="DE288" i="8"/>
  <c r="CE288" i="8"/>
  <c r="DD288" i="8"/>
  <c r="CD288" i="8"/>
  <c r="D236" i="8"/>
  <c r="D242" i="8"/>
  <c r="D244" i="8"/>
  <c r="AY255" i="8"/>
  <c r="D256" i="8"/>
  <c r="CD259" i="8"/>
  <c r="DG262" i="8"/>
  <c r="CG262" i="8"/>
  <c r="CE262" i="8"/>
  <c r="CD262" i="8"/>
  <c r="D263" i="8"/>
  <c r="DG265" i="8"/>
  <c r="DB265" i="8"/>
  <c r="CB265" i="8" s="1"/>
  <c r="CD265" i="8"/>
  <c r="DE265" i="8"/>
  <c r="DD265" i="8"/>
  <c r="CE265" i="8"/>
  <c r="DC265" i="8"/>
  <c r="CC265" i="8" s="1"/>
  <c r="DG267" i="8"/>
  <c r="CG267" i="8"/>
  <c r="DE267" i="8"/>
  <c r="CE267" i="8"/>
  <c r="DD267" i="8"/>
  <c r="CD267" i="8"/>
  <c r="AY273" i="8"/>
  <c r="DD285" i="8"/>
  <c r="CD285" i="8"/>
  <c r="DE285" i="8"/>
  <c r="CG285" i="8"/>
  <c r="CE285" i="8"/>
  <c r="DG296" i="8"/>
  <c r="CG296" i="8"/>
  <c r="DE296" i="8"/>
  <c r="CE296" i="8"/>
  <c r="DD296" i="8"/>
  <c r="CD296" i="8"/>
  <c r="AY296" i="8" s="1"/>
  <c r="D245" i="8"/>
  <c r="AY248" i="8"/>
  <c r="CE249" i="8"/>
  <c r="AY249" i="8" s="1"/>
  <c r="DG249" i="8"/>
  <c r="D250" i="8"/>
  <c r="DC253" i="8"/>
  <c r="CC253" i="8" s="1"/>
  <c r="DB253" i="8"/>
  <c r="CB253" i="8" s="1"/>
  <c r="AY253" i="8" s="1"/>
  <c r="DG253" i="8"/>
  <c r="DD259" i="8"/>
  <c r="CG259" i="8"/>
  <c r="DB259" i="8"/>
  <c r="CB259" i="8" s="1"/>
  <c r="DG259" i="8"/>
  <c r="CE259" i="8"/>
  <c r="DG264" i="8"/>
  <c r="CG264" i="8"/>
  <c r="DD264" i="8"/>
  <c r="CE264" i="8"/>
  <c r="DG293" i="8"/>
  <c r="CG293" i="8"/>
  <c r="DE293" i="8"/>
  <c r="CE293" i="8"/>
  <c r="DD293" i="8"/>
  <c r="CD293" i="8"/>
  <c r="AY293" i="8" s="1"/>
  <c r="DD297" i="8"/>
  <c r="CD297" i="8"/>
  <c r="CG297" i="8"/>
  <c r="DG297" i="8"/>
  <c r="CE297" i="8"/>
  <c r="DE297" i="8"/>
  <c r="DD271" i="8"/>
  <c r="CG271" i="8"/>
  <c r="DC271" i="8"/>
  <c r="CC271" i="8" s="1"/>
  <c r="CE271" i="8"/>
  <c r="D274" i="8"/>
  <c r="DD278" i="8"/>
  <c r="CD278" i="8"/>
  <c r="DG278" i="8"/>
  <c r="CE278" i="8"/>
  <c r="AY278" i="8" s="1"/>
  <c r="DE278" i="8"/>
  <c r="D279" i="8"/>
  <c r="DG289" i="8"/>
  <c r="DB289" i="8"/>
  <c r="CB289" i="8" s="1"/>
  <c r="AY289" i="8" s="1"/>
  <c r="CD289" i="8"/>
  <c r="DE289" i="8"/>
  <c r="CG289" i="8"/>
  <c r="DD289" i="8"/>
  <c r="CE289" i="8"/>
  <c r="DD294" i="8"/>
  <c r="CD294" i="8"/>
  <c r="CG294" i="8"/>
  <c r="DG294" i="8"/>
  <c r="CE294" i="8"/>
  <c r="DE294" i="8"/>
  <c r="DD299" i="8"/>
  <c r="CD299" i="8"/>
  <c r="CG299" i="8"/>
  <c r="DG299" i="8"/>
  <c r="CE299" i="8"/>
  <c r="AY299" i="8" s="1"/>
  <c r="DG269" i="8"/>
  <c r="CG269" i="8"/>
  <c r="DE269" i="8"/>
  <c r="CE269" i="8"/>
  <c r="CD269" i="8"/>
  <c r="DG272" i="8"/>
  <c r="CG272" i="8"/>
  <c r="DE272" i="8"/>
  <c r="CE272" i="8"/>
  <c r="CD272" i="8"/>
  <c r="AY272" i="8" s="1"/>
  <c r="DB277" i="8"/>
  <c r="CB277" i="8" s="1"/>
  <c r="CG277" i="8"/>
  <c r="DD282" i="8"/>
  <c r="CD282" i="8"/>
  <c r="CG282" i="8"/>
  <c r="DG282" i="8"/>
  <c r="CB311" i="8"/>
  <c r="DB314" i="8"/>
  <c r="CB314" i="8"/>
  <c r="AS314" i="8" s="1"/>
  <c r="CB315" i="8"/>
  <c r="DD283" i="8"/>
  <c r="CG283" i="8"/>
  <c r="DC283" i="8"/>
  <c r="CC283" i="8" s="1"/>
  <c r="CE283" i="8"/>
  <c r="CD283" i="8"/>
  <c r="DG283" i="8"/>
  <c r="DG286" i="8"/>
  <c r="CG286" i="8"/>
  <c r="DE286" i="8"/>
  <c r="CE286" i="8"/>
  <c r="DD287" i="8"/>
  <c r="CD287" i="8"/>
  <c r="DG291" i="8"/>
  <c r="CG291" i="8"/>
  <c r="DE291" i="8"/>
  <c r="CE291" i="8"/>
  <c r="DD292" i="8"/>
  <c r="CD292" i="8"/>
  <c r="AY292" i="8" s="1"/>
  <c r="AS312" i="8"/>
  <c r="D276" i="8"/>
  <c r="D281" i="8"/>
  <c r="D284" i="8"/>
  <c r="CD286" i="8"/>
  <c r="DE287" i="8"/>
  <c r="CD291" i="8"/>
  <c r="DE292" i="8"/>
  <c r="D300" i="8"/>
  <c r="D295" i="8"/>
  <c r="AY297" i="8"/>
  <c r="D298" i="8"/>
  <c r="AS311" i="8"/>
  <c r="AS313" i="8"/>
  <c r="AS315" i="8"/>
  <c r="AY265" i="8" l="1"/>
  <c r="AX97" i="8"/>
  <c r="CE277" i="8"/>
  <c r="DD277" i="8"/>
  <c r="DC277" i="8"/>
  <c r="CC277" i="8" s="1"/>
  <c r="DG277" i="8"/>
  <c r="AY294" i="8"/>
  <c r="CE258" i="8"/>
  <c r="AY258" i="8" s="1"/>
  <c r="AY251" i="8"/>
  <c r="AY234" i="8"/>
  <c r="AX162" i="8"/>
  <c r="AX176" i="8"/>
  <c r="AX173" i="8"/>
  <c r="AX127" i="8"/>
  <c r="AX103" i="8"/>
  <c r="AX101" i="8"/>
  <c r="AX133" i="8"/>
  <c r="AX129" i="8"/>
  <c r="AX126" i="8"/>
  <c r="AX125" i="8"/>
  <c r="CD225" i="8"/>
  <c r="AX104" i="8"/>
  <c r="AY56" i="8"/>
  <c r="DD45" i="8"/>
  <c r="CD45" i="8" s="1"/>
  <c r="DB45" i="8"/>
  <c r="CB45" i="8" s="1"/>
  <c r="AY44" i="8"/>
  <c r="CH98" i="8"/>
  <c r="CE98" i="8"/>
  <c r="DD262" i="8"/>
  <c r="DE262" i="8"/>
  <c r="CE268" i="8"/>
  <c r="AY268" i="8" s="1"/>
  <c r="DG268" i="8"/>
  <c r="AY41" i="8"/>
  <c r="AY282" i="8"/>
  <c r="DE277" i="8"/>
  <c r="AY285" i="8"/>
  <c r="AY288" i="8"/>
  <c r="AY270" i="8"/>
  <c r="AX175" i="8"/>
  <c r="AY152" i="8"/>
  <c r="AY230" i="8"/>
  <c r="AX92" i="8"/>
  <c r="AX95" i="8"/>
  <c r="DD225" i="8"/>
  <c r="AX122" i="8"/>
  <c r="AX102" i="8"/>
  <c r="CH45" i="8"/>
  <c r="DF45" i="8"/>
  <c r="AY55" i="8"/>
  <c r="AX96" i="8"/>
  <c r="AY57" i="8"/>
  <c r="CG137" i="8"/>
  <c r="AX137" i="8" s="1"/>
  <c r="DF137" i="8"/>
  <c r="AY264" i="8"/>
  <c r="AY287" i="8"/>
  <c r="CD277" i="8"/>
  <c r="AY277" i="8" s="1"/>
  <c r="AY262" i="8"/>
  <c r="AY290" i="8"/>
  <c r="AY260" i="8"/>
  <c r="AY151" i="8"/>
  <c r="AY243" i="8"/>
  <c r="AY223" i="8"/>
  <c r="AY222" i="8"/>
  <c r="AY247" i="8"/>
  <c r="AY154" i="8"/>
  <c r="AY150" i="8"/>
  <c r="AY239" i="8"/>
  <c r="AX174" i="8"/>
  <c r="AX120" i="8"/>
  <c r="AX121" i="8"/>
  <c r="AX93" i="8"/>
  <c r="CG225" i="8"/>
  <c r="AX170" i="8"/>
  <c r="AX131" i="8"/>
  <c r="DE45" i="8"/>
  <c r="AX99" i="8"/>
  <c r="AX98" i="8"/>
  <c r="AX90" i="8"/>
  <c r="DE283" i="8"/>
  <c r="DB283" i="8"/>
  <c r="CB283" i="8" s="1"/>
  <c r="AY283" i="8" s="1"/>
  <c r="DG300" i="8"/>
  <c r="CG300" i="8"/>
  <c r="DE300" i="8"/>
  <c r="CE300" i="8"/>
  <c r="CD300" i="8"/>
  <c r="AY300" i="8" s="1"/>
  <c r="DD300" i="8"/>
  <c r="DE142" i="8"/>
  <c r="CE142" i="8"/>
  <c r="DH142" i="8"/>
  <c r="DD142" i="8"/>
  <c r="CH142" i="8"/>
  <c r="CD142" i="8"/>
  <c r="DC142" i="8"/>
  <c r="CC142" i="8" s="1"/>
  <c r="CF142" i="8"/>
  <c r="DG142" i="8"/>
  <c r="DF142" i="8"/>
  <c r="CG142" i="8"/>
  <c r="DE30" i="8"/>
  <c r="CE30" i="8"/>
  <c r="DD30" i="8"/>
  <c r="CD30" i="8" s="1"/>
  <c r="CH30" i="8"/>
  <c r="DG30" i="8"/>
  <c r="DB30" i="8"/>
  <c r="CB30" i="8" s="1"/>
  <c r="DF30" i="8"/>
  <c r="CF30" i="8"/>
  <c r="AY50" i="8"/>
  <c r="DD295" i="8"/>
  <c r="CG295" i="8"/>
  <c r="DC295" i="8"/>
  <c r="CC295" i="8" s="1"/>
  <c r="CE295" i="8"/>
  <c r="DG295" i="8"/>
  <c r="CD295" i="8"/>
  <c r="DE295" i="8"/>
  <c r="DB295" i="8"/>
  <c r="CB295" i="8" s="1"/>
  <c r="DG276" i="8"/>
  <c r="CG276" i="8"/>
  <c r="DE276" i="8"/>
  <c r="CE276" i="8"/>
  <c r="DD276" i="8"/>
  <c r="CD276" i="8"/>
  <c r="DG228" i="8"/>
  <c r="CG228" i="8"/>
  <c r="DE228" i="8"/>
  <c r="CE228" i="8"/>
  <c r="CD228" i="8"/>
  <c r="AY228" i="8" s="1"/>
  <c r="DD228" i="8"/>
  <c r="AX171" i="8"/>
  <c r="AX164" i="8"/>
  <c r="DE141" i="8"/>
  <c r="CE141" i="8"/>
  <c r="DH141" i="8"/>
  <c r="DD141" i="8"/>
  <c r="CH141" i="8"/>
  <c r="CD141" i="8"/>
  <c r="DC141" i="8"/>
  <c r="CC141" i="8" s="1"/>
  <c r="CF141" i="8"/>
  <c r="DG141" i="8"/>
  <c r="DF141" i="8"/>
  <c r="CG141" i="8"/>
  <c r="AX168" i="8"/>
  <c r="DF116" i="8"/>
  <c r="CF116" i="8"/>
  <c r="DE116" i="8"/>
  <c r="CE116" i="8"/>
  <c r="DH116" i="8"/>
  <c r="DD116" i="8"/>
  <c r="CH116" i="8"/>
  <c r="CD116" i="8"/>
  <c r="DC116" i="8"/>
  <c r="CC116" i="8" s="1"/>
  <c r="AX116" i="8" s="1"/>
  <c r="CG116" i="8"/>
  <c r="DG116" i="8"/>
  <c r="DF134" i="8"/>
  <c r="CF134" i="8"/>
  <c r="DE134" i="8"/>
  <c r="CE134" i="8"/>
  <c r="DH134" i="8"/>
  <c r="DD134" i="8"/>
  <c r="CH134" i="8"/>
  <c r="CD134" i="8"/>
  <c r="DG134" i="8"/>
  <c r="CG134" i="8"/>
  <c r="DC134" i="8"/>
  <c r="CC134" i="8" s="1"/>
  <c r="DH124" i="8"/>
  <c r="DD124" i="8"/>
  <c r="CG124" i="8"/>
  <c r="DG124" i="8"/>
  <c r="DC124" i="8"/>
  <c r="CC124" i="8" s="1"/>
  <c r="CF124" i="8"/>
  <c r="DF124" i="8"/>
  <c r="CE124" i="8"/>
  <c r="DE124" i="8"/>
  <c r="CD124" i="8"/>
  <c r="CH124" i="8"/>
  <c r="DD42" i="8"/>
  <c r="CD42" i="8" s="1"/>
  <c r="DG42" i="8"/>
  <c r="CF42" i="8"/>
  <c r="DF42" i="8"/>
  <c r="DB42" i="8"/>
  <c r="CB42" i="8" s="1"/>
  <c r="CE42" i="8"/>
  <c r="DE42" i="8"/>
  <c r="CH42" i="8"/>
  <c r="DF115" i="8"/>
  <c r="CF115" i="8"/>
  <c r="DE115" i="8"/>
  <c r="CE115" i="8"/>
  <c r="DH115" i="8"/>
  <c r="DD115" i="8"/>
  <c r="CH115" i="8"/>
  <c r="CD115" i="8"/>
  <c r="DG115" i="8"/>
  <c r="CG115" i="8"/>
  <c r="DC115" i="8"/>
  <c r="CC115" i="8" s="1"/>
  <c r="DE111" i="8"/>
  <c r="CE111" i="8"/>
  <c r="DH111" i="8"/>
  <c r="DD111" i="8"/>
  <c r="CH111" i="8"/>
  <c r="CD111" i="8"/>
  <c r="DF111" i="8"/>
  <c r="CG111" i="8"/>
  <c r="DC111" i="8"/>
  <c r="CC111" i="8" s="1"/>
  <c r="AX111" i="8" s="1"/>
  <c r="CF111" i="8"/>
  <c r="DG111" i="8"/>
  <c r="DE107" i="8"/>
  <c r="CE107" i="8"/>
  <c r="DH107" i="8"/>
  <c r="DD107" i="8"/>
  <c r="CH107" i="8"/>
  <c r="CD107" i="8"/>
  <c r="DF107" i="8"/>
  <c r="CG107" i="8"/>
  <c r="DC107" i="8"/>
  <c r="CC107" i="8" s="1"/>
  <c r="CF107" i="8"/>
  <c r="DG107" i="8"/>
  <c r="DE62" i="8"/>
  <c r="CE62" i="8"/>
  <c r="DD62" i="8"/>
  <c r="CD62" i="8" s="1"/>
  <c r="CH62" i="8"/>
  <c r="DG62" i="8"/>
  <c r="DF62" i="8"/>
  <c r="DB62" i="8"/>
  <c r="CB62" i="8" s="1"/>
  <c r="AY62" i="8" s="1"/>
  <c r="CF62" i="8"/>
  <c r="DE31" i="8"/>
  <c r="CE31" i="8"/>
  <c r="DD31" i="8"/>
  <c r="CD31" i="8" s="1"/>
  <c r="CH31" i="8"/>
  <c r="DG31" i="8"/>
  <c r="CF31" i="8"/>
  <c r="DB31" i="8"/>
  <c r="CB31" i="8" s="1"/>
  <c r="AY31" i="8" s="1"/>
  <c r="DF31" i="8"/>
  <c r="DE23" i="8"/>
  <c r="CE23" i="8"/>
  <c r="DD23" i="8"/>
  <c r="CD23" i="8" s="1"/>
  <c r="CH23" i="8"/>
  <c r="DG23" i="8"/>
  <c r="DF23" i="8"/>
  <c r="DB23" i="8"/>
  <c r="CB23" i="8" s="1"/>
  <c r="AY23" i="8" s="1"/>
  <c r="CF23" i="8"/>
  <c r="DE12" i="8"/>
  <c r="CE12" i="8"/>
  <c r="DD12" i="8"/>
  <c r="CD12" i="8" s="1"/>
  <c r="CH12" i="8"/>
  <c r="DG12" i="8"/>
  <c r="DF12" i="8"/>
  <c r="DB12" i="8"/>
  <c r="CF12" i="8"/>
  <c r="AY52" i="8"/>
  <c r="AY49" i="8"/>
  <c r="DE22" i="8"/>
  <c r="CE22" i="8"/>
  <c r="DD22" i="8"/>
  <c r="CD22" i="8" s="1"/>
  <c r="CH22" i="8"/>
  <c r="DG22" i="8"/>
  <c r="DF22" i="8"/>
  <c r="CF22" i="8"/>
  <c r="DB22" i="8"/>
  <c r="CB22" i="8" s="1"/>
  <c r="DE13" i="8"/>
  <c r="CE13" i="8"/>
  <c r="DD13" i="8"/>
  <c r="CD13" i="8" s="1"/>
  <c r="CH13" i="8"/>
  <c r="DG13" i="8"/>
  <c r="DB13" i="8"/>
  <c r="CB13" i="8" s="1"/>
  <c r="DF13" i="8"/>
  <c r="CF13" i="8"/>
  <c r="DG233" i="8"/>
  <c r="CG233" i="8"/>
  <c r="DE233" i="8"/>
  <c r="CE233" i="8"/>
  <c r="CD233" i="8"/>
  <c r="DD233" i="8"/>
  <c r="DC203" i="8"/>
  <c r="CC203" i="8" s="1"/>
  <c r="DB203" i="8"/>
  <c r="CB203" i="8" s="1"/>
  <c r="DE203" i="8"/>
  <c r="CE203" i="8" s="1"/>
  <c r="DD203" i="8"/>
  <c r="CD203" i="8" s="1"/>
  <c r="DA203" i="8"/>
  <c r="CA203" i="8" s="1"/>
  <c r="DD191" i="8"/>
  <c r="CD191" i="8" s="1"/>
  <c r="DC191" i="8"/>
  <c r="CC191" i="8" s="1"/>
  <c r="DA191" i="8"/>
  <c r="CA191" i="8" s="1"/>
  <c r="DE191" i="8"/>
  <c r="CE191" i="8" s="1"/>
  <c r="DB191" i="8"/>
  <c r="CB191" i="8" s="1"/>
  <c r="DD183" i="8"/>
  <c r="CD183" i="8" s="1"/>
  <c r="DC183" i="8"/>
  <c r="CC183" i="8" s="1"/>
  <c r="DA183" i="8"/>
  <c r="CA183" i="8" s="1"/>
  <c r="DE183" i="8"/>
  <c r="CE183" i="8" s="1"/>
  <c r="DB183" i="8"/>
  <c r="CB183" i="8" s="1"/>
  <c r="DE138" i="8"/>
  <c r="CE138" i="8"/>
  <c r="DH138" i="8"/>
  <c r="DD138" i="8"/>
  <c r="CH138" i="8"/>
  <c r="CD138" i="8"/>
  <c r="DC138" i="8"/>
  <c r="CC138" i="8" s="1"/>
  <c r="CF138" i="8"/>
  <c r="DG138" i="8"/>
  <c r="DF138" i="8"/>
  <c r="CG138" i="8"/>
  <c r="DF128" i="8"/>
  <c r="CF128" i="8"/>
  <c r="DE128" i="8"/>
  <c r="CE128" i="8"/>
  <c r="DH128" i="8"/>
  <c r="DD128" i="8"/>
  <c r="CH128" i="8"/>
  <c r="CD128" i="8"/>
  <c r="DG128" i="8"/>
  <c r="CG128" i="8"/>
  <c r="DC128" i="8"/>
  <c r="CC128" i="8" s="1"/>
  <c r="DF117" i="8"/>
  <c r="CF117" i="8"/>
  <c r="DE117" i="8"/>
  <c r="CE117" i="8"/>
  <c r="DH117" i="8"/>
  <c r="DD117" i="8"/>
  <c r="CH117" i="8"/>
  <c r="CD117" i="8"/>
  <c r="DG117" i="8"/>
  <c r="CG117" i="8"/>
  <c r="DC117" i="8"/>
  <c r="CC117" i="8" s="1"/>
  <c r="DE29" i="8"/>
  <c r="CE29" i="8"/>
  <c r="DD29" i="8"/>
  <c r="CD29" i="8" s="1"/>
  <c r="CH29" i="8"/>
  <c r="DG29" i="8"/>
  <c r="CF29" i="8"/>
  <c r="DB29" i="8"/>
  <c r="CB29" i="8" s="1"/>
  <c r="DF29" i="8"/>
  <c r="DE15" i="8"/>
  <c r="CE15" i="8"/>
  <c r="DD15" i="8"/>
  <c r="CD15" i="8" s="1"/>
  <c r="CH15" i="8"/>
  <c r="DG15" i="8"/>
  <c r="DF15" i="8"/>
  <c r="CF15" i="8"/>
  <c r="DB15" i="8"/>
  <c r="CB15" i="8" s="1"/>
  <c r="AY269" i="8"/>
  <c r="DE250" i="8"/>
  <c r="CG250" i="8"/>
  <c r="CE250" i="8"/>
  <c r="DG250" i="8"/>
  <c r="DD245" i="8"/>
  <c r="CG245" i="8"/>
  <c r="DG245" i="8"/>
  <c r="DE245" i="8"/>
  <c r="CE245" i="8"/>
  <c r="CD245" i="8"/>
  <c r="AY245" i="8" s="1"/>
  <c r="DC241" i="8"/>
  <c r="CC241" i="8" s="1"/>
  <c r="CD241" i="8"/>
  <c r="DD241" i="8"/>
  <c r="DB241" i="8"/>
  <c r="CB241" i="8" s="1"/>
  <c r="CG241" i="8"/>
  <c r="CE241" i="8"/>
  <c r="DG241" i="8"/>
  <c r="DE241" i="8"/>
  <c r="DD189" i="8"/>
  <c r="CD189" i="8" s="1"/>
  <c r="DC189" i="8"/>
  <c r="CC189" i="8" s="1"/>
  <c r="DA189" i="8"/>
  <c r="CA189" i="8" s="1"/>
  <c r="DE189" i="8"/>
  <c r="CE189" i="8" s="1"/>
  <c r="DB189" i="8"/>
  <c r="CB189" i="8" s="1"/>
  <c r="DG284" i="8"/>
  <c r="CG284" i="8"/>
  <c r="DE284" i="8"/>
  <c r="CE284" i="8"/>
  <c r="CD284" i="8"/>
  <c r="DD284" i="8"/>
  <c r="AY259" i="8"/>
  <c r="AY267" i="8"/>
  <c r="CG242" i="8"/>
  <c r="DG242" i="8"/>
  <c r="CD242" i="8"/>
  <c r="DE242" i="8"/>
  <c r="CE242" i="8"/>
  <c r="DD242" i="8"/>
  <c r="DG254" i="8"/>
  <c r="DE254" i="8"/>
  <c r="CG254" i="8"/>
  <c r="CE254" i="8"/>
  <c r="DD195" i="8"/>
  <c r="CD195" i="8" s="1"/>
  <c r="DC195" i="8"/>
  <c r="CC195" i="8" s="1"/>
  <c r="DA195" i="8"/>
  <c r="CA195" i="8" s="1"/>
  <c r="DE195" i="8"/>
  <c r="CE195" i="8" s="1"/>
  <c r="DB195" i="8"/>
  <c r="CB195" i="8" s="1"/>
  <c r="DD187" i="8"/>
  <c r="CD187" i="8" s="1"/>
  <c r="DC187" i="8"/>
  <c r="CC187" i="8" s="1"/>
  <c r="DA187" i="8"/>
  <c r="CA187" i="8" s="1"/>
  <c r="DE187" i="8"/>
  <c r="CE187" i="8" s="1"/>
  <c r="DB187" i="8"/>
  <c r="CB187" i="8" s="1"/>
  <c r="DD179" i="8"/>
  <c r="CD179" i="8" s="1"/>
  <c r="DC179" i="8"/>
  <c r="CC179" i="8" s="1"/>
  <c r="DA179" i="8"/>
  <c r="CA179" i="8" s="1"/>
  <c r="DE179" i="8"/>
  <c r="CE179" i="8" s="1"/>
  <c r="DB179" i="8"/>
  <c r="CB179" i="8" s="1"/>
  <c r="AX198" i="8"/>
  <c r="AX196" i="8"/>
  <c r="AX194" i="8"/>
  <c r="AX192" i="8"/>
  <c r="AX190" i="8"/>
  <c r="AX188" i="8"/>
  <c r="AX186" i="8"/>
  <c r="AX184" i="8"/>
  <c r="AX182" i="8"/>
  <c r="AX180" i="8"/>
  <c r="DE140" i="8"/>
  <c r="CE140" i="8"/>
  <c r="DH140" i="8"/>
  <c r="DD140" i="8"/>
  <c r="CH140" i="8"/>
  <c r="CD140" i="8"/>
  <c r="DC140" i="8"/>
  <c r="CC140" i="8" s="1"/>
  <c r="CF140" i="8"/>
  <c r="DG140" i="8"/>
  <c r="DF140" i="8"/>
  <c r="CG140" i="8"/>
  <c r="AX169" i="8"/>
  <c r="AX163" i="8"/>
  <c r="DF132" i="8"/>
  <c r="CF132" i="8"/>
  <c r="DE132" i="8"/>
  <c r="CE132" i="8"/>
  <c r="DH132" i="8"/>
  <c r="DD132" i="8"/>
  <c r="CH132" i="8"/>
  <c r="CD132" i="8"/>
  <c r="DG132" i="8"/>
  <c r="CG132" i="8"/>
  <c r="DC132" i="8"/>
  <c r="CC132" i="8" s="1"/>
  <c r="DE114" i="8"/>
  <c r="CE114" i="8"/>
  <c r="DH114" i="8"/>
  <c r="DD114" i="8"/>
  <c r="CH114" i="8"/>
  <c r="CD114" i="8"/>
  <c r="DF114" i="8"/>
  <c r="CG114" i="8"/>
  <c r="DC114" i="8"/>
  <c r="CC114" i="8" s="1"/>
  <c r="CF114" i="8"/>
  <c r="DG114" i="8"/>
  <c r="DE110" i="8"/>
  <c r="CE110" i="8"/>
  <c r="DH110" i="8"/>
  <c r="DD110" i="8"/>
  <c r="CH110" i="8"/>
  <c r="CD110" i="8"/>
  <c r="DF110" i="8"/>
  <c r="CG110" i="8"/>
  <c r="DC110" i="8"/>
  <c r="CC110" i="8" s="1"/>
  <c r="CF110" i="8"/>
  <c r="DG110" i="8"/>
  <c r="DE106" i="8"/>
  <c r="CE106" i="8"/>
  <c r="DH106" i="8"/>
  <c r="DD106" i="8"/>
  <c r="CH106" i="8"/>
  <c r="CD106" i="8"/>
  <c r="DF106" i="8"/>
  <c r="CG106" i="8"/>
  <c r="DC106" i="8"/>
  <c r="CC106" i="8" s="1"/>
  <c r="CF106" i="8"/>
  <c r="DG106" i="8"/>
  <c r="DG48" i="8"/>
  <c r="DF48" i="8"/>
  <c r="DB48" i="8"/>
  <c r="CB48" i="8" s="1"/>
  <c r="CF48" i="8"/>
  <c r="D54" i="8"/>
  <c r="DE48" i="8"/>
  <c r="CE48" i="8"/>
  <c r="CH48" i="8"/>
  <c r="DD48" i="8"/>
  <c r="CD48" i="8" s="1"/>
  <c r="D64" i="8"/>
  <c r="DE33" i="8"/>
  <c r="CE33" i="8"/>
  <c r="DD33" i="8"/>
  <c r="CD33" i="8" s="1"/>
  <c r="CH33" i="8"/>
  <c r="DG33" i="8"/>
  <c r="DF33" i="8"/>
  <c r="DB33" i="8"/>
  <c r="CB33" i="8" s="1"/>
  <c r="CF33" i="8"/>
  <c r="DE25" i="8"/>
  <c r="CE25" i="8"/>
  <c r="DD25" i="8"/>
  <c r="CD25" i="8" s="1"/>
  <c r="CH25" i="8"/>
  <c r="DG25" i="8"/>
  <c r="DF25" i="8"/>
  <c r="CF25" i="8"/>
  <c r="DB25" i="8"/>
  <c r="CB25" i="8" s="1"/>
  <c r="DE14" i="8"/>
  <c r="CE14" i="8"/>
  <c r="DD14" i="8"/>
  <c r="CD14" i="8" s="1"/>
  <c r="CH14" i="8"/>
  <c r="DG14" i="8"/>
  <c r="CF14" i="8"/>
  <c r="DB14" i="8"/>
  <c r="CB14" i="8" s="1"/>
  <c r="DF14" i="8"/>
  <c r="DE61" i="8"/>
  <c r="CE61" i="8"/>
  <c r="DD61" i="8"/>
  <c r="CD61" i="8" s="1"/>
  <c r="CH61" i="8"/>
  <c r="DG61" i="8"/>
  <c r="DF61" i="8"/>
  <c r="CF61" i="8"/>
  <c r="DB61" i="8"/>
  <c r="CB61" i="8" s="1"/>
  <c r="DE20" i="8"/>
  <c r="CE20" i="8"/>
  <c r="DD20" i="8"/>
  <c r="CD20" i="8" s="1"/>
  <c r="CH20" i="8"/>
  <c r="DG20" i="8"/>
  <c r="DF20" i="8"/>
  <c r="CF20" i="8"/>
  <c r="DB20" i="8"/>
  <c r="CB20" i="8" s="1"/>
  <c r="DE32" i="8"/>
  <c r="CE32" i="8"/>
  <c r="DD32" i="8"/>
  <c r="CD32" i="8" s="1"/>
  <c r="CH32" i="8"/>
  <c r="DG32" i="8"/>
  <c r="DF32" i="8"/>
  <c r="CF32" i="8"/>
  <c r="DB32" i="8"/>
  <c r="CB32" i="8" s="1"/>
  <c r="DE26" i="8"/>
  <c r="CE26" i="8"/>
  <c r="DD26" i="8"/>
  <c r="CD26" i="8" s="1"/>
  <c r="CH26" i="8"/>
  <c r="DG26" i="8"/>
  <c r="DF26" i="8"/>
  <c r="CF26" i="8"/>
  <c r="DB26" i="8"/>
  <c r="CB26" i="8" s="1"/>
  <c r="AY53" i="8"/>
  <c r="AY47" i="8"/>
  <c r="DG236" i="8"/>
  <c r="CG236" i="8"/>
  <c r="CE236" i="8"/>
  <c r="DE236" i="8"/>
  <c r="CD236" i="8"/>
  <c r="DD236" i="8"/>
  <c r="DG232" i="8"/>
  <c r="CG232" i="8"/>
  <c r="CE232" i="8"/>
  <c r="DE232" i="8"/>
  <c r="CD232" i="8"/>
  <c r="DD232" i="8"/>
  <c r="DF118" i="8"/>
  <c r="CF118" i="8"/>
  <c r="DE118" i="8"/>
  <c r="CE118" i="8"/>
  <c r="DH118" i="8"/>
  <c r="DD118" i="8"/>
  <c r="CH118" i="8"/>
  <c r="CD118" i="8"/>
  <c r="DC118" i="8"/>
  <c r="CC118" i="8" s="1"/>
  <c r="DG118" i="8"/>
  <c r="CG118" i="8"/>
  <c r="DH136" i="8"/>
  <c r="DD136" i="8"/>
  <c r="CH136" i="8"/>
  <c r="CD136" i="8"/>
  <c r="DF136" i="8"/>
  <c r="DE136" i="8"/>
  <c r="CG136" i="8"/>
  <c r="DC136" i="8"/>
  <c r="CC136" i="8" s="1"/>
  <c r="CF136" i="8"/>
  <c r="DG136" i="8"/>
  <c r="CE136" i="8"/>
  <c r="DE112" i="8"/>
  <c r="CE112" i="8"/>
  <c r="DH112" i="8"/>
  <c r="DD112" i="8"/>
  <c r="CH112" i="8"/>
  <c r="CD112" i="8"/>
  <c r="DF112" i="8"/>
  <c r="CG112" i="8"/>
  <c r="DC112" i="8"/>
  <c r="CC112" i="8" s="1"/>
  <c r="CF112" i="8"/>
  <c r="DG112" i="8"/>
  <c r="DE108" i="8"/>
  <c r="CE108" i="8"/>
  <c r="DH108" i="8"/>
  <c r="DD108" i="8"/>
  <c r="CH108" i="8"/>
  <c r="CD108" i="8"/>
  <c r="DF108" i="8"/>
  <c r="CG108" i="8"/>
  <c r="DC108" i="8"/>
  <c r="CC108" i="8" s="1"/>
  <c r="CF108" i="8"/>
  <c r="DG108" i="8"/>
  <c r="DE21" i="8"/>
  <c r="CE21" i="8"/>
  <c r="DD21" i="8"/>
  <c r="CD21" i="8" s="1"/>
  <c r="CH21" i="8"/>
  <c r="DG21" i="8"/>
  <c r="DF21" i="8"/>
  <c r="DB21" i="8"/>
  <c r="CB21" i="8" s="1"/>
  <c r="CF21" i="8"/>
  <c r="AY286" i="8"/>
  <c r="DG274" i="8"/>
  <c r="CG274" i="8"/>
  <c r="DE274" i="8"/>
  <c r="CE274" i="8"/>
  <c r="DD274" i="8"/>
  <c r="CD274" i="8"/>
  <c r="DD244" i="8"/>
  <c r="CG244" i="8"/>
  <c r="CD244" i="8"/>
  <c r="DG244" i="8"/>
  <c r="DE244" i="8"/>
  <c r="CE244" i="8"/>
  <c r="DD197" i="8"/>
  <c r="CD197" i="8" s="1"/>
  <c r="DC197" i="8"/>
  <c r="CC197" i="8" s="1"/>
  <c r="DA197" i="8"/>
  <c r="CA197" i="8" s="1"/>
  <c r="DE197" i="8"/>
  <c r="CE197" i="8" s="1"/>
  <c r="DB197" i="8"/>
  <c r="CB197" i="8" s="1"/>
  <c r="DD181" i="8"/>
  <c r="CD181" i="8" s="1"/>
  <c r="DC181" i="8"/>
  <c r="CC181" i="8" s="1"/>
  <c r="DA181" i="8"/>
  <c r="CA181" i="8" s="1"/>
  <c r="DE181" i="8"/>
  <c r="CE181" i="8" s="1"/>
  <c r="DB181" i="8"/>
  <c r="CB181" i="8" s="1"/>
  <c r="DG298" i="8"/>
  <c r="CG298" i="8"/>
  <c r="DE298" i="8"/>
  <c r="CE298" i="8"/>
  <c r="DD298" i="8"/>
  <c r="CD298" i="8"/>
  <c r="AY291" i="8"/>
  <c r="DG281" i="8"/>
  <c r="CG281" i="8"/>
  <c r="DE281" i="8"/>
  <c r="CE281" i="8"/>
  <c r="DD281" i="8"/>
  <c r="CD281" i="8"/>
  <c r="AY281" i="8" s="1"/>
  <c r="DG279" i="8"/>
  <c r="CG279" i="8"/>
  <c r="DE279" i="8"/>
  <c r="CE279" i="8"/>
  <c r="DD279" i="8"/>
  <c r="CD279" i="8"/>
  <c r="AY271" i="8"/>
  <c r="DD263" i="8"/>
  <c r="CD263" i="8"/>
  <c r="DE263" i="8"/>
  <c r="CE263" i="8"/>
  <c r="DG263" i="8"/>
  <c r="CG263" i="8"/>
  <c r="DG256" i="8"/>
  <c r="DE256" i="8"/>
  <c r="CE256" i="8"/>
  <c r="CG256" i="8"/>
  <c r="DD193" i="8"/>
  <c r="CD193" i="8" s="1"/>
  <c r="DC193" i="8"/>
  <c r="CC193" i="8" s="1"/>
  <c r="DA193" i="8"/>
  <c r="CA193" i="8" s="1"/>
  <c r="DE193" i="8"/>
  <c r="CE193" i="8" s="1"/>
  <c r="DB193" i="8"/>
  <c r="CB193" i="8" s="1"/>
  <c r="DD185" i="8"/>
  <c r="CD185" i="8" s="1"/>
  <c r="DC185" i="8"/>
  <c r="CC185" i="8" s="1"/>
  <c r="DA185" i="8"/>
  <c r="CA185" i="8" s="1"/>
  <c r="DE185" i="8"/>
  <c r="CE185" i="8" s="1"/>
  <c r="DB185" i="8"/>
  <c r="CB185" i="8" s="1"/>
  <c r="AX177" i="8"/>
  <c r="DD246" i="8"/>
  <c r="CG246" i="8"/>
  <c r="DE246" i="8"/>
  <c r="CE246" i="8"/>
  <c r="DG246" i="8"/>
  <c r="CD246" i="8"/>
  <c r="DG227" i="8"/>
  <c r="CG227" i="8"/>
  <c r="CE227" i="8"/>
  <c r="DE227" i="8"/>
  <c r="CD227" i="8"/>
  <c r="DD227" i="8"/>
  <c r="AH206" i="8"/>
  <c r="AX167" i="8"/>
  <c r="AX172" i="8"/>
  <c r="AX165" i="8"/>
  <c r="DE139" i="8"/>
  <c r="CE139" i="8"/>
  <c r="DH139" i="8"/>
  <c r="DD139" i="8"/>
  <c r="CH139" i="8"/>
  <c r="CD139" i="8"/>
  <c r="DC139" i="8"/>
  <c r="CC139" i="8" s="1"/>
  <c r="CF139" i="8"/>
  <c r="DG139" i="8"/>
  <c r="DF139" i="8"/>
  <c r="CG139" i="8"/>
  <c r="AH204" i="8"/>
  <c r="DF130" i="8"/>
  <c r="CF130" i="8"/>
  <c r="DE130" i="8"/>
  <c r="CE130" i="8"/>
  <c r="DH130" i="8"/>
  <c r="DD130" i="8"/>
  <c r="CH130" i="8"/>
  <c r="CD130" i="8"/>
  <c r="DG130" i="8"/>
  <c r="CG130" i="8"/>
  <c r="DC130" i="8"/>
  <c r="CC130" i="8" s="1"/>
  <c r="DH119" i="8"/>
  <c r="DD119" i="8"/>
  <c r="CG119" i="8"/>
  <c r="DG119" i="8"/>
  <c r="DC119" i="8"/>
  <c r="CC119" i="8" s="1"/>
  <c r="CF119" i="8"/>
  <c r="DF119" i="8"/>
  <c r="CE119" i="8"/>
  <c r="CD119" i="8"/>
  <c r="DE119" i="8"/>
  <c r="CH119" i="8"/>
  <c r="DE113" i="8"/>
  <c r="CE113" i="8"/>
  <c r="DH113" i="8"/>
  <c r="DD113" i="8"/>
  <c r="CH113" i="8"/>
  <c r="CD113" i="8"/>
  <c r="DF113" i="8"/>
  <c r="CG113" i="8"/>
  <c r="DC113" i="8"/>
  <c r="CC113" i="8" s="1"/>
  <c r="CF113" i="8"/>
  <c r="DG113" i="8"/>
  <c r="DE109" i="8"/>
  <c r="CG109" i="8"/>
  <c r="DH109" i="8"/>
  <c r="DC109" i="8"/>
  <c r="CC109" i="8" s="1"/>
  <c r="CF109" i="8"/>
  <c r="DF109" i="8"/>
  <c r="DG109" i="8"/>
  <c r="CH109" i="8"/>
  <c r="CE109" i="8"/>
  <c r="AY45" i="8"/>
  <c r="DE35" i="8"/>
  <c r="CE35" i="8"/>
  <c r="DD35" i="8"/>
  <c r="CD35" i="8" s="1"/>
  <c r="CH35" i="8"/>
  <c r="DG35" i="8"/>
  <c r="DF35" i="8"/>
  <c r="DB35" i="8"/>
  <c r="CB35" i="8" s="1"/>
  <c r="CF35" i="8"/>
  <c r="DE27" i="8"/>
  <c r="CE27" i="8"/>
  <c r="DD27" i="8"/>
  <c r="CD27" i="8" s="1"/>
  <c r="CH27" i="8"/>
  <c r="DG27" i="8"/>
  <c r="DF27" i="8"/>
  <c r="DB27" i="8"/>
  <c r="CB27" i="8" s="1"/>
  <c r="CF27" i="8"/>
  <c r="D36" i="8"/>
  <c r="A363" i="8" s="1"/>
  <c r="DE19" i="8"/>
  <c r="CE19" i="8"/>
  <c r="DD19" i="8"/>
  <c r="CD19" i="8" s="1"/>
  <c r="CH19" i="8"/>
  <c r="DG19" i="8"/>
  <c r="DF19" i="8"/>
  <c r="DB19" i="8"/>
  <c r="CB19" i="8" s="1"/>
  <c r="CF19" i="8"/>
  <c r="DE34" i="8"/>
  <c r="CE34" i="8"/>
  <c r="DD34" i="8"/>
  <c r="CD34" i="8" s="1"/>
  <c r="CH34" i="8"/>
  <c r="DG34" i="8"/>
  <c r="DF34" i="8"/>
  <c r="CF34" i="8"/>
  <c r="DB34" i="8"/>
  <c r="CB34" i="8" s="1"/>
  <c r="DE28" i="8"/>
  <c r="CE28" i="8"/>
  <c r="DD28" i="8"/>
  <c r="CD28" i="8" s="1"/>
  <c r="CH28" i="8"/>
  <c r="DG28" i="8"/>
  <c r="DB28" i="8"/>
  <c r="CB28" i="8" s="1"/>
  <c r="DF28" i="8"/>
  <c r="CF28" i="8"/>
  <c r="DE24" i="8"/>
  <c r="CE24" i="8"/>
  <c r="DD24" i="8"/>
  <c r="CD24" i="8" s="1"/>
  <c r="CH24" i="8"/>
  <c r="DG24" i="8"/>
  <c r="DB24" i="8"/>
  <c r="CB24" i="8" s="1"/>
  <c r="DF24" i="8"/>
  <c r="CF24" i="8"/>
  <c r="AY51" i="8"/>
  <c r="DE63" i="8"/>
  <c r="CE63" i="8"/>
  <c r="DD63" i="8"/>
  <c r="CD63" i="8" s="1"/>
  <c r="CH63" i="8"/>
  <c r="DG63" i="8"/>
  <c r="DB63" i="8"/>
  <c r="CB63" i="8" s="1"/>
  <c r="DF63" i="8"/>
  <c r="CF63" i="8"/>
  <c r="AY43" i="8"/>
  <c r="AY276" i="8" l="1"/>
  <c r="AY225" i="8"/>
  <c r="AX109" i="8"/>
  <c r="AX185" i="8"/>
  <c r="AY263" i="8"/>
  <c r="AY298" i="8"/>
  <c r="AX181" i="8"/>
  <c r="AX118" i="8"/>
  <c r="AY236" i="8"/>
  <c r="AY14" i="8"/>
  <c r="AY33" i="8"/>
  <c r="A332" i="8"/>
  <c r="AX195" i="8"/>
  <c r="AY284" i="8"/>
  <c r="AX128" i="8"/>
  <c r="AX183" i="8"/>
  <c r="AH203" i="8"/>
  <c r="AY34" i="8"/>
  <c r="AY250" i="8"/>
  <c r="AY15" i="8"/>
  <c r="AX119" i="8"/>
  <c r="AY256" i="8"/>
  <c r="AX114" i="8"/>
  <c r="AX117" i="8"/>
  <c r="AX191" i="8"/>
  <c r="AY13" i="8"/>
  <c r="AX107" i="8"/>
  <c r="AX115" i="8"/>
  <c r="AY63" i="8"/>
  <c r="AY19" i="8"/>
  <c r="AX113" i="8"/>
  <c r="AX130" i="8"/>
  <c r="AX139" i="8"/>
  <c r="AY227" i="8"/>
  <c r="AY274" i="8"/>
  <c r="AY21" i="8"/>
  <c r="AX112" i="8"/>
  <c r="AX136" i="8"/>
  <c r="AY232" i="8"/>
  <c r="AY48" i="8"/>
  <c r="AX110" i="8"/>
  <c r="AX132" i="8"/>
  <c r="AX179" i="8"/>
  <c r="AY242" i="8"/>
  <c r="AY241" i="8"/>
  <c r="AY29" i="8"/>
  <c r="AY233" i="8"/>
  <c r="CB12" i="8"/>
  <c r="AY12" i="8" s="1"/>
  <c r="B332" i="8"/>
  <c r="B363" i="8"/>
  <c r="AX124" i="8"/>
  <c r="AX141" i="8"/>
  <c r="AY30" i="8"/>
  <c r="AX142" i="8"/>
  <c r="AX193" i="8"/>
  <c r="AX197" i="8"/>
  <c r="AY24" i="8"/>
  <c r="AY28" i="8"/>
  <c r="AY27" i="8"/>
  <c r="AY35" i="8"/>
  <c r="AY246" i="8"/>
  <c r="AY279" i="8"/>
  <c r="AY244" i="8"/>
  <c r="AX108" i="8"/>
  <c r="AY26" i="8"/>
  <c r="AY32" i="8"/>
  <c r="AY20" i="8"/>
  <c r="AY61" i="8"/>
  <c r="AY25" i="8"/>
  <c r="AX106" i="8"/>
  <c r="AX140" i="8"/>
  <c r="AX187" i="8"/>
  <c r="AY254" i="8"/>
  <c r="AX189" i="8"/>
  <c r="AX138" i="8"/>
  <c r="AY22" i="8"/>
  <c r="AY42" i="8"/>
  <c r="AX134" i="8"/>
  <c r="AY295" i="8"/>
  <c r="DA315" i="7" l="1"/>
  <c r="CA315" i="7"/>
  <c r="F315" i="7"/>
  <c r="E315" i="7"/>
  <c r="D315" i="7" s="1"/>
  <c r="DA314" i="7"/>
  <c r="CA314" i="7"/>
  <c r="F314" i="7"/>
  <c r="E314" i="7"/>
  <c r="D314" i="7" s="1"/>
  <c r="DB314" i="7" s="1"/>
  <c r="DA313" i="7"/>
  <c r="CA313" i="7" s="1"/>
  <c r="F313" i="7"/>
  <c r="E313" i="7"/>
  <c r="DA312" i="7"/>
  <c r="CA312" i="7" s="1"/>
  <c r="F312" i="7"/>
  <c r="D312" i="7" s="1"/>
  <c r="DB312" i="7" s="1"/>
  <c r="E312" i="7"/>
  <c r="DA311" i="7"/>
  <c r="CA311" i="7"/>
  <c r="F311" i="7"/>
  <c r="E311" i="7"/>
  <c r="D311" i="7" s="1"/>
  <c r="DB311" i="7" s="1"/>
  <c r="AX306" i="7"/>
  <c r="AW306" i="7"/>
  <c r="AV306" i="7"/>
  <c r="AU306" i="7"/>
  <c r="AT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AX305" i="7"/>
  <c r="AW305" i="7"/>
  <c r="AV305" i="7"/>
  <c r="AU305" i="7"/>
  <c r="AT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F305" i="7" s="1"/>
  <c r="G305" i="7"/>
  <c r="AX304" i="7"/>
  <c r="AW304" i="7"/>
  <c r="AV304" i="7"/>
  <c r="AU304" i="7"/>
  <c r="AT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F304" i="7" s="1"/>
  <c r="G304" i="7"/>
  <c r="E304" i="7" s="1"/>
  <c r="D304" i="7" s="1"/>
  <c r="AX303" i="7"/>
  <c r="AW303" i="7"/>
  <c r="AV303" i="7"/>
  <c r="AU303" i="7"/>
  <c r="AT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F303" i="7" s="1"/>
  <c r="G303" i="7"/>
  <c r="AX302" i="7"/>
  <c r="AW302" i="7"/>
  <c r="AV302" i="7"/>
  <c r="AU302" i="7"/>
  <c r="AT302" i="7"/>
  <c r="AS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F302" i="7" s="1"/>
  <c r="I302" i="7"/>
  <c r="H302" i="7"/>
  <c r="G302" i="7"/>
  <c r="E302" i="7" s="1"/>
  <c r="D302" i="7" s="1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E301" i="7" s="1"/>
  <c r="H301" i="7"/>
  <c r="F301" i="7" s="1"/>
  <c r="G301" i="7"/>
  <c r="DA300" i="7"/>
  <c r="CA300" i="7" s="1"/>
  <c r="CC300" i="7"/>
  <c r="CB300" i="7"/>
  <c r="F300" i="7"/>
  <c r="E300" i="7"/>
  <c r="D300" i="7" s="1"/>
  <c r="DD300" i="7" s="1"/>
  <c r="DG299" i="7"/>
  <c r="DA299" i="7"/>
  <c r="CC299" i="7"/>
  <c r="CB299" i="7"/>
  <c r="CA299" i="7"/>
  <c r="F299" i="7"/>
  <c r="E299" i="7"/>
  <c r="D299" i="7" s="1"/>
  <c r="DE299" i="7" s="1"/>
  <c r="DA298" i="7"/>
  <c r="CA298" i="7" s="1"/>
  <c r="CC298" i="7"/>
  <c r="CB298" i="7"/>
  <c r="F298" i="7"/>
  <c r="E298" i="7"/>
  <c r="DA297" i="7"/>
  <c r="CC297" i="7"/>
  <c r="CB297" i="7"/>
  <c r="CA297" i="7"/>
  <c r="F297" i="7"/>
  <c r="E297" i="7"/>
  <c r="D297" i="7"/>
  <c r="DE297" i="7" s="1"/>
  <c r="DA296" i="7"/>
  <c r="CA296" i="7" s="1"/>
  <c r="CC296" i="7"/>
  <c r="CB296" i="7"/>
  <c r="F296" i="7"/>
  <c r="E296" i="7"/>
  <c r="DA295" i="7"/>
  <c r="CA295" i="7" s="1"/>
  <c r="F295" i="7"/>
  <c r="E295" i="7"/>
  <c r="DA294" i="7"/>
  <c r="CC294" i="7"/>
  <c r="CB294" i="7"/>
  <c r="CA294" i="7"/>
  <c r="F294" i="7"/>
  <c r="E294" i="7"/>
  <c r="D294" i="7" s="1"/>
  <c r="DA293" i="7"/>
  <c r="CA293" i="7" s="1"/>
  <c r="CC293" i="7"/>
  <c r="CB293" i="7"/>
  <c r="F293" i="7"/>
  <c r="E293" i="7"/>
  <c r="DA292" i="7"/>
  <c r="CC292" i="7"/>
  <c r="CB292" i="7"/>
  <c r="CA292" i="7"/>
  <c r="F292" i="7"/>
  <c r="E292" i="7"/>
  <c r="D292" i="7" s="1"/>
  <c r="DA291" i="7"/>
  <c r="CA291" i="7" s="1"/>
  <c r="CC291" i="7"/>
  <c r="CB291" i="7"/>
  <c r="F291" i="7"/>
  <c r="E291" i="7"/>
  <c r="DA290" i="7"/>
  <c r="CC290" i="7"/>
  <c r="CB290" i="7"/>
  <c r="CA290" i="7"/>
  <c r="F290" i="7"/>
  <c r="E290" i="7"/>
  <c r="D290" i="7"/>
  <c r="CD290" i="7" s="1"/>
  <c r="DA289" i="7"/>
  <c r="CA289" i="7" s="1"/>
  <c r="F289" i="7"/>
  <c r="E289" i="7"/>
  <c r="D289" i="7" s="1"/>
  <c r="DG289" i="7" s="1"/>
  <c r="DA288" i="7"/>
  <c r="CA288" i="7" s="1"/>
  <c r="CC288" i="7"/>
  <c r="CB288" i="7"/>
  <c r="F288" i="7"/>
  <c r="E288" i="7"/>
  <c r="DA287" i="7"/>
  <c r="CC287" i="7"/>
  <c r="CB287" i="7"/>
  <c r="CA287" i="7"/>
  <c r="F287" i="7"/>
  <c r="E287" i="7"/>
  <c r="D287" i="7" s="1"/>
  <c r="CG287" i="7" s="1"/>
  <c r="DA286" i="7"/>
  <c r="CA286" i="7" s="1"/>
  <c r="CC286" i="7"/>
  <c r="CB286" i="7"/>
  <c r="F286" i="7"/>
  <c r="E286" i="7"/>
  <c r="DA285" i="7"/>
  <c r="CA285" i="7" s="1"/>
  <c r="CC285" i="7"/>
  <c r="CB285" i="7"/>
  <c r="F285" i="7"/>
  <c r="E285" i="7"/>
  <c r="D285" i="7" s="1"/>
  <c r="DG285" i="7" s="1"/>
  <c r="DA284" i="7"/>
  <c r="CA284" i="7" s="1"/>
  <c r="CC284" i="7"/>
  <c r="CB284" i="7"/>
  <c r="F284" i="7"/>
  <c r="E284" i="7"/>
  <c r="D284" i="7" s="1"/>
  <c r="DD284" i="7" s="1"/>
  <c r="DA283" i="7"/>
  <c r="CA283" i="7" s="1"/>
  <c r="F283" i="7"/>
  <c r="E283" i="7"/>
  <c r="DA282" i="7"/>
  <c r="CA282" i="7" s="1"/>
  <c r="CC282" i="7"/>
  <c r="CB282" i="7"/>
  <c r="F282" i="7"/>
  <c r="E282" i="7"/>
  <c r="D282" i="7" s="1"/>
  <c r="DD282" i="7" s="1"/>
  <c r="DA281" i="7"/>
  <c r="CA281" i="7" s="1"/>
  <c r="CC281" i="7"/>
  <c r="CB281" i="7"/>
  <c r="F281" i="7"/>
  <c r="E281" i="7"/>
  <c r="DA280" i="7"/>
  <c r="CC280" i="7"/>
  <c r="CB280" i="7"/>
  <c r="CA280" i="7"/>
  <c r="F280" i="7"/>
  <c r="E280" i="7"/>
  <c r="D280" i="7" s="1"/>
  <c r="DA279" i="7"/>
  <c r="CA279" i="7" s="1"/>
  <c r="CC279" i="7"/>
  <c r="CB279" i="7"/>
  <c r="F279" i="7"/>
  <c r="E279" i="7"/>
  <c r="DA278" i="7"/>
  <c r="CC278" i="7"/>
  <c r="CB278" i="7"/>
  <c r="CA278" i="7"/>
  <c r="F278" i="7"/>
  <c r="E278" i="7"/>
  <c r="DD277" i="7"/>
  <c r="DA277" i="7"/>
  <c r="CA277" i="7"/>
  <c r="F277" i="7"/>
  <c r="E277" i="7"/>
  <c r="D277" i="7"/>
  <c r="CG277" i="7" s="1"/>
  <c r="DA276" i="7"/>
  <c r="CA276" i="7" s="1"/>
  <c r="CC276" i="7"/>
  <c r="CB276" i="7"/>
  <c r="F276" i="7"/>
  <c r="E276" i="7"/>
  <c r="DA275" i="7"/>
  <c r="CC275" i="7"/>
  <c r="CB275" i="7"/>
  <c r="CA275" i="7"/>
  <c r="F275" i="7"/>
  <c r="E275" i="7"/>
  <c r="DA274" i="7"/>
  <c r="CA274" i="7" s="1"/>
  <c r="CC274" i="7"/>
  <c r="CB274" i="7"/>
  <c r="F274" i="7"/>
  <c r="E274" i="7"/>
  <c r="DA273" i="7"/>
  <c r="CA273" i="7" s="1"/>
  <c r="CC273" i="7"/>
  <c r="CB273" i="7"/>
  <c r="F273" i="7"/>
  <c r="E273" i="7"/>
  <c r="D273" i="7" s="1"/>
  <c r="CG273" i="7" s="1"/>
  <c r="DA272" i="7"/>
  <c r="CA272" i="7" s="1"/>
  <c r="CC272" i="7"/>
  <c r="CB272" i="7"/>
  <c r="F272" i="7"/>
  <c r="E272" i="7"/>
  <c r="DA271" i="7"/>
  <c r="CA271" i="7" s="1"/>
  <c r="F271" i="7"/>
  <c r="E271" i="7"/>
  <c r="DA270" i="7"/>
  <c r="CC270" i="7"/>
  <c r="CB270" i="7"/>
  <c r="CA270" i="7"/>
  <c r="F270" i="7"/>
  <c r="E270" i="7"/>
  <c r="DA269" i="7"/>
  <c r="CA269" i="7" s="1"/>
  <c r="CC269" i="7"/>
  <c r="CB269" i="7"/>
  <c r="F269" i="7"/>
  <c r="E269" i="7"/>
  <c r="DA268" i="7"/>
  <c r="CA268" i="7" s="1"/>
  <c r="CC268" i="7"/>
  <c r="CB268" i="7"/>
  <c r="F268" i="7"/>
  <c r="E268" i="7"/>
  <c r="D268" i="7" s="1"/>
  <c r="DA267" i="7"/>
  <c r="CA267" i="7" s="1"/>
  <c r="CC267" i="7"/>
  <c r="CB267" i="7"/>
  <c r="F267" i="7"/>
  <c r="E267" i="7"/>
  <c r="DA266" i="7"/>
  <c r="CC266" i="7"/>
  <c r="CB266" i="7"/>
  <c r="CA266" i="7"/>
  <c r="F266" i="7"/>
  <c r="E266" i="7"/>
  <c r="D266" i="7"/>
  <c r="CD266" i="7" s="1"/>
  <c r="DA265" i="7"/>
  <c r="CA265" i="7"/>
  <c r="F265" i="7"/>
  <c r="E265" i="7"/>
  <c r="DA264" i="7"/>
  <c r="CA264" i="7" s="1"/>
  <c r="CC264" i="7"/>
  <c r="CB264" i="7"/>
  <c r="F264" i="7"/>
  <c r="D264" i="7" s="1"/>
  <c r="DG264" i="7" s="1"/>
  <c r="E264" i="7"/>
  <c r="DA263" i="7"/>
  <c r="CC263" i="7"/>
  <c r="CB263" i="7"/>
  <c r="CA263" i="7"/>
  <c r="F263" i="7"/>
  <c r="E263" i="7"/>
  <c r="DA262" i="7"/>
  <c r="CA262" i="7" s="1"/>
  <c r="CC262" i="7"/>
  <c r="CB262" i="7"/>
  <c r="F262" i="7"/>
  <c r="E262" i="7"/>
  <c r="DA261" i="7"/>
  <c r="CA261" i="7" s="1"/>
  <c r="CC261" i="7"/>
  <c r="CB261" i="7"/>
  <c r="F261" i="7"/>
  <c r="E261" i="7"/>
  <c r="DA260" i="7"/>
  <c r="CC260" i="7"/>
  <c r="CB260" i="7"/>
  <c r="CA260" i="7"/>
  <c r="F260" i="7"/>
  <c r="E260" i="7"/>
  <c r="D260" i="7" s="1"/>
  <c r="CE260" i="7" s="1"/>
  <c r="DA259" i="7"/>
  <c r="CA259" i="7"/>
  <c r="F259" i="7"/>
  <c r="E259" i="7"/>
  <c r="CC258" i="7"/>
  <c r="CA258" i="7"/>
  <c r="F258" i="7"/>
  <c r="E258" i="7"/>
  <c r="D258" i="7"/>
  <c r="DE258" i="7" s="1"/>
  <c r="CC257" i="7"/>
  <c r="CA257" i="7"/>
  <c r="F257" i="7"/>
  <c r="E257" i="7"/>
  <c r="CC256" i="7"/>
  <c r="CA256" i="7"/>
  <c r="F256" i="7"/>
  <c r="E256" i="7"/>
  <c r="D256" i="7" s="1"/>
  <c r="CC255" i="7"/>
  <c r="CA255" i="7"/>
  <c r="F255" i="7"/>
  <c r="E255" i="7"/>
  <c r="CC254" i="7"/>
  <c r="CA254" i="7"/>
  <c r="F254" i="7"/>
  <c r="E254" i="7"/>
  <c r="D254" i="7"/>
  <c r="DE254" i="7" s="1"/>
  <c r="CA253" i="7"/>
  <c r="F253" i="7"/>
  <c r="E253" i="7"/>
  <c r="D253" i="7" s="1"/>
  <c r="DB253" i="7" s="1"/>
  <c r="CB253" i="7" s="1"/>
  <c r="CC252" i="7"/>
  <c r="CA252" i="7"/>
  <c r="F252" i="7"/>
  <c r="D252" i="7" s="1"/>
  <c r="CG252" i="7" s="1"/>
  <c r="E252" i="7"/>
  <c r="CC251" i="7"/>
  <c r="CA251" i="7"/>
  <c r="F251" i="7"/>
  <c r="E251" i="7"/>
  <c r="D251" i="7" s="1"/>
  <c r="CC250" i="7"/>
  <c r="CA250" i="7"/>
  <c r="F250" i="7"/>
  <c r="E250" i="7"/>
  <c r="CC249" i="7"/>
  <c r="CA249" i="7"/>
  <c r="F249" i="7"/>
  <c r="E249" i="7"/>
  <c r="D249" i="7" s="1"/>
  <c r="CC248" i="7"/>
  <c r="CA248" i="7"/>
  <c r="F248" i="7"/>
  <c r="E248" i="7"/>
  <c r="CA247" i="7"/>
  <c r="F247" i="7"/>
  <c r="E247" i="7"/>
  <c r="D247" i="7"/>
  <c r="DE247" i="7" s="1"/>
  <c r="CC246" i="7"/>
  <c r="CA246" i="7"/>
  <c r="F246" i="7"/>
  <c r="E246" i="7"/>
  <c r="D246" i="7" s="1"/>
  <c r="CC245" i="7"/>
  <c r="CA245" i="7"/>
  <c r="F245" i="7"/>
  <c r="E245" i="7"/>
  <c r="D245" i="7" s="1"/>
  <c r="CC244" i="7"/>
  <c r="CA244" i="7"/>
  <c r="F244" i="7"/>
  <c r="E244" i="7"/>
  <c r="D244" i="7"/>
  <c r="CG244" i="7" s="1"/>
  <c r="CC243" i="7"/>
  <c r="CA243" i="7"/>
  <c r="F243" i="7"/>
  <c r="E243" i="7"/>
  <c r="D243" i="7"/>
  <c r="CG243" i="7" s="1"/>
  <c r="CC242" i="7"/>
  <c r="CA242" i="7"/>
  <c r="F242" i="7"/>
  <c r="E242" i="7"/>
  <c r="D242" i="7" s="1"/>
  <c r="CA241" i="7"/>
  <c r="F241" i="7"/>
  <c r="D241" i="7" s="1"/>
  <c r="CD241" i="7" s="1"/>
  <c r="E241" i="7"/>
  <c r="DA240" i="7"/>
  <c r="CC240" i="7"/>
  <c r="CA240" i="7"/>
  <c r="F240" i="7"/>
  <c r="E240" i="7"/>
  <c r="D240" i="7"/>
  <c r="DA239" i="7"/>
  <c r="CC239" i="7"/>
  <c r="CA239" i="7"/>
  <c r="F239" i="7"/>
  <c r="E239" i="7"/>
  <c r="D239" i="7" s="1"/>
  <c r="DG239" i="7" s="1"/>
  <c r="DA238" i="7"/>
  <c r="CA238" i="7" s="1"/>
  <c r="CC238" i="7"/>
  <c r="F238" i="7"/>
  <c r="E238" i="7"/>
  <c r="DA237" i="7"/>
  <c r="CA237" i="7" s="1"/>
  <c r="CC237" i="7"/>
  <c r="F237" i="7"/>
  <c r="D237" i="7" s="1"/>
  <c r="CE237" i="7" s="1"/>
  <c r="E237" i="7"/>
  <c r="DA236" i="7"/>
  <c r="CC236" i="7"/>
  <c r="CA236" i="7"/>
  <c r="F236" i="7"/>
  <c r="D236" i="7" s="1"/>
  <c r="E236" i="7"/>
  <c r="DA235" i="7"/>
  <c r="CA235" i="7" s="1"/>
  <c r="F235" i="7"/>
  <c r="E235" i="7"/>
  <c r="DA234" i="7"/>
  <c r="CC234" i="7"/>
  <c r="CA234" i="7"/>
  <c r="F234" i="7"/>
  <c r="D234" i="7" s="1"/>
  <c r="E234" i="7"/>
  <c r="DA233" i="7"/>
  <c r="CA233" i="7" s="1"/>
  <c r="CC233" i="7"/>
  <c r="F233" i="7"/>
  <c r="E233" i="7"/>
  <c r="DD232" i="7"/>
  <c r="DA232" i="7"/>
  <c r="CC232" i="7"/>
  <c r="CA232" i="7"/>
  <c r="F232" i="7"/>
  <c r="D232" i="7" s="1"/>
  <c r="CE232" i="7" s="1"/>
  <c r="E232" i="7"/>
  <c r="DA231" i="7"/>
  <c r="CC231" i="7"/>
  <c r="CA231" i="7"/>
  <c r="F231" i="7"/>
  <c r="E231" i="7"/>
  <c r="D231" i="7" s="1"/>
  <c r="DA230" i="7"/>
  <c r="CA230" i="7" s="1"/>
  <c r="CC230" i="7"/>
  <c r="F230" i="7"/>
  <c r="E230" i="7"/>
  <c r="DA229" i="7"/>
  <c r="CA229" i="7" s="1"/>
  <c r="F229" i="7"/>
  <c r="E229" i="7"/>
  <c r="DA228" i="7"/>
  <c r="CA228" i="7" s="1"/>
  <c r="CC228" i="7"/>
  <c r="F228" i="7"/>
  <c r="E228" i="7"/>
  <c r="D228" i="7" s="1"/>
  <c r="DE228" i="7" s="1"/>
  <c r="DA227" i="7"/>
  <c r="CC227" i="7"/>
  <c r="CA227" i="7"/>
  <c r="F227" i="7"/>
  <c r="E227" i="7"/>
  <c r="DA226" i="7"/>
  <c r="CA226" i="7" s="1"/>
  <c r="CC226" i="7"/>
  <c r="F226" i="7"/>
  <c r="E226" i="7"/>
  <c r="DA225" i="7"/>
  <c r="CA225" i="7" s="1"/>
  <c r="CC225" i="7"/>
  <c r="F225" i="7"/>
  <c r="E225" i="7"/>
  <c r="D225" i="7" s="1"/>
  <c r="CD225" i="7" s="1"/>
  <c r="DA224" i="7"/>
  <c r="CC224" i="7"/>
  <c r="CA224" i="7"/>
  <c r="F224" i="7"/>
  <c r="E224" i="7"/>
  <c r="D224" i="7" s="1"/>
  <c r="DA223" i="7"/>
  <c r="CA223" i="7"/>
  <c r="F223" i="7"/>
  <c r="D223" i="7" s="1"/>
  <c r="E223" i="7"/>
  <c r="DA222" i="7"/>
  <c r="CA222" i="7" s="1"/>
  <c r="F222" i="7"/>
  <c r="E222" i="7"/>
  <c r="D222" i="7" s="1"/>
  <c r="DA221" i="7"/>
  <c r="CA221" i="7"/>
  <c r="F221" i="7"/>
  <c r="E221" i="7"/>
  <c r="D221" i="7" s="1"/>
  <c r="F216" i="7"/>
  <c r="E216" i="7"/>
  <c r="F215" i="7"/>
  <c r="E215" i="7"/>
  <c r="F214" i="7"/>
  <c r="E214" i="7"/>
  <c r="D214" i="7" s="1"/>
  <c r="F213" i="7"/>
  <c r="D213" i="7" s="1"/>
  <c r="E213" i="7"/>
  <c r="CE208" i="7"/>
  <c r="CD208" i="7"/>
  <c r="CC208" i="7"/>
  <c r="CB208" i="7"/>
  <c r="CA208" i="7"/>
  <c r="AD208" i="7"/>
  <c r="CE207" i="7"/>
  <c r="CD207" i="7"/>
  <c r="CC207" i="7"/>
  <c r="CB207" i="7"/>
  <c r="CA207" i="7"/>
  <c r="AD207" i="7"/>
  <c r="AD206" i="7"/>
  <c r="F206" i="7"/>
  <c r="E206" i="7"/>
  <c r="AD205" i="7"/>
  <c r="F205" i="7"/>
  <c r="E205" i="7"/>
  <c r="AD204" i="7"/>
  <c r="F204" i="7"/>
  <c r="E204" i="7"/>
  <c r="D204" i="7" s="1"/>
  <c r="AD203" i="7"/>
  <c r="F203" i="7"/>
  <c r="E203" i="7"/>
  <c r="D203" i="7"/>
  <c r="DB203" i="7" s="1"/>
  <c r="CB203" i="7" s="1"/>
  <c r="F198" i="7"/>
  <c r="E198" i="7"/>
  <c r="F197" i="7"/>
  <c r="E197" i="7"/>
  <c r="D197" i="7" s="1"/>
  <c r="DC197" i="7" s="1"/>
  <c r="CC197" i="7" s="1"/>
  <c r="F196" i="7"/>
  <c r="E196" i="7"/>
  <c r="D196" i="7" s="1"/>
  <c r="DB196" i="7" s="1"/>
  <c r="CB196" i="7" s="1"/>
  <c r="F195" i="7"/>
  <c r="D195" i="7" s="1"/>
  <c r="DC195" i="7" s="1"/>
  <c r="CC195" i="7" s="1"/>
  <c r="E195" i="7"/>
  <c r="F194" i="7"/>
  <c r="E194" i="7"/>
  <c r="F193" i="7"/>
  <c r="D193" i="7" s="1"/>
  <c r="E193" i="7"/>
  <c r="F192" i="7"/>
  <c r="E192" i="7"/>
  <c r="F191" i="7"/>
  <c r="E191" i="7"/>
  <c r="D191" i="7" s="1"/>
  <c r="F190" i="7"/>
  <c r="E190" i="7"/>
  <c r="D190" i="7"/>
  <c r="DA190" i="7" s="1"/>
  <c r="CA190" i="7" s="1"/>
  <c r="F189" i="7"/>
  <c r="D189" i="7" s="1"/>
  <c r="E189" i="7"/>
  <c r="F188" i="7"/>
  <c r="E188" i="7"/>
  <c r="F187" i="7"/>
  <c r="E187" i="7"/>
  <c r="D187" i="7" s="1"/>
  <c r="F186" i="7"/>
  <c r="E186" i="7"/>
  <c r="D186" i="7" s="1"/>
  <c r="F185" i="7"/>
  <c r="E185" i="7"/>
  <c r="F184" i="7"/>
  <c r="E184" i="7"/>
  <c r="F183" i="7"/>
  <c r="E183" i="7"/>
  <c r="D183" i="7" s="1"/>
  <c r="F182" i="7"/>
  <c r="E182" i="7"/>
  <c r="D182" i="7"/>
  <c r="DA182" i="7" s="1"/>
  <c r="CA182" i="7" s="1"/>
  <c r="F181" i="7"/>
  <c r="D181" i="7" s="1"/>
  <c r="E181" i="7"/>
  <c r="F180" i="7"/>
  <c r="E180" i="7"/>
  <c r="F179" i="7"/>
  <c r="E179" i="7"/>
  <c r="D179" i="7"/>
  <c r="DB179" i="7" s="1"/>
  <c r="CB179" i="7" s="1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E177" i="7"/>
  <c r="D177" i="7" s="1"/>
  <c r="DC177" i="7" s="1"/>
  <c r="CC177" i="7" s="1"/>
  <c r="E176" i="7"/>
  <c r="D176" i="7" s="1"/>
  <c r="E175" i="7"/>
  <c r="D175" i="7" s="1"/>
  <c r="DE175" i="7" s="1"/>
  <c r="CE175" i="7" s="1"/>
  <c r="E174" i="7"/>
  <c r="D174" i="7" s="1"/>
  <c r="DA174" i="7" s="1"/>
  <c r="CA174" i="7" s="1"/>
  <c r="DC173" i="7"/>
  <c r="CC173" i="7" s="1"/>
  <c r="E173" i="7"/>
  <c r="D173" i="7" s="1"/>
  <c r="DD173" i="7" s="1"/>
  <c r="CD173" i="7" s="1"/>
  <c r="F172" i="7"/>
  <c r="D172" i="7" s="1"/>
  <c r="F171" i="7"/>
  <c r="D171" i="7"/>
  <c r="DB171" i="7" s="1"/>
  <c r="CB171" i="7" s="1"/>
  <c r="F170" i="7"/>
  <c r="D170" i="7" s="1"/>
  <c r="DC170" i="7" s="1"/>
  <c r="CC170" i="7" s="1"/>
  <c r="DD169" i="7"/>
  <c r="CD169" i="7" s="1"/>
  <c r="F169" i="7"/>
  <c r="D169" i="7" s="1"/>
  <c r="DC169" i="7" s="1"/>
  <c r="CC169" i="7" s="1"/>
  <c r="F168" i="7"/>
  <c r="D168" i="7" s="1"/>
  <c r="F167" i="7"/>
  <c r="D167" i="7" s="1"/>
  <c r="AW166" i="7"/>
  <c r="AV166" i="7"/>
  <c r="AU166" i="7"/>
  <c r="AT166" i="7"/>
  <c r="AS166" i="7"/>
  <c r="AR166" i="7"/>
  <c r="AQ166" i="7"/>
  <c r="AP166" i="7"/>
  <c r="AN166" i="7"/>
  <c r="AL166" i="7"/>
  <c r="AJ166" i="7"/>
  <c r="AH166" i="7"/>
  <c r="AF166" i="7"/>
  <c r="AD166" i="7"/>
  <c r="F166" i="7" s="1"/>
  <c r="D166" i="7" s="1"/>
  <c r="F165" i="7"/>
  <c r="D165" i="7" s="1"/>
  <c r="DB165" i="7" s="1"/>
  <c r="CB165" i="7" s="1"/>
  <c r="DE164" i="7"/>
  <c r="CE164" i="7" s="1"/>
  <c r="F164" i="7"/>
  <c r="D164" i="7" s="1"/>
  <c r="DB164" i="7" s="1"/>
  <c r="CB164" i="7" s="1"/>
  <c r="F163" i="7"/>
  <c r="D163" i="7" s="1"/>
  <c r="DB163" i="7" s="1"/>
  <c r="CB163" i="7" s="1"/>
  <c r="F162" i="7"/>
  <c r="D162" i="7" s="1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DC156" i="7"/>
  <c r="CC156" i="7" s="1"/>
  <c r="DB156" i="7"/>
  <c r="DA156" i="7"/>
  <c r="CB156" i="7"/>
  <c r="CA156" i="7"/>
  <c r="F156" i="7"/>
  <c r="E156" i="7"/>
  <c r="CF156" i="7" s="1"/>
  <c r="D156" i="7"/>
  <c r="DF156" i="7" s="1"/>
  <c r="DB155" i="7"/>
  <c r="CB155" i="7" s="1"/>
  <c r="DA155" i="7"/>
  <c r="CA155" i="7" s="1"/>
  <c r="F155" i="7"/>
  <c r="E155" i="7"/>
  <c r="CF155" i="7" s="1"/>
  <c r="D155" i="7"/>
  <c r="DF155" i="7" s="1"/>
  <c r="DC154" i="7"/>
  <c r="CC154" i="7" s="1"/>
  <c r="DB154" i="7"/>
  <c r="DA154" i="7"/>
  <c r="CG154" i="7"/>
  <c r="CB154" i="7"/>
  <c r="CA154" i="7"/>
  <c r="F154" i="7"/>
  <c r="DD154" i="7" s="1"/>
  <c r="E154" i="7"/>
  <c r="CF154" i="7" s="1"/>
  <c r="D154" i="7"/>
  <c r="DF154" i="7" s="1"/>
  <c r="DE153" i="7"/>
  <c r="DB153" i="7"/>
  <c r="CB153" i="7" s="1"/>
  <c r="DA153" i="7"/>
  <c r="CA153" i="7" s="1"/>
  <c r="CD153" i="7"/>
  <c r="F153" i="7"/>
  <c r="E153" i="7"/>
  <c r="CF153" i="7" s="1"/>
  <c r="D153" i="7"/>
  <c r="DF153" i="7" s="1"/>
  <c r="DG152" i="7"/>
  <c r="DC152" i="7"/>
  <c r="CC152" i="7" s="1"/>
  <c r="DB152" i="7"/>
  <c r="DA152" i="7"/>
  <c r="CA152" i="7" s="1"/>
  <c r="CG152" i="7"/>
  <c r="CB152" i="7"/>
  <c r="F152" i="7"/>
  <c r="DD152" i="7" s="1"/>
  <c r="E152" i="7"/>
  <c r="CF152" i="7" s="1"/>
  <c r="D152" i="7"/>
  <c r="DF152" i="7" s="1"/>
  <c r="DB151" i="7"/>
  <c r="CB151" i="7" s="1"/>
  <c r="DA151" i="7"/>
  <c r="CA151" i="7" s="1"/>
  <c r="F151" i="7"/>
  <c r="E151" i="7"/>
  <c r="CF151" i="7" s="1"/>
  <c r="D151" i="7"/>
  <c r="DE151" i="7" s="1"/>
  <c r="DB150" i="7"/>
  <c r="CB150" i="7" s="1"/>
  <c r="DA150" i="7"/>
  <c r="CA150" i="7"/>
  <c r="F150" i="7"/>
  <c r="E150" i="7"/>
  <c r="CF150" i="7" s="1"/>
  <c r="D150" i="7"/>
  <c r="DF150" i="7" s="1"/>
  <c r="DB149" i="7"/>
  <c r="CB149" i="7" s="1"/>
  <c r="DA149" i="7"/>
  <c r="CA149" i="7" s="1"/>
  <c r="F149" i="7"/>
  <c r="E149" i="7"/>
  <c r="CF149" i="7" s="1"/>
  <c r="D149" i="7"/>
  <c r="DF149" i="7" s="1"/>
  <c r="DC148" i="7"/>
  <c r="CC148" i="7" s="1"/>
  <c r="DB148" i="7"/>
  <c r="DA148" i="7"/>
  <c r="CB148" i="7"/>
  <c r="CA148" i="7"/>
  <c r="F148" i="7"/>
  <c r="E148" i="7"/>
  <c r="E157" i="7" s="1"/>
  <c r="D148" i="7"/>
  <c r="DF148" i="7" s="1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F143" i="7" s="1"/>
  <c r="G143" i="7"/>
  <c r="E143" i="7" s="1"/>
  <c r="D143" i="7" s="1"/>
  <c r="DB142" i="7"/>
  <c r="CB142" i="7" s="1"/>
  <c r="DA142" i="7"/>
  <c r="CA142" i="7" s="1"/>
  <c r="F142" i="7"/>
  <c r="E142" i="7"/>
  <c r="D142" i="7" s="1"/>
  <c r="DB141" i="7"/>
  <c r="DA141" i="7"/>
  <c r="CA141" i="7" s="1"/>
  <c r="CB141" i="7"/>
  <c r="F141" i="7"/>
  <c r="E141" i="7"/>
  <c r="D141" i="7"/>
  <c r="DB140" i="7"/>
  <c r="CB140" i="7" s="1"/>
  <c r="DA140" i="7"/>
  <c r="CA140" i="7" s="1"/>
  <c r="F140" i="7"/>
  <c r="E140" i="7"/>
  <c r="D140" i="7"/>
  <c r="DD140" i="7" s="1"/>
  <c r="DB139" i="7"/>
  <c r="DA139" i="7"/>
  <c r="CB139" i="7"/>
  <c r="CA139" i="7"/>
  <c r="F139" i="7"/>
  <c r="E139" i="7"/>
  <c r="D139" i="7"/>
  <c r="DH138" i="7"/>
  <c r="DB138" i="7"/>
  <c r="DA138" i="7"/>
  <c r="CA138" i="7" s="1"/>
  <c r="CB138" i="7"/>
  <c r="F138" i="7"/>
  <c r="E138" i="7"/>
  <c r="D138" i="7"/>
  <c r="DD138" i="7" s="1"/>
  <c r="DB137" i="7"/>
  <c r="CB137" i="7" s="1"/>
  <c r="DA137" i="7"/>
  <c r="CA137" i="7"/>
  <c r="F137" i="7"/>
  <c r="D137" i="7" s="1"/>
  <c r="E137" i="7"/>
  <c r="DB136" i="7"/>
  <c r="CB136" i="7" s="1"/>
  <c r="DA136" i="7"/>
  <c r="CA136" i="7" s="1"/>
  <c r="F136" i="7"/>
  <c r="E136" i="7"/>
  <c r="DB135" i="7"/>
  <c r="DA135" i="7"/>
  <c r="CB135" i="7"/>
  <c r="CA135" i="7"/>
  <c r="F135" i="7"/>
  <c r="E135" i="7"/>
  <c r="D135" i="7"/>
  <c r="DB134" i="7"/>
  <c r="DA134" i="7"/>
  <c r="CA134" i="7" s="1"/>
  <c r="CB134" i="7"/>
  <c r="F134" i="7"/>
  <c r="E134" i="7"/>
  <c r="DB133" i="7"/>
  <c r="CB133" i="7" s="1"/>
  <c r="DA133" i="7"/>
  <c r="CA133" i="7"/>
  <c r="F133" i="7"/>
  <c r="D133" i="7" s="1"/>
  <c r="E133" i="7"/>
  <c r="DB132" i="7"/>
  <c r="CB132" i="7" s="1"/>
  <c r="DA132" i="7"/>
  <c r="CA132" i="7"/>
  <c r="F132" i="7"/>
  <c r="E132" i="7"/>
  <c r="DB131" i="7"/>
  <c r="CB131" i="7" s="1"/>
  <c r="DA131" i="7"/>
  <c r="CA131" i="7" s="1"/>
  <c r="F131" i="7"/>
  <c r="E131" i="7"/>
  <c r="D131" i="7" s="1"/>
  <c r="DB130" i="7"/>
  <c r="CB130" i="7" s="1"/>
  <c r="DA130" i="7"/>
  <c r="CA130" i="7" s="1"/>
  <c r="F130" i="7"/>
  <c r="D130" i="7" s="1"/>
  <c r="DC130" i="7" s="1"/>
  <c r="CC130" i="7" s="1"/>
  <c r="E130" i="7"/>
  <c r="DB129" i="7"/>
  <c r="CB129" i="7" s="1"/>
  <c r="DA129" i="7"/>
  <c r="CA129" i="7" s="1"/>
  <c r="F129" i="7"/>
  <c r="E129" i="7"/>
  <c r="D129" i="7" s="1"/>
  <c r="DC129" i="7" s="1"/>
  <c r="CC129" i="7" s="1"/>
  <c r="DB128" i="7"/>
  <c r="CB128" i="7" s="1"/>
  <c r="DA128" i="7"/>
  <c r="CA128" i="7" s="1"/>
  <c r="F128" i="7"/>
  <c r="E128" i="7"/>
  <c r="D128" i="7" s="1"/>
  <c r="DC128" i="7" s="1"/>
  <c r="CC128" i="7" s="1"/>
  <c r="DB127" i="7"/>
  <c r="CB127" i="7" s="1"/>
  <c r="F127" i="7"/>
  <c r="E127" i="7"/>
  <c r="D127" i="7"/>
  <c r="DC127" i="7" s="1"/>
  <c r="CC127" i="7" s="1"/>
  <c r="DB126" i="7"/>
  <c r="CB126" i="7"/>
  <c r="F126" i="7"/>
  <c r="E126" i="7"/>
  <c r="DB125" i="7"/>
  <c r="CB125" i="7" s="1"/>
  <c r="F125" i="7"/>
  <c r="E125" i="7"/>
  <c r="D125" i="7" s="1"/>
  <c r="DB124" i="7"/>
  <c r="CB124" i="7"/>
  <c r="F124" i="7"/>
  <c r="E124" i="7"/>
  <c r="DB123" i="7"/>
  <c r="CB123" i="7" s="1"/>
  <c r="F123" i="7"/>
  <c r="D123" i="7" s="1"/>
  <c r="DC123" i="7" s="1"/>
  <c r="CC123" i="7" s="1"/>
  <c r="E123" i="7"/>
  <c r="DB122" i="7"/>
  <c r="CB122" i="7"/>
  <c r="F122" i="7"/>
  <c r="E122" i="7"/>
  <c r="DF121" i="7"/>
  <c r="DB121" i="7"/>
  <c r="CB121" i="7"/>
  <c r="F121" i="7"/>
  <c r="E121" i="7"/>
  <c r="D121" i="7"/>
  <c r="CF121" i="7" s="1"/>
  <c r="DB120" i="7"/>
  <c r="DA120" i="7"/>
  <c r="CA120" i="7" s="1"/>
  <c r="CB120" i="7"/>
  <c r="F120" i="7"/>
  <c r="E120" i="7"/>
  <c r="D120" i="7"/>
  <c r="DE120" i="7" s="1"/>
  <c r="DB119" i="7"/>
  <c r="CB119" i="7"/>
  <c r="F119" i="7"/>
  <c r="E119" i="7"/>
  <c r="DB118" i="7"/>
  <c r="DA118" i="7"/>
  <c r="CB118" i="7"/>
  <c r="CA118" i="7"/>
  <c r="F118" i="7"/>
  <c r="E118" i="7"/>
  <c r="DB117" i="7"/>
  <c r="CB117" i="7" s="1"/>
  <c r="DA117" i="7"/>
  <c r="CA117" i="7" s="1"/>
  <c r="F117" i="7"/>
  <c r="E117" i="7"/>
  <c r="DB116" i="7"/>
  <c r="DA116" i="7"/>
  <c r="CB116" i="7"/>
  <c r="CA116" i="7"/>
  <c r="F116" i="7"/>
  <c r="E116" i="7"/>
  <c r="DB115" i="7"/>
  <c r="CB115" i="7" s="1"/>
  <c r="DA115" i="7"/>
  <c r="CA115" i="7" s="1"/>
  <c r="F115" i="7"/>
  <c r="E115" i="7"/>
  <c r="DB114" i="7"/>
  <c r="DA114" i="7"/>
  <c r="CB114" i="7"/>
  <c r="CA114" i="7"/>
  <c r="F114" i="7"/>
  <c r="E114" i="7"/>
  <c r="DB113" i="7"/>
  <c r="CB113" i="7" s="1"/>
  <c r="DA113" i="7"/>
  <c r="CA113" i="7" s="1"/>
  <c r="F113" i="7"/>
  <c r="E113" i="7"/>
  <c r="DB112" i="7"/>
  <c r="DA112" i="7"/>
  <c r="CB112" i="7"/>
  <c r="CA112" i="7"/>
  <c r="F112" i="7"/>
  <c r="E112" i="7"/>
  <c r="DB111" i="7"/>
  <c r="CB111" i="7" s="1"/>
  <c r="DA111" i="7"/>
  <c r="CA111" i="7" s="1"/>
  <c r="F111" i="7"/>
  <c r="E111" i="7"/>
  <c r="DB110" i="7"/>
  <c r="DA110" i="7"/>
  <c r="CB110" i="7"/>
  <c r="CA110" i="7"/>
  <c r="F110" i="7"/>
  <c r="E110" i="7"/>
  <c r="DA109" i="7"/>
  <c r="CA109" i="7" s="1"/>
  <c r="F109" i="7"/>
  <c r="E109" i="7"/>
  <c r="DB108" i="7"/>
  <c r="DA108" i="7"/>
  <c r="CA108" i="7" s="1"/>
  <c r="CB108" i="7"/>
  <c r="F108" i="7"/>
  <c r="E108" i="7"/>
  <c r="DB107" i="7"/>
  <c r="CB107" i="7" s="1"/>
  <c r="DA107" i="7"/>
  <c r="CA107" i="7"/>
  <c r="F107" i="7"/>
  <c r="E107" i="7"/>
  <c r="DB106" i="7"/>
  <c r="CB106" i="7" s="1"/>
  <c r="DA106" i="7"/>
  <c r="CA106" i="7" s="1"/>
  <c r="F106" i="7"/>
  <c r="E106" i="7"/>
  <c r="DA105" i="7"/>
  <c r="CA105" i="7"/>
  <c r="F105" i="7"/>
  <c r="D105" i="7" s="1"/>
  <c r="E105" i="7"/>
  <c r="DB104" i="7"/>
  <c r="CB104" i="7" s="1"/>
  <c r="DA104" i="7"/>
  <c r="CA104" i="7" s="1"/>
  <c r="F104" i="7"/>
  <c r="E104" i="7"/>
  <c r="DB103" i="7"/>
  <c r="DA103" i="7"/>
  <c r="CB103" i="7"/>
  <c r="CA103" i="7"/>
  <c r="F103" i="7"/>
  <c r="E103" i="7"/>
  <c r="D103" i="7"/>
  <c r="DB102" i="7"/>
  <c r="CB102" i="7" s="1"/>
  <c r="DA102" i="7"/>
  <c r="CA102" i="7"/>
  <c r="F102" i="7"/>
  <c r="D102" i="7" s="1"/>
  <c r="E102" i="7"/>
  <c r="DB101" i="7"/>
  <c r="DA101" i="7"/>
  <c r="CA101" i="7" s="1"/>
  <c r="CB101" i="7"/>
  <c r="F101" i="7"/>
  <c r="E101" i="7"/>
  <c r="D101" i="7"/>
  <c r="DA100" i="7"/>
  <c r="CA100" i="7" s="1"/>
  <c r="F100" i="7"/>
  <c r="E100" i="7"/>
  <c r="DB99" i="7"/>
  <c r="CB99" i="7" s="1"/>
  <c r="F99" i="7"/>
  <c r="E99" i="7"/>
  <c r="D99" i="7" s="1"/>
  <c r="DB98" i="7"/>
  <c r="DA98" i="7"/>
  <c r="CA98" i="7" s="1"/>
  <c r="CB98" i="7"/>
  <c r="F98" i="7"/>
  <c r="D98" i="7" s="1"/>
  <c r="E98" i="7"/>
  <c r="DB97" i="7"/>
  <c r="DA97" i="7"/>
  <c r="CB97" i="7"/>
  <c r="CA97" i="7"/>
  <c r="F97" i="7"/>
  <c r="E97" i="7"/>
  <c r="D97" i="7" s="1"/>
  <c r="DB96" i="7"/>
  <c r="DA96" i="7"/>
  <c r="CA96" i="7" s="1"/>
  <c r="CB96" i="7"/>
  <c r="F96" i="7"/>
  <c r="D96" i="7" s="1"/>
  <c r="E96" i="7"/>
  <c r="DB95" i="7"/>
  <c r="CB95" i="7"/>
  <c r="F95" i="7"/>
  <c r="E95" i="7"/>
  <c r="DB94" i="7"/>
  <c r="CB94" i="7" s="1"/>
  <c r="DA94" i="7"/>
  <c r="CA94" i="7" s="1"/>
  <c r="F94" i="7"/>
  <c r="E94" i="7"/>
  <c r="D94" i="7"/>
  <c r="DB93" i="7"/>
  <c r="DA93" i="7"/>
  <c r="CB93" i="7"/>
  <c r="CA93" i="7"/>
  <c r="F93" i="7"/>
  <c r="E93" i="7"/>
  <c r="D93" i="7"/>
  <c r="DE93" i="7" s="1"/>
  <c r="DC92" i="7"/>
  <c r="CC92" i="7" s="1"/>
  <c r="DB92" i="7"/>
  <c r="CB92" i="7" s="1"/>
  <c r="DA92" i="7"/>
  <c r="CE92" i="7"/>
  <c r="CA92" i="7"/>
  <c r="F92" i="7"/>
  <c r="E92" i="7"/>
  <c r="D92" i="7" s="1"/>
  <c r="DB91" i="7"/>
  <c r="CB91" i="7" s="1"/>
  <c r="DA91" i="7"/>
  <c r="CA91" i="7" s="1"/>
  <c r="F91" i="7"/>
  <c r="E91" i="7"/>
  <c r="D91" i="7" s="1"/>
  <c r="CE91" i="7" s="1"/>
  <c r="DB90" i="7"/>
  <c r="DA90" i="7"/>
  <c r="CA90" i="7" s="1"/>
  <c r="CB90" i="7"/>
  <c r="F90" i="7"/>
  <c r="E90" i="7"/>
  <c r="D85" i="7"/>
  <c r="D84" i="7"/>
  <c r="DF80" i="7"/>
  <c r="CF80" i="7" s="1"/>
  <c r="DE80" i="7"/>
  <c r="CE80" i="7" s="1"/>
  <c r="DD80" i="7"/>
  <c r="DC80" i="7"/>
  <c r="DB80" i="7"/>
  <c r="CB80" i="7" s="1"/>
  <c r="DA80" i="7"/>
  <c r="CD80" i="7"/>
  <c r="CC80" i="7"/>
  <c r="CA80" i="7"/>
  <c r="DF79" i="7"/>
  <c r="DE79" i="7"/>
  <c r="DD79" i="7"/>
  <c r="CD79" i="7" s="1"/>
  <c r="DC79" i="7"/>
  <c r="CC79" i="7" s="1"/>
  <c r="DB79" i="7"/>
  <c r="DA79" i="7"/>
  <c r="CF79" i="7"/>
  <c r="CE79" i="7"/>
  <c r="CB79" i="7"/>
  <c r="CA79" i="7"/>
  <c r="DF78" i="7"/>
  <c r="CF78" i="7" s="1"/>
  <c r="DE78" i="7"/>
  <c r="CE78" i="7" s="1"/>
  <c r="DD78" i="7"/>
  <c r="CD78" i="7" s="1"/>
  <c r="DC78" i="7"/>
  <c r="CC78" i="7" s="1"/>
  <c r="DB78" i="7"/>
  <c r="CB78" i="7" s="1"/>
  <c r="DA78" i="7"/>
  <c r="CA78" i="7" s="1"/>
  <c r="DF77" i="7"/>
  <c r="CF77" i="7" s="1"/>
  <c r="DE77" i="7"/>
  <c r="CE77" i="7" s="1"/>
  <c r="DD77" i="7"/>
  <c r="CD77" i="7" s="1"/>
  <c r="DC77" i="7"/>
  <c r="DB77" i="7"/>
  <c r="CB77" i="7" s="1"/>
  <c r="DA77" i="7"/>
  <c r="CA77" i="7" s="1"/>
  <c r="CC77" i="7"/>
  <c r="DF76" i="7"/>
  <c r="CF76" i="7" s="1"/>
  <c r="DE76" i="7"/>
  <c r="CE76" i="7" s="1"/>
  <c r="K76" i="7" s="1"/>
  <c r="DD76" i="7"/>
  <c r="DC76" i="7"/>
  <c r="CC76" i="7" s="1"/>
  <c r="DB76" i="7"/>
  <c r="CB76" i="7" s="1"/>
  <c r="DA76" i="7"/>
  <c r="CD76" i="7"/>
  <c r="CA76" i="7"/>
  <c r="DF75" i="7"/>
  <c r="DE75" i="7"/>
  <c r="DD75" i="7"/>
  <c r="CD75" i="7" s="1"/>
  <c r="DC75" i="7"/>
  <c r="CC75" i="7" s="1"/>
  <c r="DB75" i="7"/>
  <c r="DA75" i="7"/>
  <c r="CF75" i="7"/>
  <c r="CE75" i="7"/>
  <c r="CB75" i="7"/>
  <c r="CA75" i="7"/>
  <c r="DF74" i="7"/>
  <c r="CF74" i="7" s="1"/>
  <c r="DE74" i="7"/>
  <c r="CE74" i="7" s="1"/>
  <c r="DD74" i="7"/>
  <c r="CD74" i="7" s="1"/>
  <c r="DC74" i="7"/>
  <c r="DB74" i="7"/>
  <c r="DA74" i="7"/>
  <c r="CA74" i="7" s="1"/>
  <c r="CC74" i="7"/>
  <c r="CB74" i="7"/>
  <c r="DF73" i="7"/>
  <c r="CF73" i="7" s="1"/>
  <c r="DE73" i="7"/>
  <c r="CE73" i="7" s="1"/>
  <c r="DD73" i="7"/>
  <c r="DC73" i="7"/>
  <c r="DB73" i="7"/>
  <c r="CB73" i="7" s="1"/>
  <c r="DA73" i="7"/>
  <c r="CA73" i="7" s="1"/>
  <c r="CD73" i="7"/>
  <c r="CC73" i="7"/>
  <c r="DF72" i="7"/>
  <c r="CF72" i="7" s="1"/>
  <c r="DE72" i="7"/>
  <c r="CE72" i="7" s="1"/>
  <c r="DD72" i="7"/>
  <c r="DC72" i="7"/>
  <c r="CC72" i="7" s="1"/>
  <c r="DB72" i="7"/>
  <c r="CB72" i="7" s="1"/>
  <c r="DA72" i="7"/>
  <c r="CD72" i="7"/>
  <c r="CA72" i="7"/>
  <c r="DF71" i="7"/>
  <c r="DE71" i="7"/>
  <c r="DD71" i="7"/>
  <c r="CD71" i="7" s="1"/>
  <c r="DC71" i="7"/>
  <c r="CC71" i="7" s="1"/>
  <c r="DB71" i="7"/>
  <c r="DA71" i="7"/>
  <c r="CF71" i="7"/>
  <c r="CE71" i="7"/>
  <c r="CB71" i="7"/>
  <c r="CA71" i="7"/>
  <c r="DF70" i="7"/>
  <c r="CF70" i="7" s="1"/>
  <c r="DE70" i="7"/>
  <c r="CE70" i="7" s="1"/>
  <c r="DD70" i="7"/>
  <c r="CD70" i="7" s="1"/>
  <c r="DC70" i="7"/>
  <c r="DB70" i="7"/>
  <c r="DA70" i="7"/>
  <c r="CA70" i="7" s="1"/>
  <c r="CC70" i="7"/>
  <c r="CB70" i="7"/>
  <c r="DF69" i="7"/>
  <c r="CF69" i="7" s="1"/>
  <c r="DE69" i="7"/>
  <c r="CE69" i="7" s="1"/>
  <c r="DD69" i="7"/>
  <c r="DC69" i="7"/>
  <c r="DB69" i="7"/>
  <c r="CB69" i="7" s="1"/>
  <c r="DA69" i="7"/>
  <c r="CA69" i="7" s="1"/>
  <c r="CD69" i="7"/>
  <c r="CC69" i="7"/>
  <c r="DF68" i="7"/>
  <c r="CF68" i="7" s="1"/>
  <c r="DE68" i="7"/>
  <c r="CE68" i="7" s="1"/>
  <c r="K68" i="7" s="1"/>
  <c r="DD68" i="7"/>
  <c r="DC68" i="7"/>
  <c r="CC68" i="7" s="1"/>
  <c r="DB68" i="7"/>
  <c r="CB68" i="7" s="1"/>
  <c r="DA68" i="7"/>
  <c r="CD68" i="7"/>
  <c r="CA68" i="7"/>
  <c r="DF67" i="7"/>
  <c r="DE67" i="7"/>
  <c r="DD67" i="7"/>
  <c r="CD67" i="7" s="1"/>
  <c r="DC67" i="7"/>
  <c r="CC67" i="7" s="1"/>
  <c r="DB67" i="7"/>
  <c r="DA67" i="7"/>
  <c r="CF67" i="7"/>
  <c r="CE67" i="7"/>
  <c r="CB67" i="7"/>
  <c r="CA67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DC63" i="7"/>
  <c r="CC63" i="7" s="1"/>
  <c r="DA63" i="7"/>
  <c r="CG63" i="7"/>
  <c r="CA63" i="7"/>
  <c r="F63" i="7"/>
  <c r="DH63" i="7" s="1"/>
  <c r="E63" i="7"/>
  <c r="DC62" i="7"/>
  <c r="CC62" i="7" s="1"/>
  <c r="DA62" i="7"/>
  <c r="CA62" i="7" s="1"/>
  <c r="F62" i="7"/>
  <c r="DH62" i="7" s="1"/>
  <c r="E62" i="7"/>
  <c r="CG62" i="7" s="1"/>
  <c r="DC61" i="7"/>
  <c r="DA61" i="7"/>
  <c r="CA61" i="7" s="1"/>
  <c r="CC61" i="7"/>
  <c r="F61" i="7"/>
  <c r="DH61" i="7" s="1"/>
  <c r="E61" i="7"/>
  <c r="E64" i="7" s="1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DC59" i="7"/>
  <c r="CC59" i="7" s="1"/>
  <c r="DA59" i="7"/>
  <c r="CG59" i="7"/>
  <c r="CA59" i="7"/>
  <c r="F59" i="7"/>
  <c r="DH59" i="7" s="1"/>
  <c r="E59" i="7"/>
  <c r="DC58" i="7"/>
  <c r="CC58" i="7" s="1"/>
  <c r="DA58" i="7"/>
  <c r="CA58" i="7" s="1"/>
  <c r="F58" i="7"/>
  <c r="DH58" i="7" s="1"/>
  <c r="E58" i="7"/>
  <c r="CG58" i="7" s="1"/>
  <c r="DC57" i="7"/>
  <c r="CC57" i="7" s="1"/>
  <c r="DA57" i="7"/>
  <c r="CG57" i="7"/>
  <c r="CA57" i="7"/>
  <c r="F57" i="7"/>
  <c r="DH57" i="7" s="1"/>
  <c r="E57" i="7"/>
  <c r="DC56" i="7"/>
  <c r="CC56" i="7" s="1"/>
  <c r="DA56" i="7"/>
  <c r="CA56" i="7" s="1"/>
  <c r="F56" i="7"/>
  <c r="DH56" i="7" s="1"/>
  <c r="E56" i="7"/>
  <c r="CG56" i="7" s="1"/>
  <c r="DC55" i="7"/>
  <c r="CC55" i="7" s="1"/>
  <c r="DA55" i="7"/>
  <c r="CG55" i="7"/>
  <c r="CA55" i="7"/>
  <c r="F55" i="7"/>
  <c r="DH55" i="7" s="1"/>
  <c r="E55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DC53" i="7"/>
  <c r="CC53" i="7" s="1"/>
  <c r="DA53" i="7"/>
  <c r="CA53" i="7" s="1"/>
  <c r="F53" i="7"/>
  <c r="DH53" i="7" s="1"/>
  <c r="E53" i="7"/>
  <c r="CG53" i="7" s="1"/>
  <c r="DC52" i="7"/>
  <c r="CC52" i="7" s="1"/>
  <c r="DA52" i="7"/>
  <c r="CA52" i="7" s="1"/>
  <c r="F52" i="7"/>
  <c r="DH52" i="7" s="1"/>
  <c r="E52" i="7"/>
  <c r="CG52" i="7" s="1"/>
  <c r="DC51" i="7"/>
  <c r="CC51" i="7" s="1"/>
  <c r="DA51" i="7"/>
  <c r="CA51" i="7" s="1"/>
  <c r="F51" i="7"/>
  <c r="DH51" i="7" s="1"/>
  <c r="E51" i="7"/>
  <c r="CG51" i="7" s="1"/>
  <c r="DC50" i="7"/>
  <c r="CC50" i="7" s="1"/>
  <c r="DA50" i="7"/>
  <c r="CA50" i="7" s="1"/>
  <c r="F50" i="7"/>
  <c r="DH50" i="7" s="1"/>
  <c r="E50" i="7"/>
  <c r="CG50" i="7" s="1"/>
  <c r="DC49" i="7"/>
  <c r="CC49" i="7" s="1"/>
  <c r="DA49" i="7"/>
  <c r="CA49" i="7" s="1"/>
  <c r="F49" i="7"/>
  <c r="DH49" i="7" s="1"/>
  <c r="E49" i="7"/>
  <c r="CG49" i="7" s="1"/>
  <c r="DC48" i="7"/>
  <c r="CC48" i="7" s="1"/>
  <c r="DA48" i="7"/>
  <c r="CA48" i="7" s="1"/>
  <c r="F48" i="7"/>
  <c r="F54" i="7" s="1"/>
  <c r="E48" i="7"/>
  <c r="CG48" i="7" s="1"/>
  <c r="DC47" i="7"/>
  <c r="CC47" i="7" s="1"/>
  <c r="DA47" i="7"/>
  <c r="CA47" i="7" s="1"/>
  <c r="F47" i="7"/>
  <c r="DH47" i="7" s="1"/>
  <c r="E47" i="7"/>
  <c r="CG47" i="7" s="1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E46" i="7" s="1"/>
  <c r="DC45" i="7"/>
  <c r="CC45" i="7" s="1"/>
  <c r="F45" i="7"/>
  <c r="DH45" i="7" s="1"/>
  <c r="E45" i="7"/>
  <c r="D45" i="7" s="1"/>
  <c r="DC44" i="7"/>
  <c r="DA44" i="7"/>
  <c r="CC44" i="7"/>
  <c r="CA44" i="7"/>
  <c r="F44" i="7"/>
  <c r="DH44" i="7" s="1"/>
  <c r="E44" i="7"/>
  <c r="F43" i="7"/>
  <c r="DH43" i="7" s="1"/>
  <c r="E43" i="7"/>
  <c r="DC42" i="7"/>
  <c r="CC42" i="7" s="1"/>
  <c r="F42" i="7"/>
  <c r="DH42" i="7" s="1"/>
  <c r="E42" i="7"/>
  <c r="CG42" i="7" s="1"/>
  <c r="DC41" i="7"/>
  <c r="CC41" i="7" s="1"/>
  <c r="DA41" i="7"/>
  <c r="CA41" i="7" s="1"/>
  <c r="F41" i="7"/>
  <c r="DH41" i="7" s="1"/>
  <c r="E41" i="7"/>
  <c r="CG41" i="7" s="1"/>
  <c r="D41" i="7"/>
  <c r="CH41" i="7" s="1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DC35" i="7"/>
  <c r="DA35" i="7"/>
  <c r="CA35" i="7" s="1"/>
  <c r="CC35" i="7"/>
  <c r="F35" i="7"/>
  <c r="DH35" i="7" s="1"/>
  <c r="E35" i="7"/>
  <c r="D35" i="7" s="1"/>
  <c r="DD35" i="7" s="1"/>
  <c r="CD35" i="7" s="1"/>
  <c r="DC34" i="7"/>
  <c r="CC34" i="7" s="1"/>
  <c r="DA34" i="7"/>
  <c r="CG34" i="7"/>
  <c r="CA34" i="7"/>
  <c r="F34" i="7"/>
  <c r="DH34" i="7" s="1"/>
  <c r="E34" i="7"/>
  <c r="DC33" i="7"/>
  <c r="CC33" i="7" s="1"/>
  <c r="DA33" i="7"/>
  <c r="CA33" i="7" s="1"/>
  <c r="F33" i="7"/>
  <c r="DH33" i="7" s="1"/>
  <c r="E33" i="7"/>
  <c r="CG33" i="7" s="1"/>
  <c r="DC32" i="7"/>
  <c r="DA32" i="7"/>
  <c r="CC32" i="7"/>
  <c r="CA32" i="7"/>
  <c r="F32" i="7"/>
  <c r="DH32" i="7" s="1"/>
  <c r="E32" i="7"/>
  <c r="DH31" i="7"/>
  <c r="DC31" i="7"/>
  <c r="CC31" i="7" s="1"/>
  <c r="DA31" i="7"/>
  <c r="CA31" i="7"/>
  <c r="F31" i="7"/>
  <c r="E31" i="7"/>
  <c r="DC30" i="7"/>
  <c r="CC30" i="7" s="1"/>
  <c r="DA30" i="7"/>
  <c r="CA30" i="7" s="1"/>
  <c r="F30" i="7"/>
  <c r="DH30" i="7" s="1"/>
  <c r="E30" i="7"/>
  <c r="CG30" i="7" s="1"/>
  <c r="DC29" i="7"/>
  <c r="CC29" i="7" s="1"/>
  <c r="DA29" i="7"/>
  <c r="CG29" i="7"/>
  <c r="CA29" i="7"/>
  <c r="F29" i="7"/>
  <c r="DH29" i="7" s="1"/>
  <c r="E29" i="7"/>
  <c r="DC28" i="7"/>
  <c r="DA28" i="7"/>
  <c r="CC28" i="7"/>
  <c r="CA28" i="7"/>
  <c r="F28" i="7"/>
  <c r="DH28" i="7" s="1"/>
  <c r="E28" i="7"/>
  <c r="D28" i="7" s="1"/>
  <c r="DG28" i="7" s="1"/>
  <c r="DC27" i="7"/>
  <c r="DA27" i="7"/>
  <c r="CA27" i="7" s="1"/>
  <c r="CC27" i="7"/>
  <c r="F27" i="7"/>
  <c r="DH27" i="7" s="1"/>
  <c r="E27" i="7"/>
  <c r="D27" i="7" s="1"/>
  <c r="DD27" i="7" s="1"/>
  <c r="CD27" i="7" s="1"/>
  <c r="DC26" i="7"/>
  <c r="CC26" i="7" s="1"/>
  <c r="DA26" i="7"/>
  <c r="CG26" i="7"/>
  <c r="CA26" i="7"/>
  <c r="F26" i="7"/>
  <c r="DH26" i="7" s="1"/>
  <c r="E26" i="7"/>
  <c r="DC25" i="7"/>
  <c r="CC25" i="7" s="1"/>
  <c r="DA25" i="7"/>
  <c r="CA25" i="7" s="1"/>
  <c r="F25" i="7"/>
  <c r="DH25" i="7" s="1"/>
  <c r="E25" i="7"/>
  <c r="CG25" i="7" s="1"/>
  <c r="DC24" i="7"/>
  <c r="DA24" i="7"/>
  <c r="CC24" i="7"/>
  <c r="CA24" i="7"/>
  <c r="F24" i="7"/>
  <c r="DH24" i="7" s="1"/>
  <c r="E24" i="7"/>
  <c r="DH23" i="7"/>
  <c r="DC23" i="7"/>
  <c r="CC23" i="7" s="1"/>
  <c r="DA23" i="7"/>
  <c r="CA23" i="7"/>
  <c r="F23" i="7"/>
  <c r="E23" i="7"/>
  <c r="DC22" i="7"/>
  <c r="CC22" i="7" s="1"/>
  <c r="DA22" i="7"/>
  <c r="CA22" i="7" s="1"/>
  <c r="F22" i="7"/>
  <c r="DH22" i="7" s="1"/>
  <c r="E22" i="7"/>
  <c r="CG22" i="7" s="1"/>
  <c r="DC21" i="7"/>
  <c r="CC21" i="7" s="1"/>
  <c r="DA21" i="7"/>
  <c r="CG21" i="7"/>
  <c r="CA21" i="7"/>
  <c r="F21" i="7"/>
  <c r="DH21" i="7" s="1"/>
  <c r="E21" i="7"/>
  <c r="DC20" i="7"/>
  <c r="DA20" i="7"/>
  <c r="CC20" i="7"/>
  <c r="CA20" i="7"/>
  <c r="F20" i="7"/>
  <c r="DH20" i="7" s="1"/>
  <c r="E20" i="7"/>
  <c r="D20" i="7" s="1"/>
  <c r="DG20" i="7" s="1"/>
  <c r="DC19" i="7"/>
  <c r="DA19" i="7"/>
  <c r="CA19" i="7" s="1"/>
  <c r="CC19" i="7"/>
  <c r="F19" i="7"/>
  <c r="F36" i="7" s="1"/>
  <c r="E19" i="7"/>
  <c r="E36" i="7" s="1"/>
  <c r="DC15" i="7"/>
  <c r="CC15" i="7" s="1"/>
  <c r="DA15" i="7"/>
  <c r="CG15" i="7"/>
  <c r="CA15" i="7"/>
  <c r="F15" i="7"/>
  <c r="DH15" i="7" s="1"/>
  <c r="E15" i="7"/>
  <c r="DC14" i="7"/>
  <c r="CC14" i="7" s="1"/>
  <c r="DA14" i="7"/>
  <c r="CA14" i="7" s="1"/>
  <c r="F14" i="7"/>
  <c r="DH14" i="7" s="1"/>
  <c r="E14" i="7"/>
  <c r="CG14" i="7" s="1"/>
  <c r="DC13" i="7"/>
  <c r="DA13" i="7"/>
  <c r="CC13" i="7"/>
  <c r="CA13" i="7"/>
  <c r="F13" i="7"/>
  <c r="DH13" i="7" s="1"/>
  <c r="E13" i="7"/>
  <c r="DC12" i="7"/>
  <c r="CC12" i="7" s="1"/>
  <c r="DA12" i="7"/>
  <c r="CA12" i="7"/>
  <c r="F12" i="7"/>
  <c r="DH12" i="7" s="1"/>
  <c r="E12" i="7"/>
  <c r="A5" i="7"/>
  <c r="A4" i="7"/>
  <c r="A3" i="7"/>
  <c r="A2" i="7"/>
  <c r="DG224" i="7" l="1"/>
  <c r="CE224" i="7"/>
  <c r="CG224" i="7"/>
  <c r="DE224" i="7"/>
  <c r="DF99" i="7"/>
  <c r="CH99" i="7"/>
  <c r="DE172" i="7"/>
  <c r="CE172" i="7" s="1"/>
  <c r="DD172" i="7"/>
  <c r="CD172" i="7" s="1"/>
  <c r="DA172" i="7"/>
  <c r="CA172" i="7" s="1"/>
  <c r="DC222" i="7"/>
  <c r="CC222" i="7" s="1"/>
  <c r="DB222" i="7"/>
  <c r="CB222" i="7" s="1"/>
  <c r="DC223" i="7"/>
  <c r="CC223" i="7" s="1"/>
  <c r="CE223" i="7"/>
  <c r="DG223" i="7"/>
  <c r="CD223" i="7"/>
  <c r="CG236" i="7"/>
  <c r="DG236" i="7"/>
  <c r="CE236" i="7"/>
  <c r="DE236" i="7"/>
  <c r="DG246" i="7"/>
  <c r="CG246" i="7"/>
  <c r="DB191" i="7"/>
  <c r="CB191" i="7" s="1"/>
  <c r="DC191" i="7"/>
  <c r="CC191" i="7" s="1"/>
  <c r="DH97" i="7"/>
  <c r="CE97" i="7"/>
  <c r="DG97" i="7"/>
  <c r="CG97" i="7"/>
  <c r="DC97" i="7"/>
  <c r="CC97" i="7" s="1"/>
  <c r="DD142" i="7"/>
  <c r="CD142" i="7"/>
  <c r="DH142" i="7"/>
  <c r="DB176" i="7"/>
  <c r="CB176" i="7" s="1"/>
  <c r="AX176" i="7" s="1"/>
  <c r="DD176" i="7"/>
  <c r="CD176" i="7" s="1"/>
  <c r="DA176" i="7"/>
  <c r="CA176" i="7" s="1"/>
  <c r="DE176" i="7"/>
  <c r="CE176" i="7" s="1"/>
  <c r="DG125" i="7"/>
  <c r="CE125" i="7"/>
  <c r="DF125" i="7"/>
  <c r="CF125" i="7"/>
  <c r="DE168" i="7"/>
  <c r="CE168" i="7" s="1"/>
  <c r="DD168" i="7"/>
  <c r="CD168" i="7" s="1"/>
  <c r="DA168" i="7"/>
  <c r="CA168" i="7" s="1"/>
  <c r="DC183" i="7"/>
  <c r="CC183" i="7" s="1"/>
  <c r="DB183" i="7"/>
  <c r="CB183" i="7" s="1"/>
  <c r="DG242" i="7"/>
  <c r="CG242" i="7"/>
  <c r="DD292" i="7"/>
  <c r="CD292" i="7"/>
  <c r="DE292" i="7"/>
  <c r="CG27" i="7"/>
  <c r="CG28" i="7"/>
  <c r="CG35" i="7"/>
  <c r="CE41" i="7"/>
  <c r="K78" i="7"/>
  <c r="DD120" i="7"/>
  <c r="CF148" i="7"/>
  <c r="DB190" i="7"/>
  <c r="CB190" i="7" s="1"/>
  <c r="DD225" i="7"/>
  <c r="DD290" i="7"/>
  <c r="CH20" i="7"/>
  <c r="CH28" i="7"/>
  <c r="DE41" i="7"/>
  <c r="F46" i="7"/>
  <c r="K69" i="7"/>
  <c r="K77" i="7"/>
  <c r="DG91" i="7"/>
  <c r="D104" i="7"/>
  <c r="CE120" i="7"/>
  <c r="CE121" i="7"/>
  <c r="DG121" i="7"/>
  <c r="D136" i="7"/>
  <c r="CD138" i="7"/>
  <c r="F157" i="7"/>
  <c r="CG148" i="7"/>
  <c r="DD148" i="7"/>
  <c r="DC150" i="7"/>
  <c r="CC150" i="7" s="1"/>
  <c r="CE153" i="7"/>
  <c r="DG154" i="7"/>
  <c r="CD155" i="7"/>
  <c r="DE155" i="7"/>
  <c r="CG156" i="7"/>
  <c r="DD156" i="7"/>
  <c r="D185" i="7"/>
  <c r="DE225" i="7"/>
  <c r="DD237" i="7"/>
  <c r="CE244" i="7"/>
  <c r="CE247" i="7"/>
  <c r="D248" i="7"/>
  <c r="CG248" i="7" s="1"/>
  <c r="CG254" i="7"/>
  <c r="CG258" i="7"/>
  <c r="D262" i="7"/>
  <c r="DD264" i="7"/>
  <c r="CE277" i="7"/>
  <c r="DG277" i="7"/>
  <c r="DE290" i="7"/>
  <c r="E305" i="7"/>
  <c r="D305" i="7" s="1"/>
  <c r="F306" i="7"/>
  <c r="CG19" i="7"/>
  <c r="CG20" i="7"/>
  <c r="D46" i="7"/>
  <c r="CG61" i="7"/>
  <c r="K72" i="7"/>
  <c r="CD140" i="7"/>
  <c r="DF151" i="7"/>
  <c r="DB182" i="7"/>
  <c r="CB182" i="7" s="1"/>
  <c r="D12" i="7"/>
  <c r="DD12" i="7" s="1"/>
  <c r="CD12" i="7" s="1"/>
  <c r="CG12" i="7"/>
  <c r="D13" i="7"/>
  <c r="CG13" i="7"/>
  <c r="D23" i="7"/>
  <c r="DD23" i="7" s="1"/>
  <c r="CD23" i="7" s="1"/>
  <c r="CG23" i="7"/>
  <c r="D24" i="7"/>
  <c r="CG24" i="7"/>
  <c r="D31" i="7"/>
  <c r="DD31" i="7" s="1"/>
  <c r="CD31" i="7" s="1"/>
  <c r="CG31" i="7"/>
  <c r="D32" i="7"/>
  <c r="CG32" i="7"/>
  <c r="D44" i="7"/>
  <c r="CE44" i="7" s="1"/>
  <c r="D48" i="7"/>
  <c r="D50" i="7"/>
  <c r="D52" i="7"/>
  <c r="CF93" i="7"/>
  <c r="DC93" i="7"/>
  <c r="CC93" i="7" s="1"/>
  <c r="D134" i="7"/>
  <c r="DC134" i="7" s="1"/>
  <c r="CC134" i="7" s="1"/>
  <c r="DG148" i="7"/>
  <c r="CD149" i="7"/>
  <c r="DE149" i="7"/>
  <c r="CG150" i="7"/>
  <c r="DD150" i="7"/>
  <c r="CE155" i="7"/>
  <c r="DG156" i="7"/>
  <c r="D184" i="7"/>
  <c r="DE184" i="7" s="1"/>
  <c r="CE184" i="7" s="1"/>
  <c r="D192" i="7"/>
  <c r="DD192" i="7" s="1"/>
  <c r="CD192" i="7" s="1"/>
  <c r="D215" i="7"/>
  <c r="D227" i="7"/>
  <c r="CE243" i="7"/>
  <c r="CG247" i="7"/>
  <c r="D250" i="7"/>
  <c r="CG250" i="7" s="1"/>
  <c r="D270" i="7"/>
  <c r="CE273" i="7"/>
  <c r="D275" i="7"/>
  <c r="D278" i="7"/>
  <c r="DB289" i="7"/>
  <c r="CB289" i="7" s="1"/>
  <c r="E303" i="7"/>
  <c r="D303" i="7" s="1"/>
  <c r="E306" i="7"/>
  <c r="D306" i="7" s="1"/>
  <c r="K80" i="7"/>
  <c r="CE151" i="7"/>
  <c r="DH19" i="7"/>
  <c r="D42" i="7"/>
  <c r="DB42" i="7" s="1"/>
  <c r="CB42" i="7" s="1"/>
  <c r="AY42" i="7" s="1"/>
  <c r="DH48" i="7"/>
  <c r="K73" i="7"/>
  <c r="D90" i="7"/>
  <c r="DD90" i="7" s="1"/>
  <c r="CG93" i="7"/>
  <c r="D132" i="7"/>
  <c r="DC132" i="7" s="1"/>
  <c r="CC132" i="7" s="1"/>
  <c r="DH140" i="7"/>
  <c r="CE149" i="7"/>
  <c r="DG150" i="7"/>
  <c r="CD151" i="7"/>
  <c r="D194" i="7"/>
  <c r="D235" i="7"/>
  <c r="D261" i="7"/>
  <c r="D265" i="7"/>
  <c r="D279" i="7"/>
  <c r="DG279" i="7" s="1"/>
  <c r="D281" i="7"/>
  <c r="DE281" i="7" s="1"/>
  <c r="D286" i="7"/>
  <c r="D288" i="7"/>
  <c r="DD288" i="7" s="1"/>
  <c r="D313" i="7"/>
  <c r="DH90" i="7"/>
  <c r="DC90" i="7"/>
  <c r="CC90" i="7" s="1"/>
  <c r="DE90" i="7"/>
  <c r="DE44" i="7"/>
  <c r="DD44" i="7"/>
  <c r="CD44" i="7" s="1"/>
  <c r="DG45" i="7"/>
  <c r="CF45" i="7"/>
  <c r="DF45" i="7"/>
  <c r="DB45" i="7"/>
  <c r="CB45" i="7" s="1"/>
  <c r="CE45" i="7"/>
  <c r="CG45" i="7"/>
  <c r="F60" i="7"/>
  <c r="F64" i="7"/>
  <c r="D64" i="7" s="1"/>
  <c r="DF98" i="7"/>
  <c r="CF98" i="7"/>
  <c r="DH98" i="7"/>
  <c r="DC98" i="7"/>
  <c r="CC98" i="7" s="1"/>
  <c r="CG98" i="7"/>
  <c r="DG98" i="7"/>
  <c r="CE98" i="7"/>
  <c r="DD98" i="7"/>
  <c r="DF101" i="7"/>
  <c r="CF101" i="7"/>
  <c r="DD101" i="7"/>
  <c r="CH101" i="7"/>
  <c r="DH101" i="7"/>
  <c r="DC101" i="7"/>
  <c r="CC101" i="7" s="1"/>
  <c r="CG101" i="7"/>
  <c r="DF103" i="7"/>
  <c r="CF103" i="7"/>
  <c r="DD103" i="7"/>
  <c r="CH103" i="7"/>
  <c r="DH103" i="7"/>
  <c r="DC103" i="7"/>
  <c r="CC103" i="7" s="1"/>
  <c r="CG103" i="7"/>
  <c r="DH105" i="7"/>
  <c r="DD105" i="7"/>
  <c r="CG105" i="7"/>
  <c r="DC105" i="7"/>
  <c r="CC105" i="7" s="1"/>
  <c r="AX105" i="7" s="1"/>
  <c r="CE105" i="7"/>
  <c r="DG105" i="7"/>
  <c r="CD105" i="7"/>
  <c r="DE105" i="7"/>
  <c r="DG137" i="7"/>
  <c r="DC137" i="7"/>
  <c r="CC137" i="7" s="1"/>
  <c r="AX137" i="7" s="1"/>
  <c r="CG137" i="7"/>
  <c r="DF137" i="7"/>
  <c r="CF137" i="7"/>
  <c r="CD137" i="7"/>
  <c r="DH137" i="7"/>
  <c r="DE137" i="7"/>
  <c r="CH137" i="7"/>
  <c r="DD137" i="7"/>
  <c r="CE137" i="7"/>
  <c r="DD167" i="7"/>
  <c r="CD167" i="7" s="1"/>
  <c r="DC167" i="7"/>
  <c r="CC167" i="7" s="1"/>
  <c r="DE167" i="7"/>
  <c r="CE167" i="7" s="1"/>
  <c r="DA167" i="7"/>
  <c r="CA167" i="7" s="1"/>
  <c r="DB167" i="7"/>
  <c r="CB167" i="7" s="1"/>
  <c r="DB13" i="7"/>
  <c r="CB13" i="7" s="1"/>
  <c r="DF20" i="7"/>
  <c r="DB20" i="7"/>
  <c r="CB20" i="7" s="1"/>
  <c r="CF20" i="7"/>
  <c r="DE20" i="7"/>
  <c r="CE20" i="7"/>
  <c r="DE24" i="7"/>
  <c r="DF28" i="7"/>
  <c r="DB28" i="7"/>
  <c r="CB28" i="7" s="1"/>
  <c r="CF28" i="7"/>
  <c r="DE28" i="7"/>
  <c r="CE28" i="7"/>
  <c r="DB32" i="7"/>
  <c r="CB32" i="7" s="1"/>
  <c r="DE42" i="7"/>
  <c r="CH42" i="7"/>
  <c r="DD42" i="7"/>
  <c r="CD42" i="7" s="1"/>
  <c r="CH45" i="7"/>
  <c r="DD48" i="7"/>
  <c r="CD48" i="7" s="1"/>
  <c r="CH48" i="7"/>
  <c r="DG48" i="7"/>
  <c r="DF48" i="7"/>
  <c r="DF50" i="7"/>
  <c r="DD52" i="7"/>
  <c r="CD52" i="7" s="1"/>
  <c r="CH52" i="7"/>
  <c r="DG52" i="7"/>
  <c r="DF52" i="7"/>
  <c r="K71" i="7"/>
  <c r="K74" i="7"/>
  <c r="DH91" i="7"/>
  <c r="DD91" i="7"/>
  <c r="CH91" i="7"/>
  <c r="CD91" i="7"/>
  <c r="DE91" i="7"/>
  <c r="CG91" i="7"/>
  <c r="DC91" i="7"/>
  <c r="CC91" i="7" s="1"/>
  <c r="CF91" i="7"/>
  <c r="DH92" i="7"/>
  <c r="DD92" i="7"/>
  <c r="CH92" i="7"/>
  <c r="CD92" i="7"/>
  <c r="DF92" i="7"/>
  <c r="DE92" i="7"/>
  <c r="CG92" i="7"/>
  <c r="CF92" i="7"/>
  <c r="DG92" i="7"/>
  <c r="DH94" i="7"/>
  <c r="DD94" i="7"/>
  <c r="CH94" i="7"/>
  <c r="CD94" i="7"/>
  <c r="DC94" i="7"/>
  <c r="CC94" i="7" s="1"/>
  <c r="CF94" i="7"/>
  <c r="DG94" i="7"/>
  <c r="CE94" i="7"/>
  <c r="DE94" i="7"/>
  <c r="DF96" i="7"/>
  <c r="CF96" i="7"/>
  <c r="DH96" i="7"/>
  <c r="DC96" i="7"/>
  <c r="CC96" i="7" s="1"/>
  <c r="CG96" i="7"/>
  <c r="DG96" i="7"/>
  <c r="CE96" i="7"/>
  <c r="CD96" i="7"/>
  <c r="DD96" i="7"/>
  <c r="CH98" i="7"/>
  <c r="DE98" i="7"/>
  <c r="DF102" i="7"/>
  <c r="CF102" i="7"/>
  <c r="DG102" i="7"/>
  <c r="CE102" i="7"/>
  <c r="DE102" i="7"/>
  <c r="CD102" i="7"/>
  <c r="CG102" i="7"/>
  <c r="DC102" i="7"/>
  <c r="CC102" i="7" s="1"/>
  <c r="DF104" i="7"/>
  <c r="CF104" i="7"/>
  <c r="DG104" i="7"/>
  <c r="CE104" i="7"/>
  <c r="DE104" i="7"/>
  <c r="CD104" i="7"/>
  <c r="CG104" i="7"/>
  <c r="DC104" i="7"/>
  <c r="CC104" i="7" s="1"/>
  <c r="CF105" i="7"/>
  <c r="DF105" i="7"/>
  <c r="DE128" i="7"/>
  <c r="CE128" i="7"/>
  <c r="DH128" i="7"/>
  <c r="DD128" i="7"/>
  <c r="CH128" i="7"/>
  <c r="CD128" i="7"/>
  <c r="AX128" i="7" s="1"/>
  <c r="DG128" i="7"/>
  <c r="DF128" i="7"/>
  <c r="CG128" i="7"/>
  <c r="CF128" i="7"/>
  <c r="DE129" i="7"/>
  <c r="CE129" i="7"/>
  <c r="DH129" i="7"/>
  <c r="DD129" i="7"/>
  <c r="CH129" i="7"/>
  <c r="CD129" i="7"/>
  <c r="DG129" i="7"/>
  <c r="DF129" i="7"/>
  <c r="CG129" i="7"/>
  <c r="CF129" i="7"/>
  <c r="DA162" i="7"/>
  <c r="CA162" i="7" s="1"/>
  <c r="DD162" i="7"/>
  <c r="CD162" i="7" s="1"/>
  <c r="DB162" i="7"/>
  <c r="CB162" i="7" s="1"/>
  <c r="DC162" i="7"/>
  <c r="CC162" i="7" s="1"/>
  <c r="DE234" i="7"/>
  <c r="CE234" i="7"/>
  <c r="CG234" i="7"/>
  <c r="CD234" i="7"/>
  <c r="DG234" i="7"/>
  <c r="DD234" i="7"/>
  <c r="D14" i="7"/>
  <c r="D21" i="7"/>
  <c r="D25" i="7"/>
  <c r="D29" i="7"/>
  <c r="D33" i="7"/>
  <c r="DG41" i="7"/>
  <c r="DF41" i="7"/>
  <c r="DB41" i="7"/>
  <c r="CB41" i="7" s="1"/>
  <c r="CF41" i="7"/>
  <c r="DD41" i="7"/>
  <c r="CD41" i="7" s="1"/>
  <c r="CE42" i="7"/>
  <c r="DF42" i="7"/>
  <c r="CG44" i="7"/>
  <c r="DF44" i="7"/>
  <c r="DB48" i="7"/>
  <c r="CB48" i="7" s="1"/>
  <c r="DB52" i="7"/>
  <c r="CB52" i="7" s="1"/>
  <c r="E54" i="7"/>
  <c r="D62" i="7"/>
  <c r="K79" i="7"/>
  <c r="DH93" i="7"/>
  <c r="DD93" i="7"/>
  <c r="CH93" i="7"/>
  <c r="CD93" i="7"/>
  <c r="DG93" i="7"/>
  <c r="CE93" i="7"/>
  <c r="DF93" i="7"/>
  <c r="CG94" i="7"/>
  <c r="DF94" i="7"/>
  <c r="CH96" i="7"/>
  <c r="DE96" i="7"/>
  <c r="DH99" i="7"/>
  <c r="DD99" i="7"/>
  <c r="CG99" i="7"/>
  <c r="DE99" i="7"/>
  <c r="CF99" i="7"/>
  <c r="DC99" i="7"/>
  <c r="CC99" i="7" s="1"/>
  <c r="CE99" i="7"/>
  <c r="CD99" i="7"/>
  <c r="DG99" i="7"/>
  <c r="CD101" i="7"/>
  <c r="DE101" i="7"/>
  <c r="CH102" i="7"/>
  <c r="DD102" i="7"/>
  <c r="CD103" i="7"/>
  <c r="DE103" i="7"/>
  <c r="AX104" i="7"/>
  <c r="CH104" i="7"/>
  <c r="DD104" i="7"/>
  <c r="CH105" i="7"/>
  <c r="D106" i="7"/>
  <c r="CH120" i="7"/>
  <c r="D124" i="7"/>
  <c r="DE127" i="7"/>
  <c r="CH127" i="7"/>
  <c r="CD127" i="7"/>
  <c r="DH127" i="7"/>
  <c r="DD127" i="7"/>
  <c r="CG127" i="7"/>
  <c r="DG127" i="7"/>
  <c r="CF127" i="7"/>
  <c r="DF127" i="7"/>
  <c r="CE127" i="7"/>
  <c r="DF130" i="7"/>
  <c r="CF130" i="7"/>
  <c r="DG130" i="7"/>
  <c r="CE130" i="7"/>
  <c r="DE130" i="7"/>
  <c r="CD130" i="7"/>
  <c r="DH130" i="7"/>
  <c r="DD130" i="7"/>
  <c r="CH130" i="7"/>
  <c r="CG130" i="7"/>
  <c r="DF131" i="7"/>
  <c r="CF131" i="7"/>
  <c r="DD131" i="7"/>
  <c r="CH131" i="7"/>
  <c r="DH131" i="7"/>
  <c r="DC131" i="7"/>
  <c r="CC131" i="7" s="1"/>
  <c r="CG131" i="7"/>
  <c r="DG131" i="7"/>
  <c r="CE131" i="7"/>
  <c r="DE131" i="7"/>
  <c r="CD131" i="7"/>
  <c r="DF132" i="7"/>
  <c r="CF132" i="7"/>
  <c r="DG132" i="7"/>
  <c r="CE132" i="7"/>
  <c r="DE132" i="7"/>
  <c r="CD132" i="7"/>
  <c r="DH132" i="7"/>
  <c r="DD132" i="7"/>
  <c r="CH132" i="7"/>
  <c r="AX132" i="7" s="1"/>
  <c r="CG132" i="7"/>
  <c r="DF133" i="7"/>
  <c r="CF133" i="7"/>
  <c r="DD133" i="7"/>
  <c r="CH133" i="7"/>
  <c r="DH133" i="7"/>
  <c r="DC133" i="7"/>
  <c r="CC133" i="7" s="1"/>
  <c r="CG133" i="7"/>
  <c r="DG133" i="7"/>
  <c r="CE133" i="7"/>
  <c r="DE133" i="7"/>
  <c r="CD133" i="7"/>
  <c r="CF134" i="7"/>
  <c r="CD134" i="7"/>
  <c r="CG134" i="7"/>
  <c r="DF135" i="7"/>
  <c r="CF135" i="7"/>
  <c r="DD135" i="7"/>
  <c r="CH135" i="7"/>
  <c r="DH135" i="7"/>
  <c r="DC135" i="7"/>
  <c r="CC135" i="7" s="1"/>
  <c r="CG135" i="7"/>
  <c r="DG135" i="7"/>
  <c r="CE135" i="7"/>
  <c r="DE135" i="7"/>
  <c r="CD135" i="7"/>
  <c r="DF136" i="7"/>
  <c r="CF136" i="7"/>
  <c r="DG136" i="7"/>
  <c r="CE136" i="7"/>
  <c r="DE136" i="7"/>
  <c r="CD136" i="7"/>
  <c r="DH136" i="7"/>
  <c r="DD136" i="7"/>
  <c r="CH136" i="7"/>
  <c r="DC136" i="7"/>
  <c r="CC136" i="7" s="1"/>
  <c r="CG136" i="7"/>
  <c r="DG141" i="7"/>
  <c r="DC141" i="7"/>
  <c r="CC141" i="7" s="1"/>
  <c r="AX141" i="7" s="1"/>
  <c r="CG141" i="7"/>
  <c r="DF141" i="7"/>
  <c r="CF141" i="7"/>
  <c r="CD141" i="7"/>
  <c r="DH141" i="7"/>
  <c r="DE141" i="7"/>
  <c r="CH141" i="7"/>
  <c r="DD141" i="7"/>
  <c r="CE141" i="7"/>
  <c r="DE179" i="7"/>
  <c r="CE179" i="7" s="1"/>
  <c r="DA179" i="7"/>
  <c r="CA179" i="7" s="1"/>
  <c r="DD179" i="7"/>
  <c r="CD179" i="7" s="1"/>
  <c r="DC179" i="7"/>
  <c r="CC179" i="7" s="1"/>
  <c r="DA184" i="7"/>
  <c r="CA184" i="7" s="1"/>
  <c r="DC186" i="7"/>
  <c r="CC186" i="7" s="1"/>
  <c r="DE186" i="7"/>
  <c r="CE186" i="7" s="1"/>
  <c r="DD186" i="7"/>
  <c r="CD186" i="7" s="1"/>
  <c r="DB186" i="7"/>
  <c r="CB186" i="7" s="1"/>
  <c r="DA186" i="7"/>
  <c r="CA186" i="7" s="1"/>
  <c r="DB204" i="7"/>
  <c r="CB204" i="7" s="1"/>
  <c r="DE204" i="7"/>
  <c r="CE204" i="7" s="1"/>
  <c r="DA204" i="7"/>
  <c r="CA204" i="7" s="1"/>
  <c r="DD204" i="7"/>
  <c r="CD204" i="7" s="1"/>
  <c r="DC204" i="7"/>
  <c r="CC204" i="7" s="1"/>
  <c r="DD268" i="7"/>
  <c r="CD268" i="7"/>
  <c r="DG268" i="7"/>
  <c r="CE268" i="7"/>
  <c r="AY268" i="7" s="1"/>
  <c r="DE268" i="7"/>
  <c r="CG268" i="7"/>
  <c r="DF12" i="7"/>
  <c r="DB12" i="7"/>
  <c r="CB12" i="7" s="1"/>
  <c r="CF12" i="7"/>
  <c r="DE12" i="7"/>
  <c r="CE12" i="7"/>
  <c r="DF23" i="7"/>
  <c r="DB23" i="7"/>
  <c r="CB23" i="7" s="1"/>
  <c r="CF23" i="7"/>
  <c r="DE23" i="7"/>
  <c r="CE23" i="7"/>
  <c r="DF27" i="7"/>
  <c r="DB27" i="7"/>
  <c r="CB27" i="7" s="1"/>
  <c r="AY27" i="7" s="1"/>
  <c r="CF27" i="7"/>
  <c r="DE27" i="7"/>
  <c r="CE27" i="7"/>
  <c r="DF31" i="7"/>
  <c r="DB31" i="7"/>
  <c r="CB31" i="7" s="1"/>
  <c r="CF31" i="7"/>
  <c r="DE31" i="7"/>
  <c r="CE31" i="7"/>
  <c r="DF35" i="7"/>
  <c r="DB35" i="7"/>
  <c r="CB35" i="7" s="1"/>
  <c r="CF35" i="7"/>
  <c r="DE35" i="7"/>
  <c r="CE35" i="7"/>
  <c r="CG43" i="7"/>
  <c r="D43" i="7"/>
  <c r="DB44" i="7"/>
  <c r="CB44" i="7" s="1"/>
  <c r="DE45" i="7"/>
  <c r="CD98" i="7"/>
  <c r="CH12" i="7"/>
  <c r="DG12" i="7"/>
  <c r="D15" i="7"/>
  <c r="DD20" i="7"/>
  <c r="CD20" i="7" s="1"/>
  <c r="D22" i="7"/>
  <c r="CH23" i="7"/>
  <c r="DG23" i="7"/>
  <c r="D26" i="7"/>
  <c r="CH27" i="7"/>
  <c r="DG27" i="7"/>
  <c r="DD28" i="7"/>
  <c r="CD28" i="7" s="1"/>
  <c r="D30" i="7"/>
  <c r="CH31" i="7"/>
  <c r="DG31" i="7"/>
  <c r="D34" i="7"/>
  <c r="CH35" i="7"/>
  <c r="DG35" i="7"/>
  <c r="CF42" i="7"/>
  <c r="DG42" i="7"/>
  <c r="DG44" i="7"/>
  <c r="DD45" i="7"/>
  <c r="CD45" i="7" s="1"/>
  <c r="D47" i="7"/>
  <c r="CE48" i="7"/>
  <c r="D49" i="7"/>
  <c r="CE50" i="7"/>
  <c r="D51" i="7"/>
  <c r="CE52" i="7"/>
  <c r="D53" i="7"/>
  <c r="D55" i="7"/>
  <c r="D56" i="7"/>
  <c r="D57" i="7"/>
  <c r="D58" i="7"/>
  <c r="D59" i="7"/>
  <c r="E60" i="7"/>
  <c r="D63" i="7"/>
  <c r="K67" i="7"/>
  <c r="K70" i="7"/>
  <c r="K75" i="7"/>
  <c r="DF91" i="7"/>
  <c r="D95" i="7"/>
  <c r="DF97" i="7"/>
  <c r="CF97" i="7"/>
  <c r="DE97" i="7"/>
  <c r="CD97" i="7"/>
  <c r="DD97" i="7"/>
  <c r="CH97" i="7"/>
  <c r="D100" i="7"/>
  <c r="CE101" i="7"/>
  <c r="DG101" i="7"/>
  <c r="DH102" i="7"/>
  <c r="CE103" i="7"/>
  <c r="DG103" i="7"/>
  <c r="DH104" i="7"/>
  <c r="DG120" i="7"/>
  <c r="DC120" i="7"/>
  <c r="CC120" i="7" s="1"/>
  <c r="CG120" i="7"/>
  <c r="DF120" i="7"/>
  <c r="CF120" i="7"/>
  <c r="CD120" i="7"/>
  <c r="DH120" i="7"/>
  <c r="DE123" i="7"/>
  <c r="CH123" i="7"/>
  <c r="CD123" i="7"/>
  <c r="AX123" i="7" s="1"/>
  <c r="DH123" i="7"/>
  <c r="DD123" i="7"/>
  <c r="CG123" i="7"/>
  <c r="DG123" i="7"/>
  <c r="CF123" i="7"/>
  <c r="DF123" i="7"/>
  <c r="CE123" i="7"/>
  <c r="DG139" i="7"/>
  <c r="DC139" i="7"/>
  <c r="CC139" i="7" s="1"/>
  <c r="AX139" i="7" s="1"/>
  <c r="CG139" i="7"/>
  <c r="DF139" i="7"/>
  <c r="CF139" i="7"/>
  <c r="CD139" i="7"/>
  <c r="DH139" i="7"/>
  <c r="DE139" i="7"/>
  <c r="CH139" i="7"/>
  <c r="DD139" i="7"/>
  <c r="CE139" i="7"/>
  <c r="DD194" i="7"/>
  <c r="CD194" i="7" s="1"/>
  <c r="DC194" i="7"/>
  <c r="CC194" i="7" s="1"/>
  <c r="DE194" i="7"/>
  <c r="CE194" i="7" s="1"/>
  <c r="DB194" i="7"/>
  <c r="CB194" i="7" s="1"/>
  <c r="DA194" i="7"/>
  <c r="CA194" i="7" s="1"/>
  <c r="DE185" i="7"/>
  <c r="CE185" i="7" s="1"/>
  <c r="DA185" i="7"/>
  <c r="CA185" i="7" s="1"/>
  <c r="DC185" i="7"/>
  <c r="CC185" i="7" s="1"/>
  <c r="DB185" i="7"/>
  <c r="CB185" i="7" s="1"/>
  <c r="DE187" i="7"/>
  <c r="CE187" i="7" s="1"/>
  <c r="DA187" i="7"/>
  <c r="CA187" i="7" s="1"/>
  <c r="DD187" i="7"/>
  <c r="CD187" i="7" s="1"/>
  <c r="DC187" i="7"/>
  <c r="CC187" i="7" s="1"/>
  <c r="DB187" i="7"/>
  <c r="CB187" i="7" s="1"/>
  <c r="DC192" i="7"/>
  <c r="CC192" i="7" s="1"/>
  <c r="DB192" i="7"/>
  <c r="CB192" i="7" s="1"/>
  <c r="DA192" i="7"/>
  <c r="CA192" i="7" s="1"/>
  <c r="DE192" i="7"/>
  <c r="CE192" i="7" s="1"/>
  <c r="DD240" i="7"/>
  <c r="CD240" i="7"/>
  <c r="DG240" i="7"/>
  <c r="CE240" i="7"/>
  <c r="DE240" i="7"/>
  <c r="CG240" i="7"/>
  <c r="DE253" i="7"/>
  <c r="CE253" i="7"/>
  <c r="DC253" i="7"/>
  <c r="CC253" i="7" s="1"/>
  <c r="CG253" i="7"/>
  <c r="DG253" i="7"/>
  <c r="DB315" i="7"/>
  <c r="CB315" i="7"/>
  <c r="D19" i="7"/>
  <c r="D61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2" i="7"/>
  <c r="D126" i="7"/>
  <c r="AX129" i="7"/>
  <c r="DD164" i="7"/>
  <c r="CD164" i="7" s="1"/>
  <c r="DC164" i="7"/>
  <c r="CC164" i="7" s="1"/>
  <c r="DA164" i="7"/>
  <c r="CA164" i="7" s="1"/>
  <c r="AX164" i="7" s="1"/>
  <c r="DC175" i="7"/>
  <c r="CC175" i="7" s="1"/>
  <c r="DB175" i="7"/>
  <c r="CB175" i="7" s="1"/>
  <c r="DA175" i="7"/>
  <c r="CA175" i="7" s="1"/>
  <c r="DD175" i="7"/>
  <c r="CD175" i="7" s="1"/>
  <c r="DB193" i="7"/>
  <c r="CB193" i="7" s="1"/>
  <c r="DE193" i="7"/>
  <c r="CE193" i="7" s="1"/>
  <c r="DA193" i="7"/>
  <c r="CA193" i="7" s="1"/>
  <c r="DD193" i="7"/>
  <c r="CD193" i="7" s="1"/>
  <c r="DC193" i="7"/>
  <c r="CC193" i="7" s="1"/>
  <c r="DD196" i="7"/>
  <c r="CD196" i="7" s="1"/>
  <c r="DC196" i="7"/>
  <c r="CC196" i="7" s="1"/>
  <c r="DE196" i="7"/>
  <c r="CE196" i="7" s="1"/>
  <c r="DA196" i="7"/>
  <c r="CA196" i="7" s="1"/>
  <c r="DE221" i="7"/>
  <c r="DD221" i="7"/>
  <c r="CG221" i="7"/>
  <c r="DG221" i="7"/>
  <c r="CE221" i="7"/>
  <c r="DC221" i="7"/>
  <c r="CC221" i="7" s="1"/>
  <c r="CD221" i="7"/>
  <c r="AY221" i="7" s="1"/>
  <c r="DB221" i="7"/>
  <c r="CB221" i="7" s="1"/>
  <c r="DD231" i="7"/>
  <c r="CD231" i="7"/>
  <c r="CG231" i="7"/>
  <c r="DE231" i="7"/>
  <c r="DG231" i="7"/>
  <c r="CE231" i="7"/>
  <c r="CG251" i="7"/>
  <c r="AY251" i="7" s="1"/>
  <c r="CE251" i="7"/>
  <c r="DG251" i="7"/>
  <c r="DE251" i="7"/>
  <c r="DD261" i="7"/>
  <c r="CD261" i="7"/>
  <c r="CG261" i="7"/>
  <c r="DG261" i="7"/>
  <c r="CE261" i="7"/>
  <c r="DE261" i="7"/>
  <c r="DE275" i="7"/>
  <c r="CE275" i="7"/>
  <c r="DD275" i="7"/>
  <c r="CD275" i="7"/>
  <c r="DG275" i="7"/>
  <c r="CG275" i="7"/>
  <c r="DD294" i="7"/>
  <c r="CD294" i="7"/>
  <c r="CG294" i="7"/>
  <c r="DG294" i="7"/>
  <c r="CE294" i="7"/>
  <c r="DE294" i="7"/>
  <c r="DD171" i="7"/>
  <c r="CD171" i="7" s="1"/>
  <c r="DC171" i="7"/>
  <c r="CC171" i="7" s="1"/>
  <c r="DE171" i="7"/>
  <c r="CE171" i="7" s="1"/>
  <c r="DE121" i="7"/>
  <c r="CH121" i="7"/>
  <c r="CD121" i="7"/>
  <c r="DH121" i="7"/>
  <c r="DD121" i="7"/>
  <c r="CG121" i="7"/>
  <c r="DC121" i="7"/>
  <c r="CC121" i="7" s="1"/>
  <c r="DE125" i="7"/>
  <c r="CH125" i="7"/>
  <c r="CD125" i="7"/>
  <c r="DH125" i="7"/>
  <c r="DD125" i="7"/>
  <c r="CG125" i="7"/>
  <c r="DC125" i="7"/>
  <c r="CC125" i="7" s="1"/>
  <c r="AX125" i="7" s="1"/>
  <c r="DE163" i="7"/>
  <c r="CE163" i="7" s="1"/>
  <c r="DA163" i="7"/>
  <c r="CA163" i="7" s="1"/>
  <c r="DD163" i="7"/>
  <c r="CD163" i="7" s="1"/>
  <c r="DC163" i="7"/>
  <c r="CC163" i="7" s="1"/>
  <c r="DA171" i="7"/>
  <c r="CA171" i="7" s="1"/>
  <c r="DD185" i="7"/>
  <c r="CD185" i="7" s="1"/>
  <c r="DE227" i="7"/>
  <c r="CE227" i="7"/>
  <c r="DD227" i="7"/>
  <c r="CD227" i="7"/>
  <c r="DG227" i="7"/>
  <c r="CG227" i="7"/>
  <c r="CE138" i="7"/>
  <c r="CE140" i="7"/>
  <c r="CE142" i="7"/>
  <c r="DD149" i="7"/>
  <c r="CG149" i="7"/>
  <c r="DG149" i="7"/>
  <c r="DC149" i="7"/>
  <c r="CC149" i="7" s="1"/>
  <c r="AY149" i="7" s="1"/>
  <c r="DD151" i="7"/>
  <c r="CG151" i="7"/>
  <c r="DG151" i="7"/>
  <c r="DC151" i="7"/>
  <c r="CC151" i="7" s="1"/>
  <c r="AY151" i="7" s="1"/>
  <c r="DD153" i="7"/>
  <c r="CG153" i="7"/>
  <c r="DG153" i="7"/>
  <c r="DC153" i="7"/>
  <c r="CC153" i="7" s="1"/>
  <c r="AY153" i="7" s="1"/>
  <c r="DD155" i="7"/>
  <c r="CG155" i="7"/>
  <c r="DG155" i="7"/>
  <c r="DC155" i="7"/>
  <c r="CC155" i="7" s="1"/>
  <c r="AY155" i="7" s="1"/>
  <c r="D157" i="7"/>
  <c r="DD165" i="7"/>
  <c r="CD165" i="7" s="1"/>
  <c r="DC165" i="7"/>
  <c r="CC165" i="7" s="1"/>
  <c r="DA165" i="7"/>
  <c r="CA165" i="7" s="1"/>
  <c r="AX165" i="7" s="1"/>
  <c r="DE170" i="7"/>
  <c r="CE170" i="7" s="1"/>
  <c r="DA170" i="7"/>
  <c r="CA170" i="7" s="1"/>
  <c r="DD170" i="7"/>
  <c r="CD170" i="7" s="1"/>
  <c r="DB170" i="7"/>
  <c r="CB170" i="7" s="1"/>
  <c r="DD174" i="7"/>
  <c r="CD174" i="7" s="1"/>
  <c r="DE174" i="7"/>
  <c r="CE174" i="7" s="1"/>
  <c r="DC174" i="7"/>
  <c r="CC174" i="7" s="1"/>
  <c r="DB174" i="7"/>
  <c r="CB174" i="7" s="1"/>
  <c r="AX174" i="7" s="1"/>
  <c r="DE177" i="7"/>
  <c r="CE177" i="7" s="1"/>
  <c r="DA177" i="7"/>
  <c r="CA177" i="7" s="1"/>
  <c r="DB177" i="7"/>
  <c r="CB177" i="7" s="1"/>
  <c r="DD177" i="7"/>
  <c r="CD177" i="7" s="1"/>
  <c r="DE181" i="7"/>
  <c r="CE181" i="7" s="1"/>
  <c r="DA181" i="7"/>
  <c r="CA181" i="7" s="1"/>
  <c r="DC181" i="7"/>
  <c r="CC181" i="7" s="1"/>
  <c r="DB181" i="7"/>
  <c r="CB181" i="7" s="1"/>
  <c r="DD181" i="7"/>
  <c r="CD181" i="7" s="1"/>
  <c r="DE183" i="7"/>
  <c r="CE183" i="7" s="1"/>
  <c r="DA183" i="7"/>
  <c r="CA183" i="7" s="1"/>
  <c r="DD183" i="7"/>
  <c r="CD183" i="7" s="1"/>
  <c r="DE189" i="7"/>
  <c r="CE189" i="7" s="1"/>
  <c r="DA189" i="7"/>
  <c r="CA189" i="7" s="1"/>
  <c r="DC189" i="7"/>
  <c r="CC189" i="7" s="1"/>
  <c r="DB189" i="7"/>
  <c r="CB189" i="7" s="1"/>
  <c r="DD189" i="7"/>
  <c r="CD189" i="7" s="1"/>
  <c r="DE191" i="7"/>
  <c r="CE191" i="7" s="1"/>
  <c r="DA191" i="7"/>
  <c r="CA191" i="7" s="1"/>
  <c r="DD191" i="7"/>
  <c r="CD191" i="7" s="1"/>
  <c r="D198" i="7"/>
  <c r="DD228" i="7"/>
  <c r="CD228" i="7"/>
  <c r="CG228" i="7"/>
  <c r="DG228" i="7"/>
  <c r="CE228" i="7"/>
  <c r="D230" i="7"/>
  <c r="DG248" i="7"/>
  <c r="DG266" i="7"/>
  <c r="CG266" i="7"/>
  <c r="DD266" i="7"/>
  <c r="DE266" i="7"/>
  <c r="CE266" i="7"/>
  <c r="DE287" i="7"/>
  <c r="CE287" i="7"/>
  <c r="AY287" i="7" s="1"/>
  <c r="DD287" i="7"/>
  <c r="CD287" i="7"/>
  <c r="DG287" i="7"/>
  <c r="DG138" i="7"/>
  <c r="DC138" i="7"/>
  <c r="CC138" i="7" s="1"/>
  <c r="CG138" i="7"/>
  <c r="DF138" i="7"/>
  <c r="CF138" i="7"/>
  <c r="CH138" i="7"/>
  <c r="DE138" i="7"/>
  <c r="DG140" i="7"/>
  <c r="DC140" i="7"/>
  <c r="CC140" i="7" s="1"/>
  <c r="CG140" i="7"/>
  <c r="DF140" i="7"/>
  <c r="CF140" i="7"/>
  <c r="CH140" i="7"/>
  <c r="DE140" i="7"/>
  <c r="DG142" i="7"/>
  <c r="DC142" i="7"/>
  <c r="CC142" i="7" s="1"/>
  <c r="CG142" i="7"/>
  <c r="DF142" i="7"/>
  <c r="CF142" i="7"/>
  <c r="CH142" i="7"/>
  <c r="DE142" i="7"/>
  <c r="DC168" i="7"/>
  <c r="CC168" i="7" s="1"/>
  <c r="DB168" i="7"/>
  <c r="CB168" i="7" s="1"/>
  <c r="DB169" i="7"/>
  <c r="CB169" i="7" s="1"/>
  <c r="DE169" i="7"/>
  <c r="CE169" i="7" s="1"/>
  <c r="DA169" i="7"/>
  <c r="CA169" i="7" s="1"/>
  <c r="DC172" i="7"/>
  <c r="CC172" i="7" s="1"/>
  <c r="DB172" i="7"/>
  <c r="CB172" i="7" s="1"/>
  <c r="AX172" i="7" s="1"/>
  <c r="DE173" i="7"/>
  <c r="CE173" i="7" s="1"/>
  <c r="DB173" i="7"/>
  <c r="CB173" i="7" s="1"/>
  <c r="DA173" i="7"/>
  <c r="CA173" i="7" s="1"/>
  <c r="D178" i="7"/>
  <c r="D180" i="7"/>
  <c r="DC182" i="7"/>
  <c r="CC182" i="7" s="1"/>
  <c r="DE182" i="7"/>
  <c r="CE182" i="7" s="1"/>
  <c r="DD182" i="7"/>
  <c r="CD182" i="7" s="1"/>
  <c r="D188" i="7"/>
  <c r="DC190" i="7"/>
  <c r="CC190" i="7" s="1"/>
  <c r="DE190" i="7"/>
  <c r="CE190" i="7" s="1"/>
  <c r="DD190" i="7"/>
  <c r="CD190" i="7" s="1"/>
  <c r="DE222" i="7"/>
  <c r="DD222" i="7"/>
  <c r="CG222" i="7"/>
  <c r="DG222" i="7"/>
  <c r="CE222" i="7"/>
  <c r="CD222" i="7"/>
  <c r="AY222" i="7" s="1"/>
  <c r="DG225" i="7"/>
  <c r="CG225" i="7"/>
  <c r="CE225" i="7"/>
  <c r="DE245" i="7"/>
  <c r="CD245" i="7"/>
  <c r="DD245" i="7"/>
  <c r="CG245" i="7"/>
  <c r="CE245" i="7"/>
  <c r="DG245" i="7"/>
  <c r="AY246" i="7"/>
  <c r="DG281" i="7"/>
  <c r="DB313" i="7"/>
  <c r="CB313" i="7"/>
  <c r="AS313" i="7" s="1"/>
  <c r="CD148" i="7"/>
  <c r="AY148" i="7" s="1"/>
  <c r="DE148" i="7"/>
  <c r="CD150" i="7"/>
  <c r="DE150" i="7"/>
  <c r="CD152" i="7"/>
  <c r="DE152" i="7"/>
  <c r="CD154" i="7"/>
  <c r="AY154" i="7" s="1"/>
  <c r="DE154" i="7"/>
  <c r="CD156" i="7"/>
  <c r="DE156" i="7"/>
  <c r="DC176" i="7"/>
  <c r="CC176" i="7" s="1"/>
  <c r="D205" i="7"/>
  <c r="DD224" i="7"/>
  <c r="CD224" i="7"/>
  <c r="AY224" i="7" s="1"/>
  <c r="D226" i="7"/>
  <c r="DG232" i="7"/>
  <c r="CG232" i="7"/>
  <c r="CD232" i="7"/>
  <c r="AY232" i="7" s="1"/>
  <c r="DE232" i="7"/>
  <c r="DE235" i="7"/>
  <c r="CD235" i="7"/>
  <c r="DE239" i="7"/>
  <c r="CE239" i="7"/>
  <c r="DD239" i="7"/>
  <c r="CD239" i="7"/>
  <c r="CG239" i="7"/>
  <c r="DE241" i="7"/>
  <c r="CG241" i="7"/>
  <c r="DD241" i="7"/>
  <c r="CE241" i="7"/>
  <c r="DC241" i="7"/>
  <c r="CC241" i="7" s="1"/>
  <c r="DB241" i="7"/>
  <c r="CB241" i="7" s="1"/>
  <c r="DG241" i="7"/>
  <c r="CG249" i="7"/>
  <c r="CE249" i="7"/>
  <c r="AY249" i="7" s="1"/>
  <c r="DE249" i="7"/>
  <c r="DG249" i="7"/>
  <c r="CE256" i="7"/>
  <c r="DG256" i="7"/>
  <c r="DE256" i="7"/>
  <c r="CG256" i="7"/>
  <c r="CE148" i="7"/>
  <c r="CE150" i="7"/>
  <c r="CE152" i="7"/>
  <c r="CE154" i="7"/>
  <c r="CE156" i="7"/>
  <c r="DB195" i="7"/>
  <c r="CB195" i="7" s="1"/>
  <c r="DE195" i="7"/>
  <c r="CE195" i="7" s="1"/>
  <c r="DA195" i="7"/>
  <c r="CA195" i="7" s="1"/>
  <c r="DD195" i="7"/>
  <c r="CD195" i="7" s="1"/>
  <c r="DB197" i="7"/>
  <c r="CB197" i="7" s="1"/>
  <c r="DE197" i="7"/>
  <c r="CE197" i="7" s="1"/>
  <c r="DA197" i="7"/>
  <c r="CA197" i="7" s="1"/>
  <c r="DD197" i="7"/>
  <c r="CD197" i="7" s="1"/>
  <c r="DE203" i="7"/>
  <c r="CE203" i="7" s="1"/>
  <c r="DA203" i="7"/>
  <c r="CA203" i="7" s="1"/>
  <c r="DD203" i="7"/>
  <c r="CD203" i="7" s="1"/>
  <c r="DC203" i="7"/>
  <c r="CC203" i="7" s="1"/>
  <c r="D206" i="7"/>
  <c r="D216" i="7"/>
  <c r="DE223" i="7"/>
  <c r="DD223" i="7"/>
  <c r="CG223" i="7"/>
  <c r="DB223" i="7"/>
  <c r="CB223" i="7" s="1"/>
  <c r="AY223" i="7" s="1"/>
  <c r="D229" i="7"/>
  <c r="DE242" i="7"/>
  <c r="CD242" i="7"/>
  <c r="AY242" i="7" s="1"/>
  <c r="DD242" i="7"/>
  <c r="CE242" i="7"/>
  <c r="DE246" i="7"/>
  <c r="CD246" i="7"/>
  <c r="DD246" i="7"/>
  <c r="CE246" i="7"/>
  <c r="DG252" i="7"/>
  <c r="DE252" i="7"/>
  <c r="CE252" i="7"/>
  <c r="AY252" i="7" s="1"/>
  <c r="D257" i="7"/>
  <c r="DE264" i="7"/>
  <c r="CG264" i="7"/>
  <c r="CE264" i="7"/>
  <c r="CD264" i="7"/>
  <c r="DD273" i="7"/>
  <c r="CD273" i="7"/>
  <c r="DE273" i="7"/>
  <c r="DG273" i="7"/>
  <c r="DE280" i="7"/>
  <c r="CE280" i="7"/>
  <c r="DG280" i="7"/>
  <c r="CD280" i="7"/>
  <c r="DD280" i="7"/>
  <c r="CG280" i="7"/>
  <c r="DD236" i="7"/>
  <c r="CD236" i="7"/>
  <c r="DG237" i="7"/>
  <c r="CG237" i="7"/>
  <c r="CD237" i="7"/>
  <c r="DE237" i="7"/>
  <c r="DE243" i="7"/>
  <c r="CD243" i="7"/>
  <c r="DD243" i="7"/>
  <c r="DG243" i="7"/>
  <c r="DC247" i="7"/>
  <c r="CC247" i="7" s="1"/>
  <c r="DB247" i="7"/>
  <c r="CB247" i="7" s="1"/>
  <c r="DG247" i="7"/>
  <c r="DG250" i="7"/>
  <c r="DE250" i="7"/>
  <c r="CE250" i="7"/>
  <c r="AY250" i="7" s="1"/>
  <c r="CE254" i="7"/>
  <c r="AY254" i="7" s="1"/>
  <c r="DG254" i="7"/>
  <c r="D255" i="7"/>
  <c r="CE258" i="7"/>
  <c r="AY258" i="7" s="1"/>
  <c r="DG258" i="7"/>
  <c r="D259" i="7"/>
  <c r="DG260" i="7"/>
  <c r="CG260" i="7"/>
  <c r="AY260" i="7" s="1"/>
  <c r="DE260" i="7"/>
  <c r="CD260" i="7"/>
  <c r="DD260" i="7"/>
  <c r="DG262" i="7"/>
  <c r="CG262" i="7"/>
  <c r="CE262" i="7"/>
  <c r="DE262" i="7"/>
  <c r="CD262" i="7"/>
  <c r="DD262" i="7"/>
  <c r="DE279" i="7"/>
  <c r="CE279" i="7"/>
  <c r="AY279" i="7" s="1"/>
  <c r="CG279" i="7"/>
  <c r="DD279" i="7"/>
  <c r="CD279" i="7"/>
  <c r="DE282" i="7"/>
  <c r="CE282" i="7"/>
  <c r="CG282" i="7"/>
  <c r="DG282" i="7"/>
  <c r="CD282" i="7"/>
  <c r="AY282" i="7" s="1"/>
  <c r="DE284" i="7"/>
  <c r="CE284" i="7"/>
  <c r="CG284" i="7"/>
  <c r="DG284" i="7"/>
  <c r="CD284" i="7"/>
  <c r="D296" i="7"/>
  <c r="DD299" i="7"/>
  <c r="CD299" i="7"/>
  <c r="AY299" i="7" s="1"/>
  <c r="CG299" i="7"/>
  <c r="CE299" i="7"/>
  <c r="D233" i="7"/>
  <c r="D238" i="7"/>
  <c r="DE244" i="7"/>
  <c r="CD244" i="7"/>
  <c r="AY244" i="7" s="1"/>
  <c r="DD244" i="7"/>
  <c r="DG244" i="7"/>
  <c r="D263" i="7"/>
  <c r="DE270" i="7"/>
  <c r="CE270" i="7"/>
  <c r="DD270" i="7"/>
  <c r="CD270" i="7"/>
  <c r="AY275" i="7"/>
  <c r="DE288" i="7"/>
  <c r="CE288" i="7"/>
  <c r="CG288" i="7"/>
  <c r="DG288" i="7"/>
  <c r="CD288" i="7"/>
  <c r="CB311" i="7"/>
  <c r="AS311" i="7" s="1"/>
  <c r="DE265" i="7"/>
  <c r="DD265" i="7"/>
  <c r="CG265" i="7"/>
  <c r="DB265" i="7"/>
  <c r="CB265" i="7" s="1"/>
  <c r="DE277" i="7"/>
  <c r="DB277" i="7"/>
  <c r="CB277" i="7" s="1"/>
  <c r="CD277" i="7"/>
  <c r="DE278" i="7"/>
  <c r="CE278" i="7"/>
  <c r="DE285" i="7"/>
  <c r="CE285" i="7"/>
  <c r="DD285" i="7"/>
  <c r="CD285" i="7"/>
  <c r="DE286" i="7"/>
  <c r="CE286" i="7"/>
  <c r="CG286" i="7"/>
  <c r="DG286" i="7"/>
  <c r="CD286" i="7"/>
  <c r="AY286" i="7" s="1"/>
  <c r="DE289" i="7"/>
  <c r="DD289" i="7"/>
  <c r="CG289" i="7"/>
  <c r="DC289" i="7"/>
  <c r="CC289" i="7" s="1"/>
  <c r="CE289" i="7"/>
  <c r="CD289" i="7"/>
  <c r="DG290" i="7"/>
  <c r="CG290" i="7"/>
  <c r="CE290" i="7"/>
  <c r="DD297" i="7"/>
  <c r="CD297" i="7"/>
  <c r="CG297" i="7"/>
  <c r="AY297" i="7" s="1"/>
  <c r="DG297" i="7"/>
  <c r="CE297" i="7"/>
  <c r="CD265" i="7"/>
  <c r="DC265" i="7"/>
  <c r="CC265" i="7" s="1"/>
  <c r="DC277" i="7"/>
  <c r="CC277" i="7" s="1"/>
  <c r="DD278" i="7"/>
  <c r="D283" i="7"/>
  <c r="CG285" i="7"/>
  <c r="DD286" i="7"/>
  <c r="DG292" i="7"/>
  <c r="CG292" i="7"/>
  <c r="CE292" i="7"/>
  <c r="AY292" i="7" s="1"/>
  <c r="D301" i="7"/>
  <c r="DG300" i="7"/>
  <c r="CG300" i="7"/>
  <c r="DE300" i="7"/>
  <c r="CE300" i="7"/>
  <c r="CB312" i="7"/>
  <c r="AS312" i="7" s="1"/>
  <c r="CB314" i="7"/>
  <c r="AS314" i="7" s="1"/>
  <c r="D267" i="7"/>
  <c r="D269" i="7"/>
  <c r="D271" i="7"/>
  <c r="D272" i="7"/>
  <c r="D274" i="7"/>
  <c r="D276" i="7"/>
  <c r="D291" i="7"/>
  <c r="D293" i="7"/>
  <c r="D295" i="7"/>
  <c r="D298" i="7"/>
  <c r="CD300" i="7"/>
  <c r="AS315" i="7"/>
  <c r="AY227" i="7" l="1"/>
  <c r="DC235" i="7"/>
  <c r="CC235" i="7" s="1"/>
  <c r="CE235" i="7"/>
  <c r="CF50" i="7"/>
  <c r="DE50" i="7"/>
  <c r="CH32" i="7"/>
  <c r="DG32" i="7"/>
  <c r="CH24" i="7"/>
  <c r="DG24" i="7"/>
  <c r="CH13" i="7"/>
  <c r="DG13" i="7"/>
  <c r="AY285" i="7"/>
  <c r="AY236" i="7"/>
  <c r="AY264" i="7"/>
  <c r="AY256" i="7"/>
  <c r="AY239" i="7"/>
  <c r="DB235" i="7"/>
  <c r="CB235" i="7" s="1"/>
  <c r="AY150" i="7"/>
  <c r="CG281" i="7"/>
  <c r="AY245" i="7"/>
  <c r="AX168" i="7"/>
  <c r="AX121" i="7"/>
  <c r="AY231" i="7"/>
  <c r="AX97" i="7"/>
  <c r="DD13" i="7"/>
  <c r="CD13" i="7" s="1"/>
  <c r="AY13" i="7" s="1"/>
  <c r="DB184" i="7"/>
  <c r="CB184" i="7" s="1"/>
  <c r="CH134" i="7"/>
  <c r="DE134" i="7"/>
  <c r="DF134" i="7"/>
  <c r="AY41" i="7"/>
  <c r="AY234" i="7"/>
  <c r="AX162" i="7"/>
  <c r="AX96" i="7"/>
  <c r="AX92" i="7"/>
  <c r="DG50" i="7"/>
  <c r="CF44" i="7"/>
  <c r="CE32" i="7"/>
  <c r="DF32" i="7"/>
  <c r="CF24" i="7"/>
  <c r="CE13" i="7"/>
  <c r="DF13" i="7"/>
  <c r="CH44" i="7"/>
  <c r="CE90" i="7"/>
  <c r="CD90" i="7"/>
  <c r="DG270" i="7"/>
  <c r="CG270" i="7"/>
  <c r="CF48" i="7"/>
  <c r="DE48" i="7"/>
  <c r="AX142" i="7"/>
  <c r="AY289" i="7"/>
  <c r="AY288" i="7"/>
  <c r="AH203" i="7"/>
  <c r="CG235" i="7"/>
  <c r="CD281" i="7"/>
  <c r="AY281" i="7" s="1"/>
  <c r="CE281" i="7"/>
  <c r="AX190" i="7"/>
  <c r="AX182" i="7"/>
  <c r="CE248" i="7"/>
  <c r="AY248" i="7" s="1"/>
  <c r="AY228" i="7"/>
  <c r="AY294" i="7"/>
  <c r="AY261" i="7"/>
  <c r="AY253" i="7"/>
  <c r="AY240" i="7"/>
  <c r="AX120" i="7"/>
  <c r="AY48" i="7"/>
  <c r="AY44" i="7"/>
  <c r="DD184" i="7"/>
  <c r="CD184" i="7" s="1"/>
  <c r="DC184" i="7"/>
  <c r="CC184" i="7" s="1"/>
  <c r="AX135" i="7"/>
  <c r="DD134" i="7"/>
  <c r="CE134" i="7"/>
  <c r="AX134" i="7" s="1"/>
  <c r="AX133" i="7"/>
  <c r="AX130" i="7"/>
  <c r="AY52" i="7"/>
  <c r="AX102" i="7"/>
  <c r="AX94" i="7"/>
  <c r="CH50" i="7"/>
  <c r="DE32" i="7"/>
  <c r="DB24" i="7"/>
  <c r="CB24" i="7" s="1"/>
  <c r="DE13" i="7"/>
  <c r="AX101" i="7"/>
  <c r="CG90" i="7"/>
  <c r="DG90" i="7"/>
  <c r="CH90" i="7"/>
  <c r="CE265" i="7"/>
  <c r="DG265" i="7"/>
  <c r="CD278" i="7"/>
  <c r="CG278" i="7"/>
  <c r="DG278" i="7"/>
  <c r="AY278" i="7"/>
  <c r="AY270" i="7"/>
  <c r="AY290" i="7"/>
  <c r="AY284" i="7"/>
  <c r="AY262" i="7"/>
  <c r="AY247" i="7"/>
  <c r="AY243" i="7"/>
  <c r="AY280" i="7"/>
  <c r="AY273" i="7"/>
  <c r="DG235" i="7"/>
  <c r="DD235" i="7"/>
  <c r="AY156" i="7"/>
  <c r="AY152" i="7"/>
  <c r="DD281" i="7"/>
  <c r="AY225" i="7"/>
  <c r="AX140" i="7"/>
  <c r="AX138" i="7"/>
  <c r="DE248" i="7"/>
  <c r="AX163" i="7"/>
  <c r="DD32" i="7"/>
  <c r="CD32" i="7" s="1"/>
  <c r="AY32" i="7" s="1"/>
  <c r="DD24" i="7"/>
  <c r="CD24" i="7" s="1"/>
  <c r="AX136" i="7"/>
  <c r="DH134" i="7"/>
  <c r="DG134" i="7"/>
  <c r="AX131" i="7"/>
  <c r="AX127" i="7"/>
  <c r="AX99" i="7"/>
  <c r="AX93" i="7"/>
  <c r="DB50" i="7"/>
  <c r="CB50" i="7" s="1"/>
  <c r="AX91" i="7"/>
  <c r="DD50" i="7"/>
  <c r="CD50" i="7" s="1"/>
  <c r="CF32" i="7"/>
  <c r="CE24" i="7"/>
  <c r="DF24" i="7"/>
  <c r="CF13" i="7"/>
  <c r="AX103" i="7"/>
  <c r="DF90" i="7"/>
  <c r="CF90" i="7"/>
  <c r="CF52" i="7"/>
  <c r="DE52" i="7"/>
  <c r="AY277" i="7"/>
  <c r="DC205" i="7"/>
  <c r="CC205" i="7" s="1"/>
  <c r="DB205" i="7"/>
  <c r="CB205" i="7" s="1"/>
  <c r="DE205" i="7"/>
  <c r="CE205" i="7" s="1"/>
  <c r="DA205" i="7"/>
  <c r="CA205" i="7" s="1"/>
  <c r="DD205" i="7"/>
  <c r="CD205" i="7" s="1"/>
  <c r="DC188" i="7"/>
  <c r="CC188" i="7" s="1"/>
  <c r="DB188" i="7"/>
  <c r="CB188" i="7" s="1"/>
  <c r="DA188" i="7"/>
  <c r="CA188" i="7" s="1"/>
  <c r="DD188" i="7"/>
  <c r="CD188" i="7" s="1"/>
  <c r="DE188" i="7"/>
  <c r="CE188" i="7" s="1"/>
  <c r="DG119" i="7"/>
  <c r="DC119" i="7"/>
  <c r="CC119" i="7" s="1"/>
  <c r="CF119" i="7"/>
  <c r="DF119" i="7"/>
  <c r="CE119" i="7"/>
  <c r="DE119" i="7"/>
  <c r="CG119" i="7"/>
  <c r="DD119" i="7"/>
  <c r="CD119" i="7"/>
  <c r="DH119" i="7"/>
  <c r="CH119" i="7"/>
  <c r="DE115" i="7"/>
  <c r="CE115" i="7"/>
  <c r="DH115" i="7"/>
  <c r="DD115" i="7"/>
  <c r="CH115" i="7"/>
  <c r="CD115" i="7"/>
  <c r="DC115" i="7"/>
  <c r="CC115" i="7" s="1"/>
  <c r="CF115" i="7"/>
  <c r="DF115" i="7"/>
  <c r="DG115" i="7"/>
  <c r="CG115" i="7"/>
  <c r="DE111" i="7"/>
  <c r="CE111" i="7"/>
  <c r="DH111" i="7"/>
  <c r="DD111" i="7"/>
  <c r="CH111" i="7"/>
  <c r="CD111" i="7"/>
  <c r="DC111" i="7"/>
  <c r="CC111" i="7" s="1"/>
  <c r="CF111" i="7"/>
  <c r="DF111" i="7"/>
  <c r="DG111" i="7"/>
  <c r="CG111" i="7"/>
  <c r="DE107" i="7"/>
  <c r="CE107" i="7"/>
  <c r="DH107" i="7"/>
  <c r="DD107" i="7"/>
  <c r="CH107" i="7"/>
  <c r="CD107" i="7"/>
  <c r="DC107" i="7"/>
  <c r="CC107" i="7" s="1"/>
  <c r="CF107" i="7"/>
  <c r="DG107" i="7"/>
  <c r="CG107" i="7"/>
  <c r="DF107" i="7"/>
  <c r="DF30" i="7"/>
  <c r="DB30" i="7"/>
  <c r="CB30" i="7" s="1"/>
  <c r="CF30" i="7"/>
  <c r="DE30" i="7"/>
  <c r="CE30" i="7"/>
  <c r="DG30" i="7"/>
  <c r="CH30" i="7"/>
  <c r="DD30" i="7"/>
  <c r="CD30" i="7" s="1"/>
  <c r="DF22" i="7"/>
  <c r="DB22" i="7"/>
  <c r="CB22" i="7" s="1"/>
  <c r="CF22" i="7"/>
  <c r="DE22" i="7"/>
  <c r="CE22" i="7"/>
  <c r="DG22" i="7"/>
  <c r="CH22" i="7"/>
  <c r="DD22" i="7"/>
  <c r="CD22" i="7" s="1"/>
  <c r="DG124" i="7"/>
  <c r="DC124" i="7"/>
  <c r="CC124" i="7" s="1"/>
  <c r="CF124" i="7"/>
  <c r="DF124" i="7"/>
  <c r="CE124" i="7"/>
  <c r="DH124" i="7"/>
  <c r="CH124" i="7"/>
  <c r="CG124" i="7"/>
  <c r="DE124" i="7"/>
  <c r="CD124" i="7"/>
  <c r="DD124" i="7"/>
  <c r="DH106" i="7"/>
  <c r="DD106" i="7"/>
  <c r="CH106" i="7"/>
  <c r="CD106" i="7"/>
  <c r="DE106" i="7"/>
  <c r="CG106" i="7"/>
  <c r="DC106" i="7"/>
  <c r="CC106" i="7" s="1"/>
  <c r="CF106" i="7"/>
  <c r="DF106" i="7"/>
  <c r="DG106" i="7"/>
  <c r="CE106" i="7"/>
  <c r="AY45" i="7"/>
  <c r="DD295" i="7"/>
  <c r="CG295" i="7"/>
  <c r="DC295" i="7"/>
  <c r="CC295" i="7" s="1"/>
  <c r="CE295" i="7"/>
  <c r="DG295" i="7"/>
  <c r="CD295" i="7"/>
  <c r="DE295" i="7"/>
  <c r="DB295" i="7"/>
  <c r="CB295" i="7" s="1"/>
  <c r="DE269" i="7"/>
  <c r="CE269" i="7"/>
  <c r="DD269" i="7"/>
  <c r="CD269" i="7"/>
  <c r="DG269" i="7"/>
  <c r="CG269" i="7"/>
  <c r="DD206" i="7"/>
  <c r="CD206" i="7" s="1"/>
  <c r="DC206" i="7"/>
  <c r="CC206" i="7" s="1"/>
  <c r="DE206" i="7"/>
  <c r="CE206" i="7" s="1"/>
  <c r="DB206" i="7"/>
  <c r="CB206" i="7" s="1"/>
  <c r="DA206" i="7"/>
  <c r="CA206" i="7" s="1"/>
  <c r="AX191" i="7"/>
  <c r="AX183" i="7"/>
  <c r="AX193" i="7"/>
  <c r="DE118" i="7"/>
  <c r="CE118" i="7"/>
  <c r="DH118" i="7"/>
  <c r="DD118" i="7"/>
  <c r="CH118" i="7"/>
  <c r="CD118" i="7"/>
  <c r="DC118" i="7"/>
  <c r="CC118" i="7" s="1"/>
  <c r="CF118" i="7"/>
  <c r="DG118" i="7"/>
  <c r="CG118" i="7"/>
  <c r="DF118" i="7"/>
  <c r="DE110" i="7"/>
  <c r="CE110" i="7"/>
  <c r="DH110" i="7"/>
  <c r="DD110" i="7"/>
  <c r="CH110" i="7"/>
  <c r="CD110" i="7"/>
  <c r="DC110" i="7"/>
  <c r="CC110" i="7" s="1"/>
  <c r="CF110" i="7"/>
  <c r="DG110" i="7"/>
  <c r="CG110" i="7"/>
  <c r="DF110" i="7"/>
  <c r="AX185" i="7"/>
  <c r="DE56" i="7"/>
  <c r="CE56" i="7"/>
  <c r="DD56" i="7"/>
  <c r="CD56" i="7" s="1"/>
  <c r="CH56" i="7"/>
  <c r="DB56" i="7"/>
  <c r="CB56" i="7" s="1"/>
  <c r="DG56" i="7"/>
  <c r="DF56" i="7"/>
  <c r="CF56" i="7"/>
  <c r="DD51" i="7"/>
  <c r="CD51" i="7" s="1"/>
  <c r="CH51" i="7"/>
  <c r="DG51" i="7"/>
  <c r="DF51" i="7"/>
  <c r="DB51" i="7"/>
  <c r="CB51" i="7" s="1"/>
  <c r="DE51" i="7"/>
  <c r="CF51" i="7"/>
  <c r="CE51" i="7"/>
  <c r="DD47" i="7"/>
  <c r="CD47" i="7" s="1"/>
  <c r="CH47" i="7"/>
  <c r="DG47" i="7"/>
  <c r="DF47" i="7"/>
  <c r="DB47" i="7"/>
  <c r="CB47" i="7" s="1"/>
  <c r="DE47" i="7"/>
  <c r="CF47" i="7"/>
  <c r="CE47" i="7"/>
  <c r="DE43" i="7"/>
  <c r="DD43" i="7"/>
  <c r="CD43" i="7" s="1"/>
  <c r="CF43" i="7"/>
  <c r="DG43" i="7"/>
  <c r="CE43" i="7"/>
  <c r="CH43" i="7"/>
  <c r="DF43" i="7"/>
  <c r="DB43" i="7"/>
  <c r="CB43" i="7" s="1"/>
  <c r="DF33" i="7"/>
  <c r="DB33" i="7"/>
  <c r="CB33" i="7" s="1"/>
  <c r="CF33" i="7"/>
  <c r="DE33" i="7"/>
  <c r="CE33" i="7"/>
  <c r="DD33" i="7"/>
  <c r="CD33" i="7" s="1"/>
  <c r="DG33" i="7"/>
  <c r="CH33" i="7"/>
  <c r="DF14" i="7"/>
  <c r="DB14" i="7"/>
  <c r="CF14" i="7"/>
  <c r="DE14" i="7"/>
  <c r="CE14" i="7"/>
  <c r="CH14" i="7"/>
  <c r="DG14" i="7"/>
  <c r="DD14" i="7"/>
  <c r="CD14" i="7" s="1"/>
  <c r="AY28" i="7"/>
  <c r="AX167" i="7"/>
  <c r="AX98" i="7"/>
  <c r="AY300" i="7"/>
  <c r="DE274" i="7"/>
  <c r="CE274" i="7"/>
  <c r="DD274" i="7"/>
  <c r="CD274" i="7"/>
  <c r="DG274" i="7"/>
  <c r="CG274" i="7"/>
  <c r="DE267" i="7"/>
  <c r="CE267" i="7"/>
  <c r="DD267" i="7"/>
  <c r="DG267" i="7"/>
  <c r="CG267" i="7"/>
  <c r="CD267" i="7"/>
  <c r="DC283" i="7"/>
  <c r="CC283" i="7" s="1"/>
  <c r="CE283" i="7"/>
  <c r="DE283" i="7"/>
  <c r="CG283" i="7"/>
  <c r="DG283" i="7"/>
  <c r="CD283" i="7"/>
  <c r="DD283" i="7"/>
  <c r="DB283" i="7"/>
  <c r="CB283" i="7" s="1"/>
  <c r="AY265" i="7"/>
  <c r="DG238" i="7"/>
  <c r="CG238" i="7"/>
  <c r="DE238" i="7"/>
  <c r="CE238" i="7"/>
  <c r="CD238" i="7"/>
  <c r="DD238" i="7"/>
  <c r="DD259" i="7"/>
  <c r="CG259" i="7"/>
  <c r="DG259" i="7"/>
  <c r="DE259" i="7"/>
  <c r="CE259" i="7"/>
  <c r="CD259" i="7"/>
  <c r="DC259" i="7"/>
  <c r="CC259" i="7" s="1"/>
  <c r="DB259" i="7"/>
  <c r="CB259" i="7" s="1"/>
  <c r="DD229" i="7"/>
  <c r="CG229" i="7"/>
  <c r="DC229" i="7"/>
  <c r="CC229" i="7" s="1"/>
  <c r="CE229" i="7"/>
  <c r="DG229" i="7"/>
  <c r="CD229" i="7"/>
  <c r="DE229" i="7"/>
  <c r="DB229" i="7"/>
  <c r="CB229" i="7" s="1"/>
  <c r="AX173" i="7"/>
  <c r="AX189" i="7"/>
  <c r="AX181" i="7"/>
  <c r="AX177" i="7"/>
  <c r="AX170" i="7"/>
  <c r="DE117" i="7"/>
  <c r="CE117" i="7"/>
  <c r="DH117" i="7"/>
  <c r="DD117" i="7"/>
  <c r="CH117" i="7"/>
  <c r="CD117" i="7"/>
  <c r="DC117" i="7"/>
  <c r="CC117" i="7" s="1"/>
  <c r="CF117" i="7"/>
  <c r="DG117" i="7"/>
  <c r="CG117" i="7"/>
  <c r="DF117" i="7"/>
  <c r="DE113" i="7"/>
  <c r="CE113" i="7"/>
  <c r="DH113" i="7"/>
  <c r="DD113" i="7"/>
  <c r="CH113" i="7"/>
  <c r="CD113" i="7"/>
  <c r="DC113" i="7"/>
  <c r="CC113" i="7" s="1"/>
  <c r="CF113" i="7"/>
  <c r="DG113" i="7"/>
  <c r="CG113" i="7"/>
  <c r="DF113" i="7"/>
  <c r="DE109" i="7"/>
  <c r="CG109" i="7"/>
  <c r="DH109" i="7"/>
  <c r="DC109" i="7"/>
  <c r="CC109" i="7" s="1"/>
  <c r="CF109" i="7"/>
  <c r="CH109" i="7"/>
  <c r="CE109" i="7"/>
  <c r="DG109" i="7"/>
  <c r="DF109" i="7"/>
  <c r="DF61" i="7"/>
  <c r="DB61" i="7"/>
  <c r="CB61" i="7" s="1"/>
  <c r="CF61" i="7"/>
  <c r="DE61" i="7"/>
  <c r="CE61" i="7"/>
  <c r="DD61" i="7"/>
  <c r="CD61" i="7" s="1"/>
  <c r="CH61" i="7"/>
  <c r="DG61" i="7"/>
  <c r="AX194" i="7"/>
  <c r="DF100" i="7"/>
  <c r="CE100" i="7"/>
  <c r="DG100" i="7"/>
  <c r="CD100" i="7"/>
  <c r="DE100" i="7"/>
  <c r="CH100" i="7"/>
  <c r="DH100" i="7"/>
  <c r="CG100" i="7"/>
  <c r="DD100" i="7"/>
  <c r="CF100" i="7"/>
  <c r="DC100" i="7"/>
  <c r="CC100" i="7" s="1"/>
  <c r="DE59" i="7"/>
  <c r="CE59" i="7"/>
  <c r="DD59" i="7"/>
  <c r="CD59" i="7" s="1"/>
  <c r="CH59" i="7"/>
  <c r="DB59" i="7"/>
  <c r="CB59" i="7" s="1"/>
  <c r="DG59" i="7"/>
  <c r="DF59" i="7"/>
  <c r="CF59" i="7"/>
  <c r="D60" i="7"/>
  <c r="DE55" i="7"/>
  <c r="CE55" i="7"/>
  <c r="DD55" i="7"/>
  <c r="CD55" i="7" s="1"/>
  <c r="CH55" i="7"/>
  <c r="DB55" i="7"/>
  <c r="CB55" i="7" s="1"/>
  <c r="CF55" i="7"/>
  <c r="DG55" i="7"/>
  <c r="DF55" i="7"/>
  <c r="DF15" i="7"/>
  <c r="DB15" i="7"/>
  <c r="CB15" i="7" s="1"/>
  <c r="CF15" i="7"/>
  <c r="DE15" i="7"/>
  <c r="CE15" i="7"/>
  <c r="DD15" i="7"/>
  <c r="CD15" i="7" s="1"/>
  <c r="DG15" i="7"/>
  <c r="CH15" i="7"/>
  <c r="AY35" i="7"/>
  <c r="AY12" i="7"/>
  <c r="AX186" i="7"/>
  <c r="AX179" i="7"/>
  <c r="DF62" i="7"/>
  <c r="DB62" i="7"/>
  <c r="CB62" i="7" s="1"/>
  <c r="CF62" i="7"/>
  <c r="DE62" i="7"/>
  <c r="CE62" i="7"/>
  <c r="DG62" i="7"/>
  <c r="CH62" i="7"/>
  <c r="DD62" i="7"/>
  <c r="CD62" i="7" s="1"/>
  <c r="DF29" i="7"/>
  <c r="DB29" i="7"/>
  <c r="CB29" i="7" s="1"/>
  <c r="CF29" i="7"/>
  <c r="DE29" i="7"/>
  <c r="CE29" i="7"/>
  <c r="DG29" i="7"/>
  <c r="CH29" i="7"/>
  <c r="DD29" i="7"/>
  <c r="CD29" i="7" s="1"/>
  <c r="AY24" i="7"/>
  <c r="DE291" i="7"/>
  <c r="CE291" i="7"/>
  <c r="DD291" i="7"/>
  <c r="CD291" i="7"/>
  <c r="DG291" i="7"/>
  <c r="CG291" i="7"/>
  <c r="DC271" i="7"/>
  <c r="CC271" i="7" s="1"/>
  <c r="CE271" i="7"/>
  <c r="DB271" i="7"/>
  <c r="CB271" i="7" s="1"/>
  <c r="DG271" i="7"/>
  <c r="CG271" i="7"/>
  <c r="CD271" i="7"/>
  <c r="DE271" i="7"/>
  <c r="DD271" i="7"/>
  <c r="DG233" i="7"/>
  <c r="CG233" i="7"/>
  <c r="DE233" i="7"/>
  <c r="CD233" i="7"/>
  <c r="DD233" i="7"/>
  <c r="CE233" i="7"/>
  <c r="DE257" i="7"/>
  <c r="CG257" i="7"/>
  <c r="CE257" i="7"/>
  <c r="DG257" i="7"/>
  <c r="DC180" i="7"/>
  <c r="CC180" i="7" s="1"/>
  <c r="DB180" i="7"/>
  <c r="CB180" i="7" s="1"/>
  <c r="DA180" i="7"/>
  <c r="CA180" i="7" s="1"/>
  <c r="DD180" i="7"/>
  <c r="CD180" i="7" s="1"/>
  <c r="DE180" i="7"/>
  <c r="CE180" i="7" s="1"/>
  <c r="DF63" i="7"/>
  <c r="DB63" i="7"/>
  <c r="CB63" i="7" s="1"/>
  <c r="CF63" i="7"/>
  <c r="DE63" i="7"/>
  <c r="CE63" i="7"/>
  <c r="DG63" i="7"/>
  <c r="CH63" i="7"/>
  <c r="DD63" i="7"/>
  <c r="CD63" i="7" s="1"/>
  <c r="DE57" i="7"/>
  <c r="CE57" i="7"/>
  <c r="DD57" i="7"/>
  <c r="CD57" i="7" s="1"/>
  <c r="CH57" i="7"/>
  <c r="DB57" i="7"/>
  <c r="CB57" i="7" s="1"/>
  <c r="DG57" i="7"/>
  <c r="DF57" i="7"/>
  <c r="CF57" i="7"/>
  <c r="DF34" i="7"/>
  <c r="DB34" i="7"/>
  <c r="CB34" i="7" s="1"/>
  <c r="CF34" i="7"/>
  <c r="DE34" i="7"/>
  <c r="CE34" i="7"/>
  <c r="DG34" i="7"/>
  <c r="CH34" i="7"/>
  <c r="DD34" i="7"/>
  <c r="CD34" i="7" s="1"/>
  <c r="DF26" i="7"/>
  <c r="DB26" i="7"/>
  <c r="CB26" i="7" s="1"/>
  <c r="CF26" i="7"/>
  <c r="DE26" i="7"/>
  <c r="CE26" i="7"/>
  <c r="DG26" i="7"/>
  <c r="CH26" i="7"/>
  <c r="DD26" i="7"/>
  <c r="CD26" i="7" s="1"/>
  <c r="DF21" i="7"/>
  <c r="DB21" i="7"/>
  <c r="CB21" i="7" s="1"/>
  <c r="CF21" i="7"/>
  <c r="DE21" i="7"/>
  <c r="CE21" i="7"/>
  <c r="DD21" i="7"/>
  <c r="CD21" i="7" s="1"/>
  <c r="DG21" i="7"/>
  <c r="CH21" i="7"/>
  <c r="DE276" i="7"/>
  <c r="CE276" i="7"/>
  <c r="DD276" i="7"/>
  <c r="CG276" i="7"/>
  <c r="CD276" i="7"/>
  <c r="DG276" i="7"/>
  <c r="DD263" i="7"/>
  <c r="CD263" i="7"/>
  <c r="CG263" i="7"/>
  <c r="DG263" i="7"/>
  <c r="DE263" i="7"/>
  <c r="CE263" i="7"/>
  <c r="DG296" i="7"/>
  <c r="CG296" i="7"/>
  <c r="DE296" i="7"/>
  <c r="CE296" i="7"/>
  <c r="DD296" i="7"/>
  <c r="CD296" i="7"/>
  <c r="DE255" i="7"/>
  <c r="CG255" i="7"/>
  <c r="DG255" i="7"/>
  <c r="CE255" i="7"/>
  <c r="DG226" i="7"/>
  <c r="CG226" i="7"/>
  <c r="DE226" i="7"/>
  <c r="CE226" i="7"/>
  <c r="DD226" i="7"/>
  <c r="CD226" i="7"/>
  <c r="AY266" i="7"/>
  <c r="AX171" i="7"/>
  <c r="AX175" i="7"/>
  <c r="DG126" i="7"/>
  <c r="DC126" i="7"/>
  <c r="CC126" i="7" s="1"/>
  <c r="CF126" i="7"/>
  <c r="DF126" i="7"/>
  <c r="CE126" i="7"/>
  <c r="DE126" i="7"/>
  <c r="CG126" i="7"/>
  <c r="DD126" i="7"/>
  <c r="CD126" i="7"/>
  <c r="CH126" i="7"/>
  <c r="DH126" i="7"/>
  <c r="DE114" i="7"/>
  <c r="CE114" i="7"/>
  <c r="DH114" i="7"/>
  <c r="DD114" i="7"/>
  <c r="CH114" i="7"/>
  <c r="CD114" i="7"/>
  <c r="DC114" i="7"/>
  <c r="CC114" i="7" s="1"/>
  <c r="CF114" i="7"/>
  <c r="DG114" i="7"/>
  <c r="CG114" i="7"/>
  <c r="DF114" i="7"/>
  <c r="AX187" i="7"/>
  <c r="DF95" i="7"/>
  <c r="CE95" i="7"/>
  <c r="DE95" i="7"/>
  <c r="CH95" i="7"/>
  <c r="DD95" i="7"/>
  <c r="CG95" i="7"/>
  <c r="DH95" i="7"/>
  <c r="CF95" i="7"/>
  <c r="DG95" i="7"/>
  <c r="CD95" i="7"/>
  <c r="DC95" i="7"/>
  <c r="CC95" i="7" s="1"/>
  <c r="AY23" i="7"/>
  <c r="AX184" i="7"/>
  <c r="DG298" i="7"/>
  <c r="CG298" i="7"/>
  <c r="DE298" i="7"/>
  <c r="CE298" i="7"/>
  <c r="DD298" i="7"/>
  <c r="CD298" i="7"/>
  <c r="DG293" i="7"/>
  <c r="DE293" i="7"/>
  <c r="CE293" i="7"/>
  <c r="DD293" i="7"/>
  <c r="CG293" i="7"/>
  <c r="CD293" i="7"/>
  <c r="DE272" i="7"/>
  <c r="CE272" i="7"/>
  <c r="DD272" i="7"/>
  <c r="DG272" i="7"/>
  <c r="CD272" i="7"/>
  <c r="CG272" i="7"/>
  <c r="AY237" i="7"/>
  <c r="AX197" i="7"/>
  <c r="AX195" i="7"/>
  <c r="AY241" i="7"/>
  <c r="AX169" i="7"/>
  <c r="DG230" i="7"/>
  <c r="CG230" i="7"/>
  <c r="DD230" i="7"/>
  <c r="CE230" i="7"/>
  <c r="CD230" i="7"/>
  <c r="DE230" i="7"/>
  <c r="DD198" i="7"/>
  <c r="CD198" i="7" s="1"/>
  <c r="DC198" i="7"/>
  <c r="CC198" i="7" s="1"/>
  <c r="DE198" i="7"/>
  <c r="CE198" i="7" s="1"/>
  <c r="DB198" i="7"/>
  <c r="CB198" i="7" s="1"/>
  <c r="DA198" i="7"/>
  <c r="CA198" i="7" s="1"/>
  <c r="AX196" i="7"/>
  <c r="DG122" i="7"/>
  <c r="DC122" i="7"/>
  <c r="CC122" i="7" s="1"/>
  <c r="CF122" i="7"/>
  <c r="DF122" i="7"/>
  <c r="CE122" i="7"/>
  <c r="DE122" i="7"/>
  <c r="CG122" i="7"/>
  <c r="DD122" i="7"/>
  <c r="CD122" i="7"/>
  <c r="DH122" i="7"/>
  <c r="CH122" i="7"/>
  <c r="DE116" i="7"/>
  <c r="CE116" i="7"/>
  <c r="DH116" i="7"/>
  <c r="DD116" i="7"/>
  <c r="CH116" i="7"/>
  <c r="CD116" i="7"/>
  <c r="DC116" i="7"/>
  <c r="CC116" i="7" s="1"/>
  <c r="CF116" i="7"/>
  <c r="DG116" i="7"/>
  <c r="CG116" i="7"/>
  <c r="DF116" i="7"/>
  <c r="DE112" i="7"/>
  <c r="CE112" i="7"/>
  <c r="DH112" i="7"/>
  <c r="DD112" i="7"/>
  <c r="CH112" i="7"/>
  <c r="CD112" i="7"/>
  <c r="DC112" i="7"/>
  <c r="CC112" i="7" s="1"/>
  <c r="CF112" i="7"/>
  <c r="DG112" i="7"/>
  <c r="CG112" i="7"/>
  <c r="DF112" i="7"/>
  <c r="DE108" i="7"/>
  <c r="CE108" i="7"/>
  <c r="DH108" i="7"/>
  <c r="DD108" i="7"/>
  <c r="CH108" i="7"/>
  <c r="CD108" i="7"/>
  <c r="DC108" i="7"/>
  <c r="CC108" i="7" s="1"/>
  <c r="CF108" i="7"/>
  <c r="DG108" i="7"/>
  <c r="CG108" i="7"/>
  <c r="DF108" i="7"/>
  <c r="DF19" i="7"/>
  <c r="DB19" i="7"/>
  <c r="CB19" i="7" s="1"/>
  <c r="CF19" i="7"/>
  <c r="D36" i="7"/>
  <c r="A363" i="7" s="1"/>
  <c r="DE19" i="7"/>
  <c r="CE19" i="7"/>
  <c r="DG19" i="7"/>
  <c r="CH19" i="7"/>
  <c r="DD19" i="7"/>
  <c r="CD19" i="7" s="1"/>
  <c r="AX192" i="7"/>
  <c r="DE58" i="7"/>
  <c r="CE58" i="7"/>
  <c r="DD58" i="7"/>
  <c r="CD58" i="7" s="1"/>
  <c r="CH58" i="7"/>
  <c r="DB58" i="7"/>
  <c r="CB58" i="7" s="1"/>
  <c r="DG58" i="7"/>
  <c r="DF58" i="7"/>
  <c r="CF58" i="7"/>
  <c r="DD53" i="7"/>
  <c r="CD53" i="7" s="1"/>
  <c r="CH53" i="7"/>
  <c r="DG53" i="7"/>
  <c r="DF53" i="7"/>
  <c r="DB53" i="7"/>
  <c r="CB53" i="7" s="1"/>
  <c r="DE53" i="7"/>
  <c r="CF53" i="7"/>
  <c r="CE53" i="7"/>
  <c r="DD49" i="7"/>
  <c r="CD49" i="7" s="1"/>
  <c r="CH49" i="7"/>
  <c r="DG49" i="7"/>
  <c r="DF49" i="7"/>
  <c r="DB49" i="7"/>
  <c r="CB49" i="7" s="1"/>
  <c r="DE49" i="7"/>
  <c r="CF49" i="7"/>
  <c r="CE49" i="7"/>
  <c r="AY31" i="7"/>
  <c r="AH204" i="7"/>
  <c r="DF25" i="7"/>
  <c r="DB25" i="7"/>
  <c r="CB25" i="7" s="1"/>
  <c r="CF25" i="7"/>
  <c r="DE25" i="7"/>
  <c r="CE25" i="7"/>
  <c r="DG25" i="7"/>
  <c r="CH25" i="7"/>
  <c r="DD25" i="7"/>
  <c r="CD25" i="7" s="1"/>
  <c r="D54" i="7"/>
  <c r="AY20" i="7"/>
  <c r="AY235" i="7" l="1"/>
  <c r="AX108" i="7"/>
  <c r="AY255" i="7"/>
  <c r="AY296" i="7"/>
  <c r="AY26" i="7"/>
  <c r="AY34" i="7"/>
  <c r="AY63" i="7"/>
  <c r="AX180" i="7"/>
  <c r="AY257" i="7"/>
  <c r="AY59" i="7"/>
  <c r="AY283" i="7"/>
  <c r="AY267" i="7"/>
  <c r="AY274" i="7"/>
  <c r="AY43" i="7"/>
  <c r="AX118" i="7"/>
  <c r="AX107" i="7"/>
  <c r="AX90" i="7"/>
  <c r="AY298" i="7"/>
  <c r="AY233" i="7"/>
  <c r="AY229" i="7"/>
  <c r="AY269" i="7"/>
  <c r="AY295" i="7"/>
  <c r="AY50" i="7"/>
  <c r="AY21" i="7"/>
  <c r="AY58" i="7"/>
  <c r="AX198" i="7"/>
  <c r="AX95" i="7"/>
  <c r="AY276" i="7"/>
  <c r="AY57" i="7"/>
  <c r="AX117" i="7"/>
  <c r="AX122" i="7"/>
  <c r="AY226" i="7"/>
  <c r="AY263" i="7"/>
  <c r="AY271" i="7"/>
  <c r="AY29" i="7"/>
  <c r="AY62" i="7"/>
  <c r="AY15" i="7"/>
  <c r="AX109" i="7"/>
  <c r="AX113" i="7"/>
  <c r="AY238" i="7"/>
  <c r="CB14" i="7"/>
  <c r="AY14" i="7" s="1"/>
  <c r="B332" i="7"/>
  <c r="AY33" i="7"/>
  <c r="AH206" i="7"/>
  <c r="AX106" i="7"/>
  <c r="AX124" i="7"/>
  <c r="AY22" i="7"/>
  <c r="AY30" i="7"/>
  <c r="AX115" i="7"/>
  <c r="AX119" i="7"/>
  <c r="AX188" i="7"/>
  <c r="AH205" i="7"/>
  <c r="AY49" i="7"/>
  <c r="AY53" i="7"/>
  <c r="AX114" i="7"/>
  <c r="AX126" i="7"/>
  <c r="AX100" i="7"/>
  <c r="AY259" i="7"/>
  <c r="AX110" i="7"/>
  <c r="AY25" i="7"/>
  <c r="AY19" i="7"/>
  <c r="AX116" i="7"/>
  <c r="AY272" i="7"/>
  <c r="A332" i="7"/>
  <c r="AX112" i="7"/>
  <c r="AY230" i="7"/>
  <c r="AY293" i="7"/>
  <c r="AY291" i="7"/>
  <c r="AY55" i="7"/>
  <c r="AY61" i="7"/>
  <c r="AY47" i="7"/>
  <c r="AY51" i="7"/>
  <c r="AY56" i="7"/>
  <c r="AX111" i="7"/>
  <c r="B363" i="7"/>
  <c r="DA315" i="6" l="1"/>
  <c r="CA315" i="6"/>
  <c r="F315" i="6"/>
  <c r="E315" i="6"/>
  <c r="D315" i="6" s="1"/>
  <c r="DA314" i="6"/>
  <c r="CA314" i="6" s="1"/>
  <c r="F314" i="6"/>
  <c r="D314" i="6" s="1"/>
  <c r="E314" i="6"/>
  <c r="DA313" i="6"/>
  <c r="CA313" i="6" s="1"/>
  <c r="F313" i="6"/>
  <c r="E313" i="6"/>
  <c r="D313" i="6" s="1"/>
  <c r="DA312" i="6"/>
  <c r="CA312" i="6"/>
  <c r="F312" i="6"/>
  <c r="E312" i="6"/>
  <c r="D312" i="6" s="1"/>
  <c r="DA311" i="6"/>
  <c r="CA311" i="6" s="1"/>
  <c r="F311" i="6"/>
  <c r="E311" i="6"/>
  <c r="D311" i="6"/>
  <c r="AX306" i="6"/>
  <c r="AW306" i="6"/>
  <c r="AV306" i="6"/>
  <c r="AU306" i="6"/>
  <c r="AT306" i="6"/>
  <c r="AP306" i="6"/>
  <c r="AO306" i="6"/>
  <c r="AN306" i="6"/>
  <c r="AM306" i="6"/>
  <c r="AL306" i="6"/>
  <c r="AK306" i="6"/>
  <c r="AJ306" i="6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F306" i="6" s="1"/>
  <c r="G306" i="6"/>
  <c r="E306" i="6" s="1"/>
  <c r="AX305" i="6"/>
  <c r="AW305" i="6"/>
  <c r="AV305" i="6"/>
  <c r="AU305" i="6"/>
  <c r="AT305" i="6"/>
  <c r="AP305" i="6"/>
  <c r="AO305" i="6"/>
  <c r="AN305" i="6"/>
  <c r="AM305" i="6"/>
  <c r="AL305" i="6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F305" i="6" s="1"/>
  <c r="G305" i="6"/>
  <c r="AX304" i="6"/>
  <c r="AW304" i="6"/>
  <c r="AV304" i="6"/>
  <c r="AU304" i="6"/>
  <c r="AT304" i="6"/>
  <c r="AP304" i="6"/>
  <c r="AO304" i="6"/>
  <c r="AN304" i="6"/>
  <c r="AM304" i="6"/>
  <c r="AL304" i="6"/>
  <c r="AK304" i="6"/>
  <c r="AJ304" i="6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E304" i="6" s="1"/>
  <c r="AX303" i="6"/>
  <c r="AW303" i="6"/>
  <c r="AV303" i="6"/>
  <c r="AU303" i="6"/>
  <c r="AT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F303" i="6" s="1"/>
  <c r="G303" i="6"/>
  <c r="E303" i="6" s="1"/>
  <c r="D303" i="6" s="1"/>
  <c r="AX302" i="6"/>
  <c r="AW302" i="6"/>
  <c r="AV302" i="6"/>
  <c r="AU302" i="6"/>
  <c r="AT302" i="6"/>
  <c r="AS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F302" i="6" s="1"/>
  <c r="G302" i="6"/>
  <c r="E302" i="6" s="1"/>
  <c r="D302" i="6" s="1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DA300" i="6"/>
  <c r="CA300" i="6" s="1"/>
  <c r="CC300" i="6"/>
  <c r="CB300" i="6"/>
  <c r="F300" i="6"/>
  <c r="E300" i="6"/>
  <c r="DA299" i="6"/>
  <c r="CA299" i="6" s="1"/>
  <c r="CC299" i="6"/>
  <c r="CB299" i="6"/>
  <c r="F299" i="6"/>
  <c r="D299" i="6" s="1"/>
  <c r="E299" i="6"/>
  <c r="DA298" i="6"/>
  <c r="CA298" i="6" s="1"/>
  <c r="CC298" i="6"/>
  <c r="CB298" i="6"/>
  <c r="F298" i="6"/>
  <c r="E298" i="6"/>
  <c r="D298" i="6" s="1"/>
  <c r="DE298" i="6" s="1"/>
  <c r="DA297" i="6"/>
  <c r="CA297" i="6" s="1"/>
  <c r="CC297" i="6"/>
  <c r="CB297" i="6"/>
  <c r="F297" i="6"/>
  <c r="E297" i="6"/>
  <c r="D297" i="6"/>
  <c r="CE297" i="6" s="1"/>
  <c r="DA296" i="6"/>
  <c r="CA296" i="6" s="1"/>
  <c r="CC296" i="6"/>
  <c r="CB296" i="6"/>
  <c r="F296" i="6"/>
  <c r="D296" i="6" s="1"/>
  <c r="CG296" i="6" s="1"/>
  <c r="E296" i="6"/>
  <c r="DA295" i="6"/>
  <c r="CA295" i="6" s="1"/>
  <c r="F295" i="6"/>
  <c r="E295" i="6"/>
  <c r="D295" i="6"/>
  <c r="DE295" i="6" s="1"/>
  <c r="DA294" i="6"/>
  <c r="CC294" i="6"/>
  <c r="CB294" i="6"/>
  <c r="CA294" i="6"/>
  <c r="F294" i="6"/>
  <c r="E294" i="6"/>
  <c r="D294" i="6"/>
  <c r="CE294" i="6" s="1"/>
  <c r="DA293" i="6"/>
  <c r="CC293" i="6"/>
  <c r="CB293" i="6"/>
  <c r="CA293" i="6"/>
  <c r="F293" i="6"/>
  <c r="E293" i="6"/>
  <c r="DA292" i="6"/>
  <c r="CA292" i="6" s="1"/>
  <c r="CC292" i="6"/>
  <c r="CB292" i="6"/>
  <c r="F292" i="6"/>
  <c r="E292" i="6"/>
  <c r="DA291" i="6"/>
  <c r="CA291" i="6" s="1"/>
  <c r="CC291" i="6"/>
  <c r="CB291" i="6"/>
  <c r="F291" i="6"/>
  <c r="E291" i="6"/>
  <c r="DA290" i="6"/>
  <c r="CA290" i="6" s="1"/>
  <c r="CC290" i="6"/>
  <c r="CB290" i="6"/>
  <c r="F290" i="6"/>
  <c r="D290" i="6" s="1"/>
  <c r="E290" i="6"/>
  <c r="DA289" i="6"/>
  <c r="CA289" i="6"/>
  <c r="F289" i="6"/>
  <c r="D289" i="6" s="1"/>
  <c r="E289" i="6"/>
  <c r="DA288" i="6"/>
  <c r="CA288" i="6" s="1"/>
  <c r="CC288" i="6"/>
  <c r="CB288" i="6"/>
  <c r="F288" i="6"/>
  <c r="E288" i="6"/>
  <c r="DA287" i="6"/>
  <c r="CA287" i="6" s="1"/>
  <c r="CC287" i="6"/>
  <c r="CB287" i="6"/>
  <c r="F287" i="6"/>
  <c r="E287" i="6"/>
  <c r="DA286" i="6"/>
  <c r="CA286" i="6" s="1"/>
  <c r="CC286" i="6"/>
  <c r="CB286" i="6"/>
  <c r="F286" i="6"/>
  <c r="E286" i="6"/>
  <c r="D286" i="6" s="1"/>
  <c r="DE286" i="6" s="1"/>
  <c r="DA285" i="6"/>
  <c r="CC285" i="6"/>
  <c r="CB285" i="6"/>
  <c r="CA285" i="6"/>
  <c r="F285" i="6"/>
  <c r="D285" i="6" s="1"/>
  <c r="CE285" i="6" s="1"/>
  <c r="E285" i="6"/>
  <c r="DA284" i="6"/>
  <c r="CC284" i="6"/>
  <c r="CB284" i="6"/>
  <c r="CA284" i="6"/>
  <c r="F284" i="6"/>
  <c r="E284" i="6"/>
  <c r="D284" i="6" s="1"/>
  <c r="CG284" i="6" s="1"/>
  <c r="DA283" i="6"/>
  <c r="CA283" i="6" s="1"/>
  <c r="F283" i="6"/>
  <c r="E283" i="6"/>
  <c r="D283" i="6"/>
  <c r="CG283" i="6" s="1"/>
  <c r="DA282" i="6"/>
  <c r="CC282" i="6"/>
  <c r="CB282" i="6"/>
  <c r="CA282" i="6"/>
  <c r="F282" i="6"/>
  <c r="E282" i="6"/>
  <c r="D282" i="6"/>
  <c r="CD282" i="6" s="1"/>
  <c r="DA281" i="6"/>
  <c r="CC281" i="6"/>
  <c r="CB281" i="6"/>
  <c r="CA281" i="6"/>
  <c r="F281" i="6"/>
  <c r="E281" i="6"/>
  <c r="DA280" i="6"/>
  <c r="CA280" i="6" s="1"/>
  <c r="CC280" i="6"/>
  <c r="CB280" i="6"/>
  <c r="F280" i="6"/>
  <c r="D280" i="6" s="1"/>
  <c r="DD280" i="6" s="1"/>
  <c r="E280" i="6"/>
  <c r="DA279" i="6"/>
  <c r="CA279" i="6" s="1"/>
  <c r="CC279" i="6"/>
  <c r="CB279" i="6"/>
  <c r="F279" i="6"/>
  <c r="E279" i="6"/>
  <c r="DA278" i="6"/>
  <c r="CA278" i="6" s="1"/>
  <c r="CC278" i="6"/>
  <c r="CB278" i="6"/>
  <c r="F278" i="6"/>
  <c r="E278" i="6"/>
  <c r="DA277" i="6"/>
  <c r="CA277" i="6" s="1"/>
  <c r="F277" i="6"/>
  <c r="D277" i="6" s="1"/>
  <c r="DE277" i="6" s="1"/>
  <c r="E277" i="6"/>
  <c r="DA276" i="6"/>
  <c r="CA276" i="6" s="1"/>
  <c r="CC276" i="6"/>
  <c r="CB276" i="6"/>
  <c r="F276" i="6"/>
  <c r="E276" i="6"/>
  <c r="DA275" i="6"/>
  <c r="CA275" i="6" s="1"/>
  <c r="CC275" i="6"/>
  <c r="CB275" i="6"/>
  <c r="F275" i="6"/>
  <c r="E275" i="6"/>
  <c r="DA274" i="6"/>
  <c r="CA274" i="6" s="1"/>
  <c r="CC274" i="6"/>
  <c r="CB274" i="6"/>
  <c r="F274" i="6"/>
  <c r="E274" i="6"/>
  <c r="D274" i="6" s="1"/>
  <c r="DA273" i="6"/>
  <c r="CA273" i="6" s="1"/>
  <c r="CC273" i="6"/>
  <c r="CB273" i="6"/>
  <c r="F273" i="6"/>
  <c r="E273" i="6"/>
  <c r="DA272" i="6"/>
  <c r="CA272" i="6" s="1"/>
  <c r="CC272" i="6"/>
  <c r="CB272" i="6"/>
  <c r="F272" i="6"/>
  <c r="D272" i="6" s="1"/>
  <c r="E272" i="6"/>
  <c r="DA271" i="6"/>
  <c r="CA271" i="6" s="1"/>
  <c r="F271" i="6"/>
  <c r="E271" i="6"/>
  <c r="D271" i="6"/>
  <c r="DC271" i="6" s="1"/>
  <c r="CC271" i="6" s="1"/>
  <c r="DA270" i="6"/>
  <c r="CA270" i="6" s="1"/>
  <c r="CC270" i="6"/>
  <c r="CB270" i="6"/>
  <c r="F270" i="6"/>
  <c r="E270" i="6"/>
  <c r="DA269" i="6"/>
  <c r="CC269" i="6"/>
  <c r="CB269" i="6"/>
  <c r="CA269" i="6"/>
  <c r="F269" i="6"/>
  <c r="E269" i="6"/>
  <c r="D269" i="6" s="1"/>
  <c r="DA268" i="6"/>
  <c r="CA268" i="6" s="1"/>
  <c r="CC268" i="6"/>
  <c r="CB268" i="6"/>
  <c r="F268" i="6"/>
  <c r="E268" i="6"/>
  <c r="DA267" i="6"/>
  <c r="CC267" i="6"/>
  <c r="CB267" i="6"/>
  <c r="CA267" i="6"/>
  <c r="F267" i="6"/>
  <c r="E267" i="6"/>
  <c r="D267" i="6" s="1"/>
  <c r="DA266" i="6"/>
  <c r="CA266" i="6" s="1"/>
  <c r="CC266" i="6"/>
  <c r="CB266" i="6"/>
  <c r="F266" i="6"/>
  <c r="E266" i="6"/>
  <c r="DA265" i="6"/>
  <c r="CA265" i="6" s="1"/>
  <c r="F265" i="6"/>
  <c r="E265" i="6"/>
  <c r="DA264" i="6"/>
  <c r="CA264" i="6" s="1"/>
  <c r="CC264" i="6"/>
  <c r="CB264" i="6"/>
  <c r="F264" i="6"/>
  <c r="E264" i="6"/>
  <c r="D264" i="6" s="1"/>
  <c r="DA263" i="6"/>
  <c r="CA263" i="6" s="1"/>
  <c r="CC263" i="6"/>
  <c r="CB263" i="6"/>
  <c r="F263" i="6"/>
  <c r="E263" i="6"/>
  <c r="DA262" i="6"/>
  <c r="CA262" i="6" s="1"/>
  <c r="CC262" i="6"/>
  <c r="CB262" i="6"/>
  <c r="F262" i="6"/>
  <c r="E262" i="6"/>
  <c r="D262" i="6" s="1"/>
  <c r="DA261" i="6"/>
  <c r="CA261" i="6" s="1"/>
  <c r="CC261" i="6"/>
  <c r="CB261" i="6"/>
  <c r="F261" i="6"/>
  <c r="E261" i="6"/>
  <c r="D261" i="6"/>
  <c r="DA260" i="6"/>
  <c r="CC260" i="6"/>
  <c r="CB260" i="6"/>
  <c r="CA260" i="6"/>
  <c r="F260" i="6"/>
  <c r="E260" i="6"/>
  <c r="D260" i="6"/>
  <c r="CD260" i="6" s="1"/>
  <c r="DA259" i="6"/>
  <c r="CA259" i="6" s="1"/>
  <c r="F259" i="6"/>
  <c r="E259" i="6"/>
  <c r="D259" i="6"/>
  <c r="CC258" i="6"/>
  <c r="CA258" i="6"/>
  <c r="F258" i="6"/>
  <c r="E258" i="6"/>
  <c r="D258" i="6" s="1"/>
  <c r="CC257" i="6"/>
  <c r="CA257" i="6"/>
  <c r="F257" i="6"/>
  <c r="E257" i="6"/>
  <c r="CC256" i="6"/>
  <c r="CA256" i="6"/>
  <c r="F256" i="6"/>
  <c r="E256" i="6"/>
  <c r="D256" i="6" s="1"/>
  <c r="CC255" i="6"/>
  <c r="CA255" i="6"/>
  <c r="F255" i="6"/>
  <c r="D255" i="6" s="1"/>
  <c r="CG255" i="6" s="1"/>
  <c r="E255" i="6"/>
  <c r="CC254" i="6"/>
  <c r="CA254" i="6"/>
  <c r="F254" i="6"/>
  <c r="E254" i="6"/>
  <c r="CA253" i="6"/>
  <c r="F253" i="6"/>
  <c r="E253" i="6"/>
  <c r="CC252" i="6"/>
  <c r="CA252" i="6"/>
  <c r="F252" i="6"/>
  <c r="E252" i="6"/>
  <c r="D252" i="6" s="1"/>
  <c r="CC251" i="6"/>
  <c r="CA251" i="6"/>
  <c r="F251" i="6"/>
  <c r="E251" i="6"/>
  <c r="CC250" i="6"/>
  <c r="CA250" i="6"/>
  <c r="F250" i="6"/>
  <c r="E250" i="6"/>
  <c r="D250" i="6" s="1"/>
  <c r="CC249" i="6"/>
  <c r="CA249" i="6"/>
  <c r="F249" i="6"/>
  <c r="E249" i="6"/>
  <c r="CC248" i="6"/>
  <c r="CA248" i="6"/>
  <c r="F248" i="6"/>
  <c r="E248" i="6"/>
  <c r="D248" i="6"/>
  <c r="DG248" i="6" s="1"/>
  <c r="CA247" i="6"/>
  <c r="F247" i="6"/>
  <c r="E247" i="6"/>
  <c r="CC246" i="6"/>
  <c r="CA246" i="6"/>
  <c r="F246" i="6"/>
  <c r="E246" i="6"/>
  <c r="CC245" i="6"/>
  <c r="CA245" i="6"/>
  <c r="F245" i="6"/>
  <c r="E245" i="6"/>
  <c r="D245" i="6" s="1"/>
  <c r="CC244" i="6"/>
  <c r="CA244" i="6"/>
  <c r="F244" i="6"/>
  <c r="E244" i="6"/>
  <c r="D244" i="6" s="1"/>
  <c r="CC243" i="6"/>
  <c r="CA243" i="6"/>
  <c r="F243" i="6"/>
  <c r="E243" i="6"/>
  <c r="CC242" i="6"/>
  <c r="CA242" i="6"/>
  <c r="F242" i="6"/>
  <c r="E242" i="6"/>
  <c r="CA241" i="6"/>
  <c r="F241" i="6"/>
  <c r="E241" i="6"/>
  <c r="D241" i="6" s="1"/>
  <c r="DC241" i="6" s="1"/>
  <c r="CC241" i="6" s="1"/>
  <c r="DA240" i="6"/>
  <c r="CA240" i="6" s="1"/>
  <c r="CC240" i="6"/>
  <c r="F240" i="6"/>
  <c r="E240" i="6"/>
  <c r="D240" i="6" s="1"/>
  <c r="DA239" i="6"/>
  <c r="CA239" i="6" s="1"/>
  <c r="CC239" i="6"/>
  <c r="F239" i="6"/>
  <c r="E239" i="6"/>
  <c r="DA238" i="6"/>
  <c r="CC238" i="6"/>
  <c r="CA238" i="6"/>
  <c r="F238" i="6"/>
  <c r="D238" i="6" s="1"/>
  <c r="E238" i="6"/>
  <c r="DA237" i="6"/>
  <c r="CA237" i="6" s="1"/>
  <c r="CC237" i="6"/>
  <c r="F237" i="6"/>
  <c r="E237" i="6"/>
  <c r="DA236" i="6"/>
  <c r="CA236" i="6" s="1"/>
  <c r="CC236" i="6"/>
  <c r="F236" i="6"/>
  <c r="E236" i="6"/>
  <c r="D236" i="6" s="1"/>
  <c r="DA235" i="6"/>
  <c r="CA235" i="6"/>
  <c r="F235" i="6"/>
  <c r="E235" i="6"/>
  <c r="DA234" i="6"/>
  <c r="CA234" i="6" s="1"/>
  <c r="CC234" i="6"/>
  <c r="F234" i="6"/>
  <c r="E234" i="6"/>
  <c r="D234" i="6" s="1"/>
  <c r="CD234" i="6" s="1"/>
  <c r="DA233" i="6"/>
  <c r="CA233" i="6" s="1"/>
  <c r="CC233" i="6"/>
  <c r="F233" i="6"/>
  <c r="E233" i="6"/>
  <c r="D233" i="6"/>
  <c r="DA232" i="6"/>
  <c r="CC232" i="6"/>
  <c r="CA232" i="6"/>
  <c r="F232" i="6"/>
  <c r="D232" i="6" s="1"/>
  <c r="E232" i="6"/>
  <c r="DA231" i="6"/>
  <c r="CA231" i="6" s="1"/>
  <c r="CC231" i="6"/>
  <c r="F231" i="6"/>
  <c r="E231" i="6"/>
  <c r="D231" i="6" s="1"/>
  <c r="DG231" i="6" s="1"/>
  <c r="DA230" i="6"/>
  <c r="CA230" i="6" s="1"/>
  <c r="CC230" i="6"/>
  <c r="F230" i="6"/>
  <c r="E230" i="6"/>
  <c r="DA229" i="6"/>
  <c r="CA229" i="6" s="1"/>
  <c r="F229" i="6"/>
  <c r="E229" i="6"/>
  <c r="DA228" i="6"/>
  <c r="CA228" i="6" s="1"/>
  <c r="CC228" i="6"/>
  <c r="F228" i="6"/>
  <c r="E228" i="6"/>
  <c r="D228" i="6" s="1"/>
  <c r="DA227" i="6"/>
  <c r="CC227" i="6"/>
  <c r="CA227" i="6"/>
  <c r="F227" i="6"/>
  <c r="D227" i="6" s="1"/>
  <c r="E227" i="6"/>
  <c r="DA226" i="6"/>
  <c r="CA226" i="6" s="1"/>
  <c r="CC226" i="6"/>
  <c r="F226" i="6"/>
  <c r="E226" i="6"/>
  <c r="D226" i="6" s="1"/>
  <c r="DA225" i="6"/>
  <c r="CA225" i="6" s="1"/>
  <c r="CC225" i="6"/>
  <c r="F225" i="6"/>
  <c r="E225" i="6"/>
  <c r="DA224" i="6"/>
  <c r="CA224" i="6" s="1"/>
  <c r="CC224" i="6"/>
  <c r="F224" i="6"/>
  <c r="E224" i="6"/>
  <c r="DA223" i="6"/>
  <c r="CA223" i="6" s="1"/>
  <c r="F223" i="6"/>
  <c r="E223" i="6"/>
  <c r="DA222" i="6"/>
  <c r="CA222" i="6" s="1"/>
  <c r="F222" i="6"/>
  <c r="E222" i="6"/>
  <c r="DA221" i="6"/>
  <c r="CA221" i="6" s="1"/>
  <c r="F221" i="6"/>
  <c r="E221" i="6"/>
  <c r="F216" i="6"/>
  <c r="E216" i="6"/>
  <c r="F215" i="6"/>
  <c r="E215" i="6"/>
  <c r="F214" i="6"/>
  <c r="E214" i="6"/>
  <c r="D214" i="6"/>
  <c r="F213" i="6"/>
  <c r="E213" i="6"/>
  <c r="CE208" i="6"/>
  <c r="CD208" i="6"/>
  <c r="CC208" i="6"/>
  <c r="CB208" i="6"/>
  <c r="CA208" i="6"/>
  <c r="AD208" i="6"/>
  <c r="CE207" i="6"/>
  <c r="CD207" i="6"/>
  <c r="CC207" i="6"/>
  <c r="CB207" i="6"/>
  <c r="CA207" i="6"/>
  <c r="AD207" i="6"/>
  <c r="AD206" i="6"/>
  <c r="F206" i="6"/>
  <c r="E206" i="6"/>
  <c r="AD205" i="6"/>
  <c r="F205" i="6"/>
  <c r="E205" i="6"/>
  <c r="D205" i="6" s="1"/>
  <c r="AD204" i="6"/>
  <c r="F204" i="6"/>
  <c r="E204" i="6"/>
  <c r="D204" i="6" s="1"/>
  <c r="DB204" i="6" s="1"/>
  <c r="CB204" i="6" s="1"/>
  <c r="AD203" i="6"/>
  <c r="F203" i="6"/>
  <c r="E203" i="6"/>
  <c r="F198" i="6"/>
  <c r="E198" i="6"/>
  <c r="D198" i="6" s="1"/>
  <c r="F197" i="6"/>
  <c r="E197" i="6"/>
  <c r="F196" i="6"/>
  <c r="D196" i="6" s="1"/>
  <c r="E196" i="6"/>
  <c r="F195" i="6"/>
  <c r="E195" i="6"/>
  <c r="F194" i="6"/>
  <c r="E194" i="6"/>
  <c r="D194" i="6" s="1"/>
  <c r="F193" i="6"/>
  <c r="E193" i="6"/>
  <c r="F192" i="6"/>
  <c r="E192" i="6"/>
  <c r="D192" i="6"/>
  <c r="F191" i="6"/>
  <c r="E191" i="6"/>
  <c r="F190" i="6"/>
  <c r="E190" i="6"/>
  <c r="D190" i="6" s="1"/>
  <c r="F189" i="6"/>
  <c r="E189" i="6"/>
  <c r="F188" i="6"/>
  <c r="E188" i="6"/>
  <c r="D188" i="6" s="1"/>
  <c r="F187" i="6"/>
  <c r="E187" i="6"/>
  <c r="F186" i="6"/>
  <c r="E186" i="6"/>
  <c r="D186" i="6" s="1"/>
  <c r="F185" i="6"/>
  <c r="E185" i="6"/>
  <c r="F184" i="6"/>
  <c r="E184" i="6"/>
  <c r="D184" i="6"/>
  <c r="F183" i="6"/>
  <c r="E183" i="6"/>
  <c r="F182" i="6"/>
  <c r="E182" i="6"/>
  <c r="D182" i="6" s="1"/>
  <c r="F181" i="6"/>
  <c r="E181" i="6"/>
  <c r="F180" i="6"/>
  <c r="E180" i="6"/>
  <c r="D180" i="6" s="1"/>
  <c r="F179" i="6"/>
  <c r="E179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E177" i="6"/>
  <c r="D177" i="6" s="1"/>
  <c r="DC177" i="6" s="1"/>
  <c r="CC177" i="6" s="1"/>
  <c r="E176" i="6"/>
  <c r="D176" i="6" s="1"/>
  <c r="E175" i="6"/>
  <c r="D175" i="6" s="1"/>
  <c r="E174" i="6"/>
  <c r="D174" i="6"/>
  <c r="DC173" i="6"/>
  <c r="CC173" i="6" s="1"/>
  <c r="E173" i="6"/>
  <c r="D173" i="6" s="1"/>
  <c r="F172" i="6"/>
  <c r="D172" i="6" s="1"/>
  <c r="F171" i="6"/>
  <c r="D171" i="6"/>
  <c r="F170" i="6"/>
  <c r="D170" i="6" s="1"/>
  <c r="F169" i="6"/>
  <c r="D169" i="6" s="1"/>
  <c r="DC169" i="6" s="1"/>
  <c r="CC169" i="6" s="1"/>
  <c r="F168" i="6"/>
  <c r="D168" i="6" s="1"/>
  <c r="DD168" i="6" s="1"/>
  <c r="CD168" i="6" s="1"/>
  <c r="F167" i="6"/>
  <c r="D167" i="6" s="1"/>
  <c r="DC167" i="6" s="1"/>
  <c r="CC167" i="6" s="1"/>
  <c r="AW166" i="6"/>
  <c r="AV166" i="6"/>
  <c r="AU166" i="6"/>
  <c r="AT166" i="6"/>
  <c r="AS166" i="6"/>
  <c r="AR166" i="6"/>
  <c r="AQ166" i="6"/>
  <c r="AP166" i="6"/>
  <c r="AN166" i="6"/>
  <c r="AL166" i="6"/>
  <c r="AJ166" i="6"/>
  <c r="AH166" i="6"/>
  <c r="AF166" i="6"/>
  <c r="AD166" i="6"/>
  <c r="F166" i="6" s="1"/>
  <c r="D166" i="6" s="1"/>
  <c r="F165" i="6"/>
  <c r="D165" i="6" s="1"/>
  <c r="DB165" i="6" s="1"/>
  <c r="CB165" i="6" s="1"/>
  <c r="F164" i="6"/>
  <c r="D164" i="6" s="1"/>
  <c r="DE164" i="6" s="1"/>
  <c r="CE164" i="6" s="1"/>
  <c r="F163" i="6"/>
  <c r="D163" i="6" s="1"/>
  <c r="F162" i="6"/>
  <c r="D162" i="6"/>
  <c r="DB162" i="6" s="1"/>
  <c r="CB162" i="6" s="1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DB156" i="6"/>
  <c r="CB156" i="6" s="1"/>
  <c r="DA156" i="6"/>
  <c r="CA156" i="6" s="1"/>
  <c r="F156" i="6"/>
  <c r="E156" i="6"/>
  <c r="CF156" i="6" s="1"/>
  <c r="D156" i="6"/>
  <c r="DE155" i="6"/>
  <c r="DB155" i="6"/>
  <c r="DA155" i="6"/>
  <c r="CA155" i="6" s="1"/>
  <c r="CB155" i="6"/>
  <c r="F155" i="6"/>
  <c r="CD155" i="6" s="1"/>
  <c r="E155" i="6"/>
  <c r="CF155" i="6" s="1"/>
  <c r="D155" i="6"/>
  <c r="DF155" i="6" s="1"/>
  <c r="DC154" i="6"/>
  <c r="CC154" i="6" s="1"/>
  <c r="DB154" i="6"/>
  <c r="CB154" i="6" s="1"/>
  <c r="DA154" i="6"/>
  <c r="CE154" i="6"/>
  <c r="CA154" i="6"/>
  <c r="F154" i="6"/>
  <c r="E154" i="6"/>
  <c r="CF154" i="6" s="1"/>
  <c r="D154" i="6"/>
  <c r="CD154" i="6" s="1"/>
  <c r="DB153" i="6"/>
  <c r="DA153" i="6"/>
  <c r="CA153" i="6" s="1"/>
  <c r="CB153" i="6"/>
  <c r="F153" i="6"/>
  <c r="E153" i="6"/>
  <c r="CF153" i="6" s="1"/>
  <c r="D153" i="6"/>
  <c r="DF153" i="6" s="1"/>
  <c r="DB152" i="6"/>
  <c r="CB152" i="6" s="1"/>
  <c r="DA152" i="6"/>
  <c r="CA152" i="6"/>
  <c r="F152" i="6"/>
  <c r="E152" i="6"/>
  <c r="CF152" i="6" s="1"/>
  <c r="D152" i="6"/>
  <c r="DG151" i="6"/>
  <c r="DE151" i="6"/>
  <c r="DB151" i="6"/>
  <c r="DA151" i="6"/>
  <c r="CA151" i="6" s="1"/>
  <c r="CG151" i="6"/>
  <c r="CB151" i="6"/>
  <c r="F151" i="6"/>
  <c r="DD151" i="6" s="1"/>
  <c r="E151" i="6"/>
  <c r="CF151" i="6" s="1"/>
  <c r="D151" i="6"/>
  <c r="DF151" i="6" s="1"/>
  <c r="DF150" i="6"/>
  <c r="DB150" i="6"/>
  <c r="DA150" i="6"/>
  <c r="CA150" i="6" s="1"/>
  <c r="CB150" i="6"/>
  <c r="F150" i="6"/>
  <c r="E150" i="6"/>
  <c r="CF150" i="6" s="1"/>
  <c r="D150" i="6"/>
  <c r="DC150" i="6" s="1"/>
  <c r="CC150" i="6" s="1"/>
  <c r="DG149" i="6"/>
  <c r="DE149" i="6"/>
  <c r="DB149" i="6"/>
  <c r="CB149" i="6" s="1"/>
  <c r="DA149" i="6"/>
  <c r="CA149" i="6" s="1"/>
  <c r="CG149" i="6"/>
  <c r="F149" i="6"/>
  <c r="CD149" i="6" s="1"/>
  <c r="E149" i="6"/>
  <c r="CF149" i="6" s="1"/>
  <c r="D149" i="6"/>
  <c r="DF149" i="6" s="1"/>
  <c r="DE148" i="6"/>
  <c r="DC148" i="6"/>
  <c r="CC148" i="6" s="1"/>
  <c r="DB148" i="6"/>
  <c r="DA148" i="6"/>
  <c r="CG148" i="6"/>
  <c r="CB148" i="6"/>
  <c r="CA148" i="6"/>
  <c r="F148" i="6"/>
  <c r="F157" i="6" s="1"/>
  <c r="E148" i="6"/>
  <c r="CF148" i="6" s="1"/>
  <c r="D148" i="6"/>
  <c r="DF148" i="6" s="1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F143" i="6" s="1"/>
  <c r="G143" i="6"/>
  <c r="E143" i="6" s="1"/>
  <c r="DB142" i="6"/>
  <c r="DA142" i="6"/>
  <c r="CB142" i="6"/>
  <c r="CA142" i="6"/>
  <c r="F142" i="6"/>
  <c r="E142" i="6"/>
  <c r="D142" i="6"/>
  <c r="DB141" i="6"/>
  <c r="DA141" i="6"/>
  <c r="CA141" i="6" s="1"/>
  <c r="CB141" i="6"/>
  <c r="F141" i="6"/>
  <c r="E141" i="6"/>
  <c r="D141" i="6" s="1"/>
  <c r="DB140" i="6"/>
  <c r="DA140" i="6"/>
  <c r="CA140" i="6" s="1"/>
  <c r="CB140" i="6"/>
  <c r="F140" i="6"/>
  <c r="E140" i="6"/>
  <c r="D140" i="6" s="1"/>
  <c r="DH140" i="6" s="1"/>
  <c r="DB139" i="6"/>
  <c r="CB139" i="6" s="1"/>
  <c r="DA139" i="6"/>
  <c r="CA139" i="6" s="1"/>
  <c r="F139" i="6"/>
  <c r="E139" i="6"/>
  <c r="D139" i="6" s="1"/>
  <c r="DB138" i="6"/>
  <c r="DA138" i="6"/>
  <c r="CA138" i="6" s="1"/>
  <c r="CB138" i="6"/>
  <c r="F138" i="6"/>
  <c r="E138" i="6"/>
  <c r="D138" i="6" s="1"/>
  <c r="DB137" i="6"/>
  <c r="DA137" i="6"/>
  <c r="CA137" i="6" s="1"/>
  <c r="CB137" i="6"/>
  <c r="F137" i="6"/>
  <c r="E137" i="6"/>
  <c r="D137" i="6" s="1"/>
  <c r="DB136" i="6"/>
  <c r="DA136" i="6"/>
  <c r="CA136" i="6" s="1"/>
  <c r="CB136" i="6"/>
  <c r="F136" i="6"/>
  <c r="E136" i="6"/>
  <c r="D136" i="6" s="1"/>
  <c r="DB135" i="6"/>
  <c r="DA135" i="6"/>
  <c r="CA135" i="6" s="1"/>
  <c r="CB135" i="6"/>
  <c r="F135" i="6"/>
  <c r="E135" i="6"/>
  <c r="D135" i="6" s="1"/>
  <c r="DB134" i="6"/>
  <c r="CB134" i="6" s="1"/>
  <c r="DA134" i="6"/>
  <c r="CA134" i="6" s="1"/>
  <c r="F134" i="6"/>
  <c r="E134" i="6"/>
  <c r="D134" i="6" s="1"/>
  <c r="DB133" i="6"/>
  <c r="DA133" i="6"/>
  <c r="CA133" i="6" s="1"/>
  <c r="CB133" i="6"/>
  <c r="F133" i="6"/>
  <c r="E133" i="6"/>
  <c r="D133" i="6"/>
  <c r="DD133" i="6" s="1"/>
  <c r="DB132" i="6"/>
  <c r="CB132" i="6" s="1"/>
  <c r="DA132" i="6"/>
  <c r="CA132" i="6"/>
  <c r="F132" i="6"/>
  <c r="E132" i="6"/>
  <c r="D132" i="6" s="1"/>
  <c r="DH132" i="6" s="1"/>
  <c r="DB131" i="6"/>
  <c r="DA131" i="6"/>
  <c r="CA131" i="6" s="1"/>
  <c r="CB131" i="6"/>
  <c r="F131" i="6"/>
  <c r="E131" i="6"/>
  <c r="D131" i="6" s="1"/>
  <c r="DB130" i="6"/>
  <c r="DA130" i="6"/>
  <c r="CA130" i="6" s="1"/>
  <c r="CB130" i="6"/>
  <c r="F130" i="6"/>
  <c r="E130" i="6"/>
  <c r="D130" i="6" s="1"/>
  <c r="DB129" i="6"/>
  <c r="CB129" i="6" s="1"/>
  <c r="DA129" i="6"/>
  <c r="CA129" i="6" s="1"/>
  <c r="F129" i="6"/>
  <c r="E129" i="6"/>
  <c r="D129" i="6" s="1"/>
  <c r="DB128" i="6"/>
  <c r="DA128" i="6"/>
  <c r="CA128" i="6" s="1"/>
  <c r="CB128" i="6"/>
  <c r="F128" i="6"/>
  <c r="E128" i="6"/>
  <c r="D128" i="6" s="1"/>
  <c r="DB127" i="6"/>
  <c r="CB127" i="6"/>
  <c r="F127" i="6"/>
  <c r="E127" i="6"/>
  <c r="D127" i="6" s="1"/>
  <c r="DD127" i="6" s="1"/>
  <c r="DB126" i="6"/>
  <c r="CB126" i="6" s="1"/>
  <c r="F126" i="6"/>
  <c r="E126" i="6"/>
  <c r="D126" i="6"/>
  <c r="DG126" i="6" s="1"/>
  <c r="DB125" i="6"/>
  <c r="CB125" i="6"/>
  <c r="F125" i="6"/>
  <c r="E125" i="6"/>
  <c r="DB124" i="6"/>
  <c r="CB124" i="6"/>
  <c r="F124" i="6"/>
  <c r="E124" i="6"/>
  <c r="D124" i="6" s="1"/>
  <c r="DB123" i="6"/>
  <c r="CB123" i="6"/>
  <c r="F123" i="6"/>
  <c r="E123" i="6"/>
  <c r="D123" i="6" s="1"/>
  <c r="DD123" i="6" s="1"/>
  <c r="DB122" i="6"/>
  <c r="CB122" i="6" s="1"/>
  <c r="F122" i="6"/>
  <c r="E122" i="6"/>
  <c r="D122" i="6"/>
  <c r="DG122" i="6" s="1"/>
  <c r="DB121" i="6"/>
  <c r="CB121" i="6"/>
  <c r="F121" i="6"/>
  <c r="E121" i="6"/>
  <c r="DB120" i="6"/>
  <c r="CB120" i="6" s="1"/>
  <c r="DA120" i="6"/>
  <c r="CA120" i="6" s="1"/>
  <c r="F120" i="6"/>
  <c r="E120" i="6"/>
  <c r="DB119" i="6"/>
  <c r="CB119" i="6"/>
  <c r="F119" i="6"/>
  <c r="E119" i="6"/>
  <c r="D119" i="6" s="1"/>
  <c r="DB118" i="6"/>
  <c r="DA118" i="6"/>
  <c r="CA118" i="6" s="1"/>
  <c r="CB118" i="6"/>
  <c r="F118" i="6"/>
  <c r="E118" i="6"/>
  <c r="D118" i="6" s="1"/>
  <c r="DB117" i="6"/>
  <c r="DA117" i="6"/>
  <c r="CA117" i="6" s="1"/>
  <c r="CB117" i="6"/>
  <c r="F117" i="6"/>
  <c r="E117" i="6"/>
  <c r="D117" i="6"/>
  <c r="CH117" i="6" s="1"/>
  <c r="DB116" i="6"/>
  <c r="DA116" i="6"/>
  <c r="CA116" i="6" s="1"/>
  <c r="CB116" i="6"/>
  <c r="F116" i="6"/>
  <c r="D116" i="6" s="1"/>
  <c r="E116" i="6"/>
  <c r="DB115" i="6"/>
  <c r="CB115" i="6" s="1"/>
  <c r="DA115" i="6"/>
  <c r="CA115" i="6" s="1"/>
  <c r="F115" i="6"/>
  <c r="D115" i="6" s="1"/>
  <c r="E115" i="6"/>
  <c r="DB114" i="6"/>
  <c r="DA114" i="6"/>
  <c r="CA114" i="6" s="1"/>
  <c r="CB114" i="6"/>
  <c r="F114" i="6"/>
  <c r="E114" i="6"/>
  <c r="D114" i="6"/>
  <c r="DD114" i="6" s="1"/>
  <c r="DB113" i="6"/>
  <c r="CB113" i="6" s="1"/>
  <c r="DA113" i="6"/>
  <c r="CA113" i="6" s="1"/>
  <c r="F113" i="6"/>
  <c r="E113" i="6"/>
  <c r="D113" i="6"/>
  <c r="DH113" i="6" s="1"/>
  <c r="DB112" i="6"/>
  <c r="DA112" i="6"/>
  <c r="CA112" i="6" s="1"/>
  <c r="CB112" i="6"/>
  <c r="F112" i="6"/>
  <c r="D112" i="6" s="1"/>
  <c r="E112" i="6"/>
  <c r="DB111" i="6"/>
  <c r="CB111" i="6" s="1"/>
  <c r="DA111" i="6"/>
  <c r="CA111" i="6" s="1"/>
  <c r="F111" i="6"/>
  <c r="E111" i="6"/>
  <c r="D111" i="6" s="1"/>
  <c r="DH111" i="6" s="1"/>
  <c r="DB110" i="6"/>
  <c r="CB110" i="6" s="1"/>
  <c r="DA110" i="6"/>
  <c r="CA110" i="6" s="1"/>
  <c r="F110" i="6"/>
  <c r="E110" i="6"/>
  <c r="D110" i="6"/>
  <c r="DH110" i="6" s="1"/>
  <c r="DA109" i="6"/>
  <c r="CA109" i="6" s="1"/>
  <c r="F109" i="6"/>
  <c r="E109" i="6"/>
  <c r="D109" i="6"/>
  <c r="DE109" i="6" s="1"/>
  <c r="DB108" i="6"/>
  <c r="CB108" i="6" s="1"/>
  <c r="DA108" i="6"/>
  <c r="CA108" i="6" s="1"/>
  <c r="F108" i="6"/>
  <c r="E108" i="6"/>
  <c r="D108" i="6" s="1"/>
  <c r="DB107" i="6"/>
  <c r="CB107" i="6" s="1"/>
  <c r="DA107" i="6"/>
  <c r="CA107" i="6" s="1"/>
  <c r="F107" i="6"/>
  <c r="E107" i="6"/>
  <c r="D107" i="6" s="1"/>
  <c r="DB106" i="6"/>
  <c r="CB106" i="6" s="1"/>
  <c r="DA106" i="6"/>
  <c r="CA106" i="6" s="1"/>
  <c r="F106" i="6"/>
  <c r="D106" i="6" s="1"/>
  <c r="E106" i="6"/>
  <c r="DA105" i="6"/>
  <c r="CA105" i="6"/>
  <c r="F105" i="6"/>
  <c r="E105" i="6"/>
  <c r="DB104" i="6"/>
  <c r="CB104" i="6" s="1"/>
  <c r="DA104" i="6"/>
  <c r="CA104" i="6" s="1"/>
  <c r="F104" i="6"/>
  <c r="E104" i="6"/>
  <c r="DB103" i="6"/>
  <c r="DA103" i="6"/>
  <c r="CB103" i="6"/>
  <c r="CA103" i="6"/>
  <c r="F103" i="6"/>
  <c r="E103" i="6"/>
  <c r="DB102" i="6"/>
  <c r="CB102" i="6" s="1"/>
  <c r="DA102" i="6"/>
  <c r="CA102" i="6" s="1"/>
  <c r="F102" i="6"/>
  <c r="E102" i="6"/>
  <c r="DB101" i="6"/>
  <c r="DA101" i="6"/>
  <c r="CB101" i="6"/>
  <c r="CA101" i="6"/>
  <c r="F101" i="6"/>
  <c r="E101" i="6"/>
  <c r="DF100" i="6"/>
  <c r="DA100" i="6"/>
  <c r="CA100" i="6"/>
  <c r="F100" i="6"/>
  <c r="E100" i="6"/>
  <c r="D100" i="6"/>
  <c r="CF100" i="6" s="1"/>
  <c r="DB99" i="6"/>
  <c r="CB99" i="6"/>
  <c r="F99" i="6"/>
  <c r="E99" i="6"/>
  <c r="DB98" i="6"/>
  <c r="CB98" i="6" s="1"/>
  <c r="DA98" i="6"/>
  <c r="CA98" i="6" s="1"/>
  <c r="F98" i="6"/>
  <c r="E98" i="6"/>
  <c r="D98" i="6" s="1"/>
  <c r="DC98" i="6" s="1"/>
  <c r="CC98" i="6" s="1"/>
  <c r="DB97" i="6"/>
  <c r="CB97" i="6" s="1"/>
  <c r="DA97" i="6"/>
  <c r="CA97" i="6"/>
  <c r="F97" i="6"/>
  <c r="E97" i="6"/>
  <c r="D97" i="6" s="1"/>
  <c r="DC97" i="6" s="1"/>
  <c r="CC97" i="6" s="1"/>
  <c r="DB96" i="6"/>
  <c r="CB96" i="6" s="1"/>
  <c r="DA96" i="6"/>
  <c r="CA96" i="6"/>
  <c r="F96" i="6"/>
  <c r="E96" i="6"/>
  <c r="DB95" i="6"/>
  <c r="CB95" i="6" s="1"/>
  <c r="F95" i="6"/>
  <c r="E95" i="6"/>
  <c r="D95" i="6" s="1"/>
  <c r="DC95" i="6" s="1"/>
  <c r="CC95" i="6" s="1"/>
  <c r="DB94" i="6"/>
  <c r="CB94" i="6" s="1"/>
  <c r="DA94" i="6"/>
  <c r="CA94" i="6" s="1"/>
  <c r="F94" i="6"/>
  <c r="E94" i="6"/>
  <c r="D94" i="6" s="1"/>
  <c r="DB93" i="6"/>
  <c r="DA93" i="6"/>
  <c r="CB93" i="6"/>
  <c r="CA93" i="6"/>
  <c r="F93" i="6"/>
  <c r="E93" i="6"/>
  <c r="D93" i="6" s="1"/>
  <c r="DB92" i="6"/>
  <c r="CB92" i="6" s="1"/>
  <c r="DA92" i="6"/>
  <c r="CA92" i="6" s="1"/>
  <c r="F92" i="6"/>
  <c r="E92" i="6"/>
  <c r="D92" i="6" s="1"/>
  <c r="DB91" i="6"/>
  <c r="CB91" i="6" s="1"/>
  <c r="DA91" i="6"/>
  <c r="CA91" i="6"/>
  <c r="F91" i="6"/>
  <c r="E91" i="6"/>
  <c r="D91" i="6"/>
  <c r="DE91" i="6" s="1"/>
  <c r="DB90" i="6"/>
  <c r="DA90" i="6"/>
  <c r="CA90" i="6" s="1"/>
  <c r="CB90" i="6"/>
  <c r="F90" i="6"/>
  <c r="E90" i="6"/>
  <c r="D90" i="6"/>
  <c r="DD90" i="6" s="1"/>
  <c r="D85" i="6"/>
  <c r="D84" i="6"/>
  <c r="DF80" i="6"/>
  <c r="CF80" i="6" s="1"/>
  <c r="DE80" i="6"/>
  <c r="CE80" i="6" s="1"/>
  <c r="DD80" i="6"/>
  <c r="CD80" i="6" s="1"/>
  <c r="DC80" i="6"/>
  <c r="DB80" i="6"/>
  <c r="DA80" i="6"/>
  <c r="CA80" i="6" s="1"/>
  <c r="CC80" i="6"/>
  <c r="CB80" i="6"/>
  <c r="DF79" i="6"/>
  <c r="CF79" i="6" s="1"/>
  <c r="DE79" i="6"/>
  <c r="CE79" i="6" s="1"/>
  <c r="DD79" i="6"/>
  <c r="DC79" i="6"/>
  <c r="DB79" i="6"/>
  <c r="CB79" i="6" s="1"/>
  <c r="DA79" i="6"/>
  <c r="CA79" i="6" s="1"/>
  <c r="CD79" i="6"/>
  <c r="CC79" i="6"/>
  <c r="DF78" i="6"/>
  <c r="CF78" i="6" s="1"/>
  <c r="DE78" i="6"/>
  <c r="CE78" i="6" s="1"/>
  <c r="K78" i="6" s="1"/>
  <c r="DD78" i="6"/>
  <c r="DC78" i="6"/>
  <c r="CC78" i="6" s="1"/>
  <c r="DB78" i="6"/>
  <c r="CB78" i="6" s="1"/>
  <c r="DA78" i="6"/>
  <c r="CD78" i="6"/>
  <c r="CA78" i="6"/>
  <c r="DF77" i="6"/>
  <c r="DE77" i="6"/>
  <c r="DD77" i="6"/>
  <c r="CD77" i="6" s="1"/>
  <c r="DC77" i="6"/>
  <c r="CC77" i="6" s="1"/>
  <c r="DB77" i="6"/>
  <c r="DA77" i="6"/>
  <c r="CF77" i="6"/>
  <c r="CE77" i="6"/>
  <c r="CB77" i="6"/>
  <c r="CA77" i="6"/>
  <c r="DF76" i="6"/>
  <c r="CF76" i="6" s="1"/>
  <c r="DE76" i="6"/>
  <c r="CE76" i="6" s="1"/>
  <c r="DD76" i="6"/>
  <c r="CD76" i="6" s="1"/>
  <c r="DC76" i="6"/>
  <c r="DB76" i="6"/>
  <c r="DA76" i="6"/>
  <c r="CA76" i="6" s="1"/>
  <c r="CC76" i="6"/>
  <c r="CB76" i="6"/>
  <c r="DF75" i="6"/>
  <c r="CF75" i="6" s="1"/>
  <c r="DE75" i="6"/>
  <c r="CE75" i="6" s="1"/>
  <c r="DD75" i="6"/>
  <c r="DC75" i="6"/>
  <c r="DB75" i="6"/>
  <c r="CB75" i="6" s="1"/>
  <c r="DA75" i="6"/>
  <c r="CA75" i="6" s="1"/>
  <c r="CD75" i="6"/>
  <c r="CC75" i="6"/>
  <c r="DF74" i="6"/>
  <c r="CF74" i="6" s="1"/>
  <c r="DE74" i="6"/>
  <c r="CE74" i="6" s="1"/>
  <c r="DD74" i="6"/>
  <c r="DC74" i="6"/>
  <c r="CC74" i="6" s="1"/>
  <c r="DB74" i="6"/>
  <c r="CB74" i="6" s="1"/>
  <c r="DA74" i="6"/>
  <c r="CD74" i="6"/>
  <c r="CA74" i="6"/>
  <c r="DF73" i="6"/>
  <c r="DE73" i="6"/>
  <c r="DD73" i="6"/>
  <c r="CD73" i="6" s="1"/>
  <c r="DC73" i="6"/>
  <c r="CC73" i="6" s="1"/>
  <c r="DB73" i="6"/>
  <c r="DA73" i="6"/>
  <c r="CF73" i="6"/>
  <c r="CE73" i="6"/>
  <c r="CB73" i="6"/>
  <c r="CA73" i="6"/>
  <c r="DF72" i="6"/>
  <c r="CF72" i="6" s="1"/>
  <c r="DE72" i="6"/>
  <c r="CE72" i="6" s="1"/>
  <c r="DD72" i="6"/>
  <c r="CD72" i="6" s="1"/>
  <c r="DC72" i="6"/>
  <c r="DB72" i="6"/>
  <c r="DA72" i="6"/>
  <c r="CA72" i="6" s="1"/>
  <c r="CC72" i="6"/>
  <c r="CB72" i="6"/>
  <c r="DF71" i="6"/>
  <c r="CF71" i="6" s="1"/>
  <c r="DE71" i="6"/>
  <c r="CE71" i="6" s="1"/>
  <c r="DD71" i="6"/>
  <c r="DC71" i="6"/>
  <c r="DB71" i="6"/>
  <c r="CB71" i="6" s="1"/>
  <c r="DA71" i="6"/>
  <c r="CA71" i="6" s="1"/>
  <c r="CD71" i="6"/>
  <c r="CC71" i="6"/>
  <c r="DF70" i="6"/>
  <c r="CF70" i="6" s="1"/>
  <c r="DE70" i="6"/>
  <c r="CE70" i="6" s="1"/>
  <c r="DD70" i="6"/>
  <c r="DC70" i="6"/>
  <c r="CC70" i="6" s="1"/>
  <c r="DB70" i="6"/>
  <c r="CB70" i="6" s="1"/>
  <c r="DA70" i="6"/>
  <c r="CD70" i="6"/>
  <c r="CA70" i="6"/>
  <c r="K70" i="6" s="1"/>
  <c r="DF69" i="6"/>
  <c r="DE69" i="6"/>
  <c r="CE69" i="6" s="1"/>
  <c r="DD69" i="6"/>
  <c r="CD69" i="6" s="1"/>
  <c r="DC69" i="6"/>
  <c r="CC69" i="6" s="1"/>
  <c r="DB69" i="6"/>
  <c r="DA69" i="6"/>
  <c r="CF69" i="6"/>
  <c r="CB69" i="6"/>
  <c r="CA69" i="6"/>
  <c r="DF68" i="6"/>
  <c r="CF68" i="6" s="1"/>
  <c r="DE68" i="6"/>
  <c r="CE68" i="6" s="1"/>
  <c r="DD68" i="6"/>
  <c r="CD68" i="6" s="1"/>
  <c r="DC68" i="6"/>
  <c r="DB68" i="6"/>
  <c r="DA68" i="6"/>
  <c r="CA68" i="6" s="1"/>
  <c r="CC68" i="6"/>
  <c r="CB68" i="6"/>
  <c r="DF67" i="6"/>
  <c r="CF67" i="6" s="1"/>
  <c r="DE67" i="6"/>
  <c r="CE67" i="6" s="1"/>
  <c r="DD67" i="6"/>
  <c r="DC67" i="6"/>
  <c r="CC67" i="6" s="1"/>
  <c r="K67" i="6" s="1"/>
  <c r="DB67" i="6"/>
  <c r="CB67" i="6" s="1"/>
  <c r="DA67" i="6"/>
  <c r="CA67" i="6" s="1"/>
  <c r="CD67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DC63" i="6"/>
  <c r="CC63" i="6" s="1"/>
  <c r="DA63" i="6"/>
  <c r="CA63" i="6" s="1"/>
  <c r="F63" i="6"/>
  <c r="DH63" i="6" s="1"/>
  <c r="E63" i="6"/>
  <c r="DC62" i="6"/>
  <c r="DA62" i="6"/>
  <c r="CA62" i="6" s="1"/>
  <c r="CC62" i="6"/>
  <c r="F62" i="6"/>
  <c r="DH62" i="6" s="1"/>
  <c r="E62" i="6"/>
  <c r="CG62" i="6" s="1"/>
  <c r="DC61" i="6"/>
  <c r="DA61" i="6"/>
  <c r="CA61" i="6" s="1"/>
  <c r="CC61" i="6"/>
  <c r="F61" i="6"/>
  <c r="E61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DH59" i="6"/>
  <c r="DC59" i="6"/>
  <c r="DA59" i="6"/>
  <c r="CA59" i="6" s="1"/>
  <c r="CC59" i="6"/>
  <c r="F59" i="6"/>
  <c r="E59" i="6"/>
  <c r="CG59" i="6" s="1"/>
  <c r="DC58" i="6"/>
  <c r="CC58" i="6" s="1"/>
  <c r="DA58" i="6"/>
  <c r="CA58" i="6" s="1"/>
  <c r="F58" i="6"/>
  <c r="DH58" i="6" s="1"/>
  <c r="E58" i="6"/>
  <c r="CG58" i="6" s="1"/>
  <c r="DC57" i="6"/>
  <c r="CC57" i="6" s="1"/>
  <c r="DA57" i="6"/>
  <c r="CA57" i="6"/>
  <c r="F57" i="6"/>
  <c r="DH57" i="6" s="1"/>
  <c r="E57" i="6"/>
  <c r="CG57" i="6" s="1"/>
  <c r="DC56" i="6"/>
  <c r="DA56" i="6"/>
  <c r="CA56" i="6" s="1"/>
  <c r="CC56" i="6"/>
  <c r="F56" i="6"/>
  <c r="DH56" i="6" s="1"/>
  <c r="E56" i="6"/>
  <c r="CG56" i="6" s="1"/>
  <c r="DH55" i="6"/>
  <c r="DC55" i="6"/>
  <c r="DA55" i="6"/>
  <c r="CA55" i="6" s="1"/>
  <c r="CG55" i="6"/>
  <c r="CC55" i="6"/>
  <c r="F55" i="6"/>
  <c r="E55" i="6"/>
  <c r="D55" i="6"/>
  <c r="CH55" i="6" s="1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DC53" i="6"/>
  <c r="DA53" i="6"/>
  <c r="CC53" i="6"/>
  <c r="CA53" i="6"/>
  <c r="F53" i="6"/>
  <c r="DH53" i="6" s="1"/>
  <c r="E53" i="6"/>
  <c r="DC52" i="6"/>
  <c r="CC52" i="6" s="1"/>
  <c r="DA52" i="6"/>
  <c r="CA52" i="6" s="1"/>
  <c r="CG52" i="6"/>
  <c r="F52" i="6"/>
  <c r="DH52" i="6" s="1"/>
  <c r="E52" i="6"/>
  <c r="DC51" i="6"/>
  <c r="CC51" i="6" s="1"/>
  <c r="DA51" i="6"/>
  <c r="CA51" i="6"/>
  <c r="F51" i="6"/>
  <c r="DH51" i="6" s="1"/>
  <c r="E51" i="6"/>
  <c r="CG51" i="6" s="1"/>
  <c r="DC50" i="6"/>
  <c r="CC50" i="6" s="1"/>
  <c r="DA50" i="6"/>
  <c r="CA50" i="6" s="1"/>
  <c r="CG50" i="6"/>
  <c r="F50" i="6"/>
  <c r="DH50" i="6" s="1"/>
  <c r="E50" i="6"/>
  <c r="DH49" i="6"/>
  <c r="DC49" i="6"/>
  <c r="DA49" i="6"/>
  <c r="CC49" i="6"/>
  <c r="CA49" i="6"/>
  <c r="F49" i="6"/>
  <c r="E49" i="6"/>
  <c r="D49" i="6" s="1"/>
  <c r="DH48" i="6"/>
  <c r="DC48" i="6"/>
  <c r="DA48" i="6"/>
  <c r="CA48" i="6" s="1"/>
  <c r="CC48" i="6"/>
  <c r="F48" i="6"/>
  <c r="E48" i="6"/>
  <c r="E54" i="6" s="1"/>
  <c r="DC47" i="6"/>
  <c r="CC47" i="6" s="1"/>
  <c r="DA47" i="6"/>
  <c r="CG47" i="6"/>
  <c r="CA47" i="6"/>
  <c r="F47" i="6"/>
  <c r="DH47" i="6" s="1"/>
  <c r="E47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F46" i="6" s="1"/>
  <c r="S46" i="6"/>
  <c r="E46" i="6"/>
  <c r="DC45" i="6"/>
  <c r="CC45" i="6" s="1"/>
  <c r="F45" i="6"/>
  <c r="DH45" i="6" s="1"/>
  <c r="E45" i="6"/>
  <c r="CG45" i="6" s="1"/>
  <c r="D45" i="6"/>
  <c r="DF45" i="6" s="1"/>
  <c r="DC44" i="6"/>
  <c r="DA44" i="6"/>
  <c r="CA44" i="6" s="1"/>
  <c r="CG44" i="6"/>
  <c r="CC44" i="6"/>
  <c r="F44" i="6"/>
  <c r="DH44" i="6" s="1"/>
  <c r="E44" i="6"/>
  <c r="CG43" i="6"/>
  <c r="F43" i="6"/>
  <c r="DH43" i="6" s="1"/>
  <c r="E43" i="6"/>
  <c r="DC42" i="6"/>
  <c r="CC42" i="6" s="1"/>
  <c r="CG42" i="6"/>
  <c r="F42" i="6"/>
  <c r="DH42" i="6" s="1"/>
  <c r="E42" i="6"/>
  <c r="DC41" i="6"/>
  <c r="CC41" i="6" s="1"/>
  <c r="DA41" i="6"/>
  <c r="CA41" i="6" s="1"/>
  <c r="F41" i="6"/>
  <c r="DH41" i="6" s="1"/>
  <c r="E41" i="6"/>
  <c r="D41" i="6" s="1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DC35" i="6"/>
  <c r="DA35" i="6"/>
  <c r="CA35" i="6" s="1"/>
  <c r="CC35" i="6"/>
  <c r="F35" i="6"/>
  <c r="DH35" i="6" s="1"/>
  <c r="E35" i="6"/>
  <c r="CG35" i="6" s="1"/>
  <c r="DC34" i="6"/>
  <c r="DA34" i="6"/>
  <c r="CA34" i="6" s="1"/>
  <c r="CC34" i="6"/>
  <c r="F34" i="6"/>
  <c r="D34" i="6" s="1"/>
  <c r="E34" i="6"/>
  <c r="CG34" i="6" s="1"/>
  <c r="DC33" i="6"/>
  <c r="CC33" i="6" s="1"/>
  <c r="DA33" i="6"/>
  <c r="CA33" i="6"/>
  <c r="F33" i="6"/>
  <c r="DH33" i="6" s="1"/>
  <c r="E33" i="6"/>
  <c r="CG33" i="6" s="1"/>
  <c r="DE32" i="6"/>
  <c r="DC32" i="6"/>
  <c r="DA32" i="6"/>
  <c r="CA32" i="6" s="1"/>
  <c r="CC32" i="6"/>
  <c r="F32" i="6"/>
  <c r="DH32" i="6" s="1"/>
  <c r="E32" i="6"/>
  <c r="CG32" i="6" s="1"/>
  <c r="D32" i="6"/>
  <c r="CE32" i="6" s="1"/>
  <c r="DH31" i="6"/>
  <c r="DC31" i="6"/>
  <c r="DA31" i="6"/>
  <c r="CA31" i="6" s="1"/>
  <c r="CC31" i="6"/>
  <c r="F31" i="6"/>
  <c r="E31" i="6"/>
  <c r="CG31" i="6" s="1"/>
  <c r="D31" i="6"/>
  <c r="DG31" i="6" s="1"/>
  <c r="DH30" i="6"/>
  <c r="DC30" i="6"/>
  <c r="DA30" i="6"/>
  <c r="CH30" i="6"/>
  <c r="CC30" i="6"/>
  <c r="CA30" i="6"/>
  <c r="F30" i="6"/>
  <c r="E30" i="6"/>
  <c r="CG30" i="6" s="1"/>
  <c r="D30" i="6"/>
  <c r="DG30" i="6" s="1"/>
  <c r="DH29" i="6"/>
  <c r="DC29" i="6"/>
  <c r="DA29" i="6"/>
  <c r="CH29" i="6"/>
  <c r="CC29" i="6"/>
  <c r="CA29" i="6"/>
  <c r="F29" i="6"/>
  <c r="E29" i="6"/>
  <c r="CG29" i="6" s="1"/>
  <c r="D29" i="6"/>
  <c r="DG29" i="6" s="1"/>
  <c r="DH28" i="6"/>
  <c r="DC28" i="6"/>
  <c r="DA28" i="6"/>
  <c r="CH28" i="6"/>
  <c r="CC28" i="6"/>
  <c r="CA28" i="6"/>
  <c r="F28" i="6"/>
  <c r="E28" i="6"/>
  <c r="CG28" i="6" s="1"/>
  <c r="D28" i="6"/>
  <c r="DG28" i="6" s="1"/>
  <c r="DH27" i="6"/>
  <c r="DC27" i="6"/>
  <c r="DA27" i="6"/>
  <c r="CH27" i="6"/>
  <c r="CC27" i="6"/>
  <c r="CA27" i="6"/>
  <c r="F27" i="6"/>
  <c r="E27" i="6"/>
  <c r="CG27" i="6" s="1"/>
  <c r="D27" i="6"/>
  <c r="DG27" i="6" s="1"/>
  <c r="DH26" i="6"/>
  <c r="DC26" i="6"/>
  <c r="DA26" i="6"/>
  <c r="CH26" i="6"/>
  <c r="CC26" i="6"/>
  <c r="CA26" i="6"/>
  <c r="F26" i="6"/>
  <c r="E26" i="6"/>
  <c r="CG26" i="6" s="1"/>
  <c r="D26" i="6"/>
  <c r="DG26" i="6" s="1"/>
  <c r="DH25" i="6"/>
  <c r="DC25" i="6"/>
  <c r="DA25" i="6"/>
  <c r="CH25" i="6"/>
  <c r="CC25" i="6"/>
  <c r="CA25" i="6"/>
  <c r="F25" i="6"/>
  <c r="E25" i="6"/>
  <c r="CG25" i="6" s="1"/>
  <c r="D25" i="6"/>
  <c r="DG25" i="6" s="1"/>
  <c r="DH24" i="6"/>
  <c r="DC24" i="6"/>
  <c r="DA24" i="6"/>
  <c r="CH24" i="6"/>
  <c r="CC24" i="6"/>
  <c r="CA24" i="6"/>
  <c r="F24" i="6"/>
  <c r="E24" i="6"/>
  <c r="CG24" i="6" s="1"/>
  <c r="D24" i="6"/>
  <c r="DG24" i="6" s="1"/>
  <c r="DH23" i="6"/>
  <c r="DC23" i="6"/>
  <c r="DA23" i="6"/>
  <c r="CC23" i="6"/>
  <c r="CA23" i="6"/>
  <c r="F23" i="6"/>
  <c r="E23" i="6"/>
  <c r="CG23" i="6" s="1"/>
  <c r="DH22" i="6"/>
  <c r="DC22" i="6"/>
  <c r="DA22" i="6"/>
  <c r="CC22" i="6"/>
  <c r="CA22" i="6"/>
  <c r="F22" i="6"/>
  <c r="E22" i="6"/>
  <c r="CG22" i="6" s="1"/>
  <c r="DH21" i="6"/>
  <c r="DC21" i="6"/>
  <c r="CC21" i="6" s="1"/>
  <c r="DA21" i="6"/>
  <c r="CA21" i="6"/>
  <c r="F21" i="6"/>
  <c r="E21" i="6"/>
  <c r="CG21" i="6" s="1"/>
  <c r="DH20" i="6"/>
  <c r="DC20" i="6"/>
  <c r="CC20" i="6" s="1"/>
  <c r="DA20" i="6"/>
  <c r="CA20" i="6"/>
  <c r="F20" i="6"/>
  <c r="E20" i="6"/>
  <c r="CG20" i="6" s="1"/>
  <c r="DH19" i="6"/>
  <c r="DC19" i="6"/>
  <c r="CC19" i="6" s="1"/>
  <c r="DA19" i="6"/>
  <c r="CA19" i="6"/>
  <c r="F19" i="6"/>
  <c r="E19" i="6"/>
  <c r="CG19" i="6" s="1"/>
  <c r="DH15" i="6"/>
  <c r="DC15" i="6"/>
  <c r="CC15" i="6" s="1"/>
  <c r="DA15" i="6"/>
  <c r="CA15" i="6"/>
  <c r="F15" i="6"/>
  <c r="E15" i="6"/>
  <c r="CG15" i="6" s="1"/>
  <c r="DH14" i="6"/>
  <c r="DC14" i="6"/>
  <c r="CC14" i="6" s="1"/>
  <c r="DA14" i="6"/>
  <c r="CA14" i="6"/>
  <c r="F14" i="6"/>
  <c r="E14" i="6"/>
  <c r="CG14" i="6" s="1"/>
  <c r="DH13" i="6"/>
  <c r="DC13" i="6"/>
  <c r="CC13" i="6" s="1"/>
  <c r="DA13" i="6"/>
  <c r="CA13" i="6"/>
  <c r="F13" i="6"/>
  <c r="E13" i="6"/>
  <c r="CG13" i="6" s="1"/>
  <c r="DH12" i="6"/>
  <c r="DC12" i="6"/>
  <c r="CC12" i="6" s="1"/>
  <c r="DA12" i="6"/>
  <c r="CA12" i="6"/>
  <c r="F12" i="6"/>
  <c r="E12" i="6"/>
  <c r="CG12" i="6" s="1"/>
  <c r="A5" i="6"/>
  <c r="A4" i="6"/>
  <c r="A3" i="6"/>
  <c r="A2" i="6"/>
  <c r="CE119" i="6" l="1"/>
  <c r="DF119" i="6"/>
  <c r="DF124" i="6"/>
  <c r="DC124" i="6"/>
  <c r="CC124" i="6" s="1"/>
  <c r="AX124" i="6" s="1"/>
  <c r="CH128" i="6"/>
  <c r="DH128" i="6"/>
  <c r="DD137" i="6"/>
  <c r="CD137" i="6"/>
  <c r="DH137" i="6"/>
  <c r="CE137" i="6"/>
  <c r="DE264" i="6"/>
  <c r="DD264" i="6"/>
  <c r="DE269" i="6"/>
  <c r="CD269" i="6"/>
  <c r="DE272" i="6"/>
  <c r="DD272" i="6"/>
  <c r="DF34" i="6"/>
  <c r="DE34" i="6"/>
  <c r="CE34" i="6"/>
  <c r="DB34" i="6"/>
  <c r="CB34" i="6" s="1"/>
  <c r="DH112" i="6"/>
  <c r="CE112" i="6"/>
  <c r="DD112" i="6"/>
  <c r="CD112" i="6"/>
  <c r="CH115" i="6"/>
  <c r="DH115" i="6"/>
  <c r="DH116" i="6"/>
  <c r="CE116" i="6"/>
  <c r="DD116" i="6"/>
  <c r="CD116" i="6"/>
  <c r="DH129" i="6"/>
  <c r="CE129" i="6"/>
  <c r="DD129" i="6"/>
  <c r="CD129" i="6"/>
  <c r="CH130" i="6"/>
  <c r="DH130" i="6"/>
  <c r="DH138" i="6"/>
  <c r="CH138" i="6"/>
  <c r="CE227" i="6"/>
  <c r="DG227" i="6"/>
  <c r="CG227" i="6"/>
  <c r="DD267" i="6"/>
  <c r="DE267" i="6"/>
  <c r="CD267" i="6"/>
  <c r="DD94" i="6"/>
  <c r="CD94" i="6"/>
  <c r="DH94" i="6"/>
  <c r="DD92" i="6"/>
  <c r="CD92" i="6"/>
  <c r="DH92" i="6"/>
  <c r="CE93" i="6"/>
  <c r="DE93" i="6"/>
  <c r="CH93" i="6"/>
  <c r="DD93" i="6"/>
  <c r="DD131" i="6"/>
  <c r="CD131" i="6"/>
  <c r="CE131" i="6"/>
  <c r="DH131" i="6"/>
  <c r="DH135" i="6"/>
  <c r="CE135" i="6"/>
  <c r="DD135" i="6"/>
  <c r="CD135" i="6"/>
  <c r="DH139" i="6"/>
  <c r="CE139" i="6"/>
  <c r="DD139" i="6"/>
  <c r="CD139" i="6"/>
  <c r="DD245" i="6"/>
  <c r="DE245" i="6"/>
  <c r="CB312" i="6"/>
  <c r="AS312" i="6" s="1"/>
  <c r="DB312" i="6"/>
  <c r="CB313" i="6"/>
  <c r="AS313" i="6" s="1"/>
  <c r="DB313" i="6"/>
  <c r="CH106" i="6"/>
  <c r="DE106" i="6"/>
  <c r="DD107" i="6"/>
  <c r="CD107" i="6"/>
  <c r="DH107" i="6"/>
  <c r="DE108" i="6"/>
  <c r="CH108" i="6"/>
  <c r="DD118" i="6"/>
  <c r="CD118" i="6"/>
  <c r="DH118" i="6"/>
  <c r="CE118" i="6"/>
  <c r="CH136" i="6"/>
  <c r="DH136" i="6"/>
  <c r="DH141" i="6"/>
  <c r="CE141" i="6"/>
  <c r="DD141" i="6"/>
  <c r="CD141" i="6"/>
  <c r="DH34" i="6"/>
  <c r="CD90" i="6"/>
  <c r="CD114" i="6"/>
  <c r="CF122" i="6"/>
  <c r="DC153" i="6"/>
  <c r="CC153" i="6" s="1"/>
  <c r="DD162" i="6"/>
  <c r="CD162" i="6" s="1"/>
  <c r="D12" i="6"/>
  <c r="D13" i="6"/>
  <c r="D14" i="6"/>
  <c r="D15" i="6"/>
  <c r="D19" i="6"/>
  <c r="D20" i="6"/>
  <c r="D21" i="6"/>
  <c r="CE21" i="6" s="1"/>
  <c r="D22" i="6"/>
  <c r="D23" i="6"/>
  <c r="DF32" i="6"/>
  <c r="DB45" i="6"/>
  <c r="CB45" i="6" s="1"/>
  <c r="AY45" i="6" s="1"/>
  <c r="D46" i="6"/>
  <c r="CG48" i="6"/>
  <c r="CG49" i="6"/>
  <c r="E60" i="6"/>
  <c r="D57" i="6"/>
  <c r="K71" i="6"/>
  <c r="CE91" i="6"/>
  <c r="DD91" i="6"/>
  <c r="CE100" i="6"/>
  <c r="DG100" i="6"/>
  <c r="CG109" i="6"/>
  <c r="CD110" i="6"/>
  <c r="DD110" i="6"/>
  <c r="CE114" i="6"/>
  <c r="DH114" i="6"/>
  <c r="CE133" i="6"/>
  <c r="DH133" i="6"/>
  <c r="DC149" i="6"/>
  <c r="CC149" i="6" s="1"/>
  <c r="CD150" i="6"/>
  <c r="DG150" i="6"/>
  <c r="CG153" i="6"/>
  <c r="DE153" i="6"/>
  <c r="DE154" i="6"/>
  <c r="DG155" i="6"/>
  <c r="DA165" i="6"/>
  <c r="CA165" i="6" s="1"/>
  <c r="D206" i="6"/>
  <c r="DE241" i="6"/>
  <c r="D257" i="6"/>
  <c r="CE257" i="6" s="1"/>
  <c r="DB271" i="6"/>
  <c r="CB271" i="6" s="1"/>
  <c r="D278" i="6"/>
  <c r="D279" i="6"/>
  <c r="DG279" i="6" s="1"/>
  <c r="DE280" i="6"/>
  <c r="DE283" i="6"/>
  <c r="D287" i="6"/>
  <c r="D292" i="6"/>
  <c r="E301" i="6"/>
  <c r="D301" i="6" s="1"/>
  <c r="DG45" i="6"/>
  <c r="DE55" i="6"/>
  <c r="CF109" i="6"/>
  <c r="CF126" i="6"/>
  <c r="CD133" i="6"/>
  <c r="DB32" i="6"/>
  <c r="CB32" i="6" s="1"/>
  <c r="D43" i="6"/>
  <c r="DF43" i="6" s="1"/>
  <c r="D44" i="6"/>
  <c r="F54" i="6"/>
  <c r="F60" i="6"/>
  <c r="D56" i="6"/>
  <c r="DB56" i="6" s="1"/>
  <c r="CB56" i="6" s="1"/>
  <c r="D58" i="6"/>
  <c r="F64" i="6"/>
  <c r="DH61" i="6"/>
  <c r="CH91" i="6"/>
  <c r="CE110" i="6"/>
  <c r="DF122" i="6"/>
  <c r="DF126" i="6"/>
  <c r="DD149" i="6"/>
  <c r="DC151" i="6"/>
  <c r="CC151" i="6" s="1"/>
  <c r="DD153" i="6"/>
  <c r="DG153" i="6"/>
  <c r="DC155" i="6"/>
  <c r="CC155" i="6" s="1"/>
  <c r="AY155" i="6" s="1"/>
  <c r="DC165" i="6"/>
  <c r="CC165" i="6" s="1"/>
  <c r="F178" i="6"/>
  <c r="D222" i="6"/>
  <c r="D237" i="6"/>
  <c r="CE237" i="6" s="1"/>
  <c r="D242" i="6"/>
  <c r="D243" i="6"/>
  <c r="DE248" i="6"/>
  <c r="D275" i="6"/>
  <c r="DG275" i="6" s="1"/>
  <c r="F301" i="6"/>
  <c r="F304" i="6"/>
  <c r="E305" i="6"/>
  <c r="D305" i="6" s="1"/>
  <c r="CF45" i="6"/>
  <c r="K74" i="6"/>
  <c r="DH109" i="6"/>
  <c r="CH113" i="6"/>
  <c r="CE241" i="6"/>
  <c r="F36" i="6"/>
  <c r="DD24" i="6"/>
  <c r="CD24" i="6" s="1"/>
  <c r="DD25" i="6"/>
  <c r="CD25" i="6" s="1"/>
  <c r="DD26" i="6"/>
  <c r="CD26" i="6" s="1"/>
  <c r="DD27" i="6"/>
  <c r="CD27" i="6" s="1"/>
  <c r="DD28" i="6"/>
  <c r="CD28" i="6" s="1"/>
  <c r="DD29" i="6"/>
  <c r="CD29" i="6" s="1"/>
  <c r="DD30" i="6"/>
  <c r="CD30" i="6" s="1"/>
  <c r="DE31" i="6"/>
  <c r="CG41" i="6"/>
  <c r="CE45" i="6"/>
  <c r="D53" i="6"/>
  <c r="CH53" i="6" s="1"/>
  <c r="CG53" i="6"/>
  <c r="D59" i="6"/>
  <c r="D62" i="6"/>
  <c r="DF62" i="6" s="1"/>
  <c r="K68" i="6"/>
  <c r="K75" i="6"/>
  <c r="DH90" i="6"/>
  <c r="D96" i="6"/>
  <c r="DC96" i="6" s="1"/>
  <c r="CC96" i="6" s="1"/>
  <c r="D99" i="6"/>
  <c r="CE122" i="6"/>
  <c r="CE126" i="6"/>
  <c r="CG155" i="6"/>
  <c r="DD155" i="6"/>
  <c r="DD165" i="6"/>
  <c r="CD165" i="6" s="1"/>
  <c r="E178" i="6"/>
  <c r="D178" i="6" s="1"/>
  <c r="D215" i="6"/>
  <c r="CD241" i="6"/>
  <c r="D270" i="6"/>
  <c r="DC277" i="6"/>
  <c r="CC277" i="6" s="1"/>
  <c r="DE282" i="6"/>
  <c r="CG295" i="6"/>
  <c r="D306" i="6"/>
  <c r="DD41" i="6"/>
  <c r="CD41" i="6" s="1"/>
  <c r="CH41" i="6"/>
  <c r="CF41" i="6"/>
  <c r="CE41" i="6"/>
  <c r="DF41" i="6"/>
  <c r="DG41" i="6"/>
  <c r="DB41" i="6"/>
  <c r="CB41" i="6" s="1"/>
  <c r="AY41" i="6" s="1"/>
  <c r="DE41" i="6"/>
  <c r="DB43" i="6"/>
  <c r="CB43" i="6" s="1"/>
  <c r="CE43" i="6"/>
  <c r="CG61" i="6"/>
  <c r="D61" i="6"/>
  <c r="E64" i="6"/>
  <c r="CG63" i="6"/>
  <c r="D63" i="6"/>
  <c r="DC171" i="6"/>
  <c r="CC171" i="6" s="1"/>
  <c r="DB171" i="6"/>
  <c r="CB171" i="6" s="1"/>
  <c r="DE171" i="6"/>
  <c r="CE171" i="6" s="1"/>
  <c r="DD171" i="6"/>
  <c r="CD171" i="6" s="1"/>
  <c r="DA171" i="6"/>
  <c r="CA171" i="6" s="1"/>
  <c r="DC175" i="6"/>
  <c r="CC175" i="6" s="1"/>
  <c r="DB175" i="6"/>
  <c r="CB175" i="6" s="1"/>
  <c r="DE175" i="6"/>
  <c r="CE175" i="6" s="1"/>
  <c r="DD175" i="6"/>
  <c r="CD175" i="6" s="1"/>
  <c r="DA175" i="6"/>
  <c r="CA175" i="6" s="1"/>
  <c r="CE12" i="6"/>
  <c r="CE15" i="6"/>
  <c r="DE15" i="6"/>
  <c r="DE20" i="6"/>
  <c r="DE22" i="6"/>
  <c r="CE23" i="6"/>
  <c r="DE24" i="6"/>
  <c r="DE26" i="6"/>
  <c r="DE28" i="6"/>
  <c r="CE29" i="6"/>
  <c r="DE29" i="6"/>
  <c r="DE30" i="6"/>
  <c r="DB31" i="6"/>
  <c r="CB31" i="6" s="1"/>
  <c r="DF49" i="6"/>
  <c r="DB49" i="6"/>
  <c r="CB49" i="6" s="1"/>
  <c r="CF49" i="6"/>
  <c r="DE49" i="6"/>
  <c r="CE49" i="6"/>
  <c r="DD49" i="6"/>
  <c r="CD49" i="6" s="1"/>
  <c r="DG49" i="6"/>
  <c r="DG58" i="6"/>
  <c r="DF58" i="6"/>
  <c r="DB58" i="6"/>
  <c r="CB58" i="6" s="1"/>
  <c r="CF58" i="6"/>
  <c r="CE58" i="6"/>
  <c r="DE62" i="6"/>
  <c r="DE97" i="6"/>
  <c r="CE97" i="6"/>
  <c r="DH97" i="6"/>
  <c r="DD97" i="6"/>
  <c r="CH97" i="6"/>
  <c r="CD97" i="6"/>
  <c r="DG97" i="6"/>
  <c r="DF97" i="6"/>
  <c r="CG97" i="6"/>
  <c r="CF97" i="6"/>
  <c r="DC99" i="6"/>
  <c r="CC99" i="6" s="1"/>
  <c r="DH99" i="6"/>
  <c r="DG106" i="6"/>
  <c r="DC106" i="6"/>
  <c r="CC106" i="6" s="1"/>
  <c r="CG106" i="6"/>
  <c r="DF106" i="6"/>
  <c r="CF106" i="6"/>
  <c r="CD106" i="6"/>
  <c r="DH106" i="6"/>
  <c r="CH132" i="6"/>
  <c r="DG134" i="6"/>
  <c r="DC134" i="6"/>
  <c r="CC134" i="6" s="1"/>
  <c r="CG134" i="6"/>
  <c r="DF134" i="6"/>
  <c r="CF134" i="6"/>
  <c r="DD134" i="6"/>
  <c r="CE134" i="6"/>
  <c r="CD134" i="6"/>
  <c r="DE134" i="6"/>
  <c r="CH140" i="6"/>
  <c r="DG142" i="6"/>
  <c r="DC142" i="6"/>
  <c r="CC142" i="6" s="1"/>
  <c r="CG142" i="6"/>
  <c r="DF142" i="6"/>
  <c r="CF142" i="6"/>
  <c r="DD142" i="6"/>
  <c r="CE142" i="6"/>
  <c r="CD142" i="6"/>
  <c r="DE142" i="6"/>
  <c r="DB164" i="6"/>
  <c r="CB164" i="6" s="1"/>
  <c r="DA164" i="6"/>
  <c r="CA164" i="6" s="1"/>
  <c r="DC164" i="6"/>
  <c r="CC164" i="6" s="1"/>
  <c r="DD261" i="6"/>
  <c r="CD261" i="6"/>
  <c r="DG261" i="6"/>
  <c r="CE261" i="6"/>
  <c r="DE261" i="6"/>
  <c r="CG261" i="6"/>
  <c r="CF12" i="6"/>
  <c r="DB12" i="6"/>
  <c r="CB12" i="6" s="1"/>
  <c r="DF12" i="6"/>
  <c r="CF13" i="6"/>
  <c r="DB13" i="6"/>
  <c r="CB13" i="6" s="1"/>
  <c r="DF13" i="6"/>
  <c r="DF14" i="6"/>
  <c r="CF15" i="6"/>
  <c r="DB15" i="6"/>
  <c r="CB15" i="6" s="1"/>
  <c r="DF15" i="6"/>
  <c r="E36" i="6"/>
  <c r="CF19" i="6"/>
  <c r="DB19" i="6"/>
  <c r="CB19" i="6" s="1"/>
  <c r="DF19" i="6"/>
  <c r="CF20" i="6"/>
  <c r="DB20" i="6"/>
  <c r="CB20" i="6" s="1"/>
  <c r="DF20" i="6"/>
  <c r="DB21" i="6"/>
  <c r="CB21" i="6" s="1"/>
  <c r="CF22" i="6"/>
  <c r="DB22" i="6"/>
  <c r="CB22" i="6" s="1"/>
  <c r="DF22" i="6"/>
  <c r="CF23" i="6"/>
  <c r="DB23" i="6"/>
  <c r="CB23" i="6" s="1"/>
  <c r="DF23" i="6"/>
  <c r="CF24" i="6"/>
  <c r="DB24" i="6"/>
  <c r="CB24" i="6" s="1"/>
  <c r="DF24" i="6"/>
  <c r="CF25" i="6"/>
  <c r="DB25" i="6"/>
  <c r="CB25" i="6" s="1"/>
  <c r="AY25" i="6" s="1"/>
  <c r="DF25" i="6"/>
  <c r="CF26" i="6"/>
  <c r="DB26" i="6"/>
  <c r="CB26" i="6" s="1"/>
  <c r="DF26" i="6"/>
  <c r="CF27" i="6"/>
  <c r="DB27" i="6"/>
  <c r="CB27" i="6" s="1"/>
  <c r="DF27" i="6"/>
  <c r="CF28" i="6"/>
  <c r="DB28" i="6"/>
  <c r="CB28" i="6" s="1"/>
  <c r="DF28" i="6"/>
  <c r="CF29" i="6"/>
  <c r="DB29" i="6"/>
  <c r="CB29" i="6" s="1"/>
  <c r="AY29" i="6" s="1"/>
  <c r="DF29" i="6"/>
  <c r="CF30" i="6"/>
  <c r="DB30" i="6"/>
  <c r="CB30" i="6" s="1"/>
  <c r="DF30" i="6"/>
  <c r="CF31" i="6"/>
  <c r="DG34" i="6"/>
  <c r="CF34" i="6"/>
  <c r="CH34" i="6"/>
  <c r="DD34" i="6"/>
  <c r="CD34" i="6" s="1"/>
  <c r="D35" i="6"/>
  <c r="CH49" i="6"/>
  <c r="D52" i="6"/>
  <c r="DD58" i="6"/>
  <c r="CD58" i="6" s="1"/>
  <c r="CF62" i="6"/>
  <c r="K73" i="6"/>
  <c r="DG91" i="6"/>
  <c r="DC91" i="6"/>
  <c r="CC91" i="6" s="1"/>
  <c r="CG91" i="6"/>
  <c r="DF91" i="6"/>
  <c r="CF91" i="6"/>
  <c r="CD91" i="6"/>
  <c r="DH91" i="6"/>
  <c r="DG93" i="6"/>
  <c r="DC93" i="6"/>
  <c r="CC93" i="6" s="1"/>
  <c r="CG93" i="6"/>
  <c r="DF93" i="6"/>
  <c r="CF93" i="6"/>
  <c r="CD93" i="6"/>
  <c r="DH93" i="6"/>
  <c r="DE95" i="6"/>
  <c r="CH95" i="6"/>
  <c r="CD95" i="6"/>
  <c r="DH95" i="6"/>
  <c r="DD95" i="6"/>
  <c r="CG95" i="6"/>
  <c r="DG95" i="6"/>
  <c r="CF95" i="6"/>
  <c r="DF95" i="6"/>
  <c r="CE95" i="6"/>
  <c r="CH111" i="6"/>
  <c r="DG113" i="6"/>
  <c r="DC113" i="6"/>
  <c r="CC113" i="6" s="1"/>
  <c r="CG113" i="6"/>
  <c r="DF113" i="6"/>
  <c r="CF113" i="6"/>
  <c r="DD113" i="6"/>
  <c r="CE113" i="6"/>
  <c r="CD113" i="6"/>
  <c r="DE113" i="6"/>
  <c r="DE124" i="6"/>
  <c r="CH124" i="6"/>
  <c r="CD124" i="6"/>
  <c r="DH124" i="6"/>
  <c r="DD124" i="6"/>
  <c r="CG124" i="6"/>
  <c r="DG124" i="6"/>
  <c r="CF124" i="6"/>
  <c r="CE124" i="6"/>
  <c r="DG128" i="6"/>
  <c r="DC128" i="6"/>
  <c r="CC128" i="6" s="1"/>
  <c r="CG128" i="6"/>
  <c r="DF128" i="6"/>
  <c r="CF128" i="6"/>
  <c r="DD128" i="6"/>
  <c r="CE128" i="6"/>
  <c r="CD128" i="6"/>
  <c r="DE128" i="6"/>
  <c r="CH134" i="6"/>
  <c r="DH134" i="6"/>
  <c r="DG136" i="6"/>
  <c r="DC136" i="6"/>
  <c r="CC136" i="6" s="1"/>
  <c r="CG136" i="6"/>
  <c r="DF136" i="6"/>
  <c r="CF136" i="6"/>
  <c r="DD136" i="6"/>
  <c r="CE136" i="6"/>
  <c r="CD136" i="6"/>
  <c r="DE136" i="6"/>
  <c r="CH142" i="6"/>
  <c r="DH142" i="6"/>
  <c r="CD151" i="6"/>
  <c r="DD152" i="6"/>
  <c r="CG152" i="6"/>
  <c r="DG152" i="6"/>
  <c r="CD152" i="6"/>
  <c r="DF152" i="6"/>
  <c r="DE152" i="6"/>
  <c r="CE152" i="6"/>
  <c r="DC152" i="6"/>
  <c r="CC152" i="6" s="1"/>
  <c r="DD62" i="6"/>
  <c r="CD62" i="6" s="1"/>
  <c r="CH62" i="6"/>
  <c r="DG62" i="6"/>
  <c r="CE62" i="6"/>
  <c r="DB62" i="6"/>
  <c r="CB62" i="6" s="1"/>
  <c r="DG117" i="6"/>
  <c r="DC117" i="6"/>
  <c r="CC117" i="6" s="1"/>
  <c r="CG117" i="6"/>
  <c r="DF117" i="6"/>
  <c r="CF117" i="6"/>
  <c r="DD117" i="6"/>
  <c r="CE117" i="6"/>
  <c r="CD117" i="6"/>
  <c r="DE117" i="6"/>
  <c r="DG132" i="6"/>
  <c r="DC132" i="6"/>
  <c r="CC132" i="6" s="1"/>
  <c r="CG132" i="6"/>
  <c r="DF132" i="6"/>
  <c r="CF132" i="6"/>
  <c r="DD132" i="6"/>
  <c r="CE132" i="6"/>
  <c r="CD132" i="6"/>
  <c r="DE132" i="6"/>
  <c r="DG140" i="6"/>
  <c r="DC140" i="6"/>
  <c r="CC140" i="6" s="1"/>
  <c r="CG140" i="6"/>
  <c r="DF140" i="6"/>
  <c r="CF140" i="6"/>
  <c r="DD140" i="6"/>
  <c r="CE140" i="6"/>
  <c r="CD140" i="6"/>
  <c r="DE140" i="6"/>
  <c r="DE12" i="6"/>
  <c r="CE13" i="6"/>
  <c r="DE13" i="6"/>
  <c r="CE19" i="6"/>
  <c r="DE19" i="6"/>
  <c r="CE20" i="6"/>
  <c r="CE22" i="6"/>
  <c r="DE23" i="6"/>
  <c r="CE24" i="6"/>
  <c r="CE25" i="6"/>
  <c r="DE25" i="6"/>
  <c r="CE26" i="6"/>
  <c r="CE27" i="6"/>
  <c r="DE27" i="6"/>
  <c r="CE28" i="6"/>
  <c r="CE30" i="6"/>
  <c r="CE31" i="6"/>
  <c r="DF31" i="6"/>
  <c r="DG57" i="6"/>
  <c r="DF57" i="6"/>
  <c r="DB57" i="6"/>
  <c r="CB57" i="6" s="1"/>
  <c r="CF57" i="6"/>
  <c r="DE57" i="6"/>
  <c r="CH57" i="6"/>
  <c r="K76" i="6"/>
  <c r="DE96" i="6"/>
  <c r="CE96" i="6"/>
  <c r="DH96" i="6"/>
  <c r="DD96" i="6"/>
  <c r="CH96" i="6"/>
  <c r="CD96" i="6"/>
  <c r="DG96" i="6"/>
  <c r="DF96" i="6"/>
  <c r="CG96" i="6"/>
  <c r="CF96" i="6"/>
  <c r="DE98" i="6"/>
  <c r="CE98" i="6"/>
  <c r="DH98" i="6"/>
  <c r="DD98" i="6"/>
  <c r="CH98" i="6"/>
  <c r="CD98" i="6"/>
  <c r="DG98" i="6"/>
  <c r="DF98" i="6"/>
  <c r="CG98" i="6"/>
  <c r="AX98" i="6" s="1"/>
  <c r="CF98" i="6"/>
  <c r="DG108" i="6"/>
  <c r="DC108" i="6"/>
  <c r="CC108" i="6" s="1"/>
  <c r="CG108" i="6"/>
  <c r="DF108" i="6"/>
  <c r="CF108" i="6"/>
  <c r="CD108" i="6"/>
  <c r="DH108" i="6"/>
  <c r="DG111" i="6"/>
  <c r="DC111" i="6"/>
  <c r="CC111" i="6" s="1"/>
  <c r="CG111" i="6"/>
  <c r="DF111" i="6"/>
  <c r="CF111" i="6"/>
  <c r="DD111" i="6"/>
  <c r="CE111" i="6"/>
  <c r="CD111" i="6"/>
  <c r="DE111" i="6"/>
  <c r="DH117" i="6"/>
  <c r="DE119" i="6"/>
  <c r="CH119" i="6"/>
  <c r="CD119" i="6"/>
  <c r="DH119" i="6"/>
  <c r="DD119" i="6"/>
  <c r="CG119" i="6"/>
  <c r="DG119" i="6"/>
  <c r="CF119" i="6"/>
  <c r="DG12" i="6"/>
  <c r="CH31" i="6"/>
  <c r="DD31" i="6"/>
  <c r="CD31" i="6" s="1"/>
  <c r="DG32" i="6"/>
  <c r="CF32" i="6"/>
  <c r="CH32" i="6"/>
  <c r="DD32" i="6"/>
  <c r="CD32" i="6" s="1"/>
  <c r="D33" i="6"/>
  <c r="D42" i="6"/>
  <c r="CF53" i="6"/>
  <c r="DG53" i="6"/>
  <c r="CE57" i="6"/>
  <c r="DD57" i="6"/>
  <c r="CD57" i="6" s="1"/>
  <c r="CH58" i="6"/>
  <c r="DE58" i="6"/>
  <c r="K79" i="6"/>
  <c r="CE106" i="6"/>
  <c r="DD106" i="6"/>
  <c r="CE108" i="6"/>
  <c r="DD108" i="6"/>
  <c r="DG115" i="6"/>
  <c r="DC115" i="6"/>
  <c r="CC115" i="6" s="1"/>
  <c r="CG115" i="6"/>
  <c r="DF115" i="6"/>
  <c r="CF115" i="6"/>
  <c r="DD115" i="6"/>
  <c r="CE115" i="6"/>
  <c r="CD115" i="6"/>
  <c r="DE115" i="6"/>
  <c r="DC119" i="6"/>
  <c r="CC119" i="6" s="1"/>
  <c r="AX119" i="6" s="1"/>
  <c r="DG123" i="6"/>
  <c r="DC123" i="6"/>
  <c r="CC123" i="6" s="1"/>
  <c r="CF123" i="6"/>
  <c r="DF123" i="6"/>
  <c r="CE123" i="6"/>
  <c r="DH123" i="6"/>
  <c r="CH123" i="6"/>
  <c r="DE123" i="6"/>
  <c r="CG123" i="6"/>
  <c r="CD123" i="6"/>
  <c r="DG127" i="6"/>
  <c r="DC127" i="6"/>
  <c r="CC127" i="6" s="1"/>
  <c r="AX127" i="6" s="1"/>
  <c r="CF127" i="6"/>
  <c r="DF127" i="6"/>
  <c r="CE127" i="6"/>
  <c r="DH127" i="6"/>
  <c r="CH127" i="6"/>
  <c r="DE127" i="6"/>
  <c r="CG127" i="6"/>
  <c r="CD127" i="6"/>
  <c r="DG130" i="6"/>
  <c r="DC130" i="6"/>
  <c r="CC130" i="6" s="1"/>
  <c r="CG130" i="6"/>
  <c r="DF130" i="6"/>
  <c r="CF130" i="6"/>
  <c r="DD130" i="6"/>
  <c r="CE130" i="6"/>
  <c r="CD130" i="6"/>
  <c r="DE130" i="6"/>
  <c r="DG138" i="6"/>
  <c r="DC138" i="6"/>
  <c r="CC138" i="6" s="1"/>
  <c r="CG138" i="6"/>
  <c r="DF138" i="6"/>
  <c r="CF138" i="6"/>
  <c r="DD138" i="6"/>
  <c r="CE138" i="6"/>
  <c r="CD138" i="6"/>
  <c r="DE138" i="6"/>
  <c r="D143" i="6"/>
  <c r="DD164" i="6"/>
  <c r="CD164" i="6" s="1"/>
  <c r="D235" i="6"/>
  <c r="DE236" i="6"/>
  <c r="CE236" i="6"/>
  <c r="DG236" i="6"/>
  <c r="CD236" i="6"/>
  <c r="DD236" i="6"/>
  <c r="CG236" i="6"/>
  <c r="DE45" i="6"/>
  <c r="CH45" i="6"/>
  <c r="DD45" i="6"/>
  <c r="CD45" i="6" s="1"/>
  <c r="D50" i="6"/>
  <c r="CE55" i="6"/>
  <c r="CF56" i="6"/>
  <c r="CE90" i="6"/>
  <c r="CE92" i="6"/>
  <c r="CE94" i="6"/>
  <c r="AX97" i="6"/>
  <c r="D101" i="6"/>
  <c r="D102" i="6"/>
  <c r="D103" i="6"/>
  <c r="D104" i="6"/>
  <c r="D105" i="6"/>
  <c r="CE107" i="6"/>
  <c r="DG110" i="6"/>
  <c r="DC110" i="6"/>
  <c r="CC110" i="6" s="1"/>
  <c r="CG110" i="6"/>
  <c r="DF110" i="6"/>
  <c r="CF110" i="6"/>
  <c r="CH110" i="6"/>
  <c r="DE110" i="6"/>
  <c r="DG112" i="6"/>
  <c r="DC112" i="6"/>
  <c r="CC112" i="6" s="1"/>
  <c r="CG112" i="6"/>
  <c r="DF112" i="6"/>
  <c r="CF112" i="6"/>
  <c r="CH112" i="6"/>
  <c r="DE112" i="6"/>
  <c r="DG114" i="6"/>
  <c r="DC114" i="6"/>
  <c r="CC114" i="6" s="1"/>
  <c r="CG114" i="6"/>
  <c r="DF114" i="6"/>
  <c r="CF114" i="6"/>
  <c r="CH114" i="6"/>
  <c r="DE114" i="6"/>
  <c r="DG116" i="6"/>
  <c r="DC116" i="6"/>
  <c r="CC116" i="6" s="1"/>
  <c r="CG116" i="6"/>
  <c r="DF116" i="6"/>
  <c r="CF116" i="6"/>
  <c r="CH116" i="6"/>
  <c r="DE116" i="6"/>
  <c r="DG118" i="6"/>
  <c r="DC118" i="6"/>
  <c r="CC118" i="6" s="1"/>
  <c r="CG118" i="6"/>
  <c r="DF118" i="6"/>
  <c r="CF118" i="6"/>
  <c r="CH118" i="6"/>
  <c r="DE118" i="6"/>
  <c r="DE122" i="6"/>
  <c r="CH122" i="6"/>
  <c r="CD122" i="6"/>
  <c r="DH122" i="6"/>
  <c r="DD122" i="6"/>
  <c r="CG122" i="6"/>
  <c r="DC122" i="6"/>
  <c r="CC122" i="6" s="1"/>
  <c r="AX122" i="6" s="1"/>
  <c r="DE126" i="6"/>
  <c r="CH126" i="6"/>
  <c r="CD126" i="6"/>
  <c r="DH126" i="6"/>
  <c r="DD126" i="6"/>
  <c r="CG126" i="6"/>
  <c r="DC126" i="6"/>
  <c r="CC126" i="6" s="1"/>
  <c r="DG129" i="6"/>
  <c r="DC129" i="6"/>
  <c r="CC129" i="6" s="1"/>
  <c r="CG129" i="6"/>
  <c r="DF129" i="6"/>
  <c r="CF129" i="6"/>
  <c r="CH129" i="6"/>
  <c r="DE129" i="6"/>
  <c r="DG131" i="6"/>
  <c r="DC131" i="6"/>
  <c r="CC131" i="6" s="1"/>
  <c r="CG131" i="6"/>
  <c r="DF131" i="6"/>
  <c r="CF131" i="6"/>
  <c r="CH131" i="6"/>
  <c r="DE131" i="6"/>
  <c r="DG133" i="6"/>
  <c r="DC133" i="6"/>
  <c r="CC133" i="6" s="1"/>
  <c r="CG133" i="6"/>
  <c r="DF133" i="6"/>
  <c r="CF133" i="6"/>
  <c r="CH133" i="6"/>
  <c r="DE133" i="6"/>
  <c r="DG135" i="6"/>
  <c r="DC135" i="6"/>
  <c r="CC135" i="6" s="1"/>
  <c r="CG135" i="6"/>
  <c r="DF135" i="6"/>
  <c r="CF135" i="6"/>
  <c r="CH135" i="6"/>
  <c r="DE135" i="6"/>
  <c r="DG137" i="6"/>
  <c r="DC137" i="6"/>
  <c r="CC137" i="6" s="1"/>
  <c r="CG137" i="6"/>
  <c r="DF137" i="6"/>
  <c r="CF137" i="6"/>
  <c r="CH137" i="6"/>
  <c r="DE137" i="6"/>
  <c r="DG139" i="6"/>
  <c r="DC139" i="6"/>
  <c r="CC139" i="6" s="1"/>
  <c r="CG139" i="6"/>
  <c r="DF139" i="6"/>
  <c r="CF139" i="6"/>
  <c r="CH139" i="6"/>
  <c r="DE139" i="6"/>
  <c r="DG141" i="6"/>
  <c r="DC141" i="6"/>
  <c r="CC141" i="6" s="1"/>
  <c r="CG141" i="6"/>
  <c r="DF141" i="6"/>
  <c r="CF141" i="6"/>
  <c r="CH141" i="6"/>
  <c r="DE141" i="6"/>
  <c r="DE168" i="6"/>
  <c r="CE168" i="6" s="1"/>
  <c r="DA168" i="6"/>
  <c r="CA168" i="6" s="1"/>
  <c r="DC168" i="6"/>
  <c r="CC168" i="6" s="1"/>
  <c r="DB168" i="6"/>
  <c r="CB168" i="6" s="1"/>
  <c r="DD170" i="6"/>
  <c r="CD170" i="6" s="1"/>
  <c r="DC170" i="6"/>
  <c r="CC170" i="6" s="1"/>
  <c r="DE170" i="6"/>
  <c r="CE170" i="6" s="1"/>
  <c r="DB170" i="6"/>
  <c r="CB170" i="6" s="1"/>
  <c r="DA170" i="6"/>
  <c r="CA170" i="6" s="1"/>
  <c r="DB172" i="6"/>
  <c r="CB172" i="6" s="1"/>
  <c r="DE172" i="6"/>
  <c r="CE172" i="6" s="1"/>
  <c r="DA172" i="6"/>
  <c r="CA172" i="6" s="1"/>
  <c r="DD172" i="6"/>
  <c r="CD172" i="6" s="1"/>
  <c r="DC172" i="6"/>
  <c r="CC172" i="6" s="1"/>
  <c r="DB205" i="6"/>
  <c r="CB205" i="6" s="1"/>
  <c r="DE205" i="6"/>
  <c r="CE205" i="6" s="1"/>
  <c r="DA205" i="6"/>
  <c r="CA205" i="6" s="1"/>
  <c r="DC205" i="6"/>
  <c r="CC205" i="6" s="1"/>
  <c r="DD205" i="6"/>
  <c r="CD205" i="6" s="1"/>
  <c r="DD228" i="6"/>
  <c r="CD228" i="6"/>
  <c r="CG228" i="6"/>
  <c r="AY228" i="6" s="1"/>
  <c r="DG228" i="6"/>
  <c r="CE228" i="6"/>
  <c r="DE228" i="6"/>
  <c r="DE233" i="6"/>
  <c r="CE233" i="6"/>
  <c r="DD233" i="6"/>
  <c r="CD233" i="6"/>
  <c r="CG233" i="6"/>
  <c r="AY233" i="6" s="1"/>
  <c r="DG233" i="6"/>
  <c r="CE250" i="6"/>
  <c r="DG250" i="6"/>
  <c r="DE250" i="6"/>
  <c r="CG250" i="6"/>
  <c r="DG44" i="6"/>
  <c r="DF44" i="6"/>
  <c r="DB44" i="6"/>
  <c r="CB44" i="6" s="1"/>
  <c r="CF44" i="6"/>
  <c r="DD44" i="6"/>
  <c r="CD44" i="6" s="1"/>
  <c r="D47" i="6"/>
  <c r="D51" i="6"/>
  <c r="DG55" i="6"/>
  <c r="DF55" i="6"/>
  <c r="DB55" i="6"/>
  <c r="CB55" i="6" s="1"/>
  <c r="CF55" i="6"/>
  <c r="DD55" i="6"/>
  <c r="CD55" i="6" s="1"/>
  <c r="DG59" i="6"/>
  <c r="DF59" i="6"/>
  <c r="DB59" i="6"/>
  <c r="CB59" i="6" s="1"/>
  <c r="CF59" i="6"/>
  <c r="DD59" i="6"/>
  <c r="CD59" i="6" s="1"/>
  <c r="K69" i="6"/>
  <c r="K72" i="6"/>
  <c r="K77" i="6"/>
  <c r="K80" i="6"/>
  <c r="DG90" i="6"/>
  <c r="DC90" i="6"/>
  <c r="CC90" i="6" s="1"/>
  <c r="CG90" i="6"/>
  <c r="DF90" i="6"/>
  <c r="CF90" i="6"/>
  <c r="CH90" i="6"/>
  <c r="DE90" i="6"/>
  <c r="DG92" i="6"/>
  <c r="DC92" i="6"/>
  <c r="CC92" i="6" s="1"/>
  <c r="CG92" i="6"/>
  <c r="DF92" i="6"/>
  <c r="CF92" i="6"/>
  <c r="CH92" i="6"/>
  <c r="DE92" i="6"/>
  <c r="DG94" i="6"/>
  <c r="DC94" i="6"/>
  <c r="CC94" i="6" s="1"/>
  <c r="CG94" i="6"/>
  <c r="DF94" i="6"/>
  <c r="CF94" i="6"/>
  <c r="CH94" i="6"/>
  <c r="DE94" i="6"/>
  <c r="DE100" i="6"/>
  <c r="CH100" i="6"/>
  <c r="CD100" i="6"/>
  <c r="DH100" i="6"/>
  <c r="DD100" i="6"/>
  <c r="CG100" i="6"/>
  <c r="DC100" i="6"/>
  <c r="CC100" i="6" s="1"/>
  <c r="AX100" i="6" s="1"/>
  <c r="DG107" i="6"/>
  <c r="DC107" i="6"/>
  <c r="CC107" i="6" s="1"/>
  <c r="CG107" i="6"/>
  <c r="DF107" i="6"/>
  <c r="CF107" i="6"/>
  <c r="CH107" i="6"/>
  <c r="DE107" i="6"/>
  <c r="DG109" i="6"/>
  <c r="CE109" i="6"/>
  <c r="DF109" i="6"/>
  <c r="CH109" i="6"/>
  <c r="DC109" i="6"/>
  <c r="CC109" i="6" s="1"/>
  <c r="D120" i="6"/>
  <c r="D121" i="6"/>
  <c r="D125" i="6"/>
  <c r="E157" i="6"/>
  <c r="DD156" i="6"/>
  <c r="CG156" i="6"/>
  <c r="DC156" i="6"/>
  <c r="CC156" i="6" s="1"/>
  <c r="CE156" i="6"/>
  <c r="DF156" i="6"/>
  <c r="DE156" i="6"/>
  <c r="CD156" i="6"/>
  <c r="DG156" i="6"/>
  <c r="DC163" i="6"/>
  <c r="CC163" i="6" s="1"/>
  <c r="DE163" i="6"/>
  <c r="CE163" i="6" s="1"/>
  <c r="DB163" i="6"/>
  <c r="CB163" i="6" s="1"/>
  <c r="DA163" i="6"/>
  <c r="CA163" i="6" s="1"/>
  <c r="DD163" i="6"/>
  <c r="CD163" i="6" s="1"/>
  <c r="AX165" i="6"/>
  <c r="DD174" i="6"/>
  <c r="CD174" i="6" s="1"/>
  <c r="DC174" i="6"/>
  <c r="CC174" i="6" s="1"/>
  <c r="DE174" i="6"/>
  <c r="CE174" i="6" s="1"/>
  <c r="DB174" i="6"/>
  <c r="CB174" i="6" s="1"/>
  <c r="DA174" i="6"/>
  <c r="CA174" i="6" s="1"/>
  <c r="DB176" i="6"/>
  <c r="CB176" i="6" s="1"/>
  <c r="DE176" i="6"/>
  <c r="CE176" i="6" s="1"/>
  <c r="DA176" i="6"/>
  <c r="CA176" i="6" s="1"/>
  <c r="DD176" i="6"/>
  <c r="CD176" i="6" s="1"/>
  <c r="DC176" i="6"/>
  <c r="CC176" i="6" s="1"/>
  <c r="DC180" i="6"/>
  <c r="CC180" i="6" s="1"/>
  <c r="DB180" i="6"/>
  <c r="CB180" i="6" s="1"/>
  <c r="DA180" i="6"/>
  <c r="CA180" i="6" s="1"/>
  <c r="DE180" i="6"/>
  <c r="CE180" i="6" s="1"/>
  <c r="DD180" i="6"/>
  <c r="CD180" i="6" s="1"/>
  <c r="DC182" i="6"/>
  <c r="CC182" i="6" s="1"/>
  <c r="DB182" i="6"/>
  <c r="CB182" i="6" s="1"/>
  <c r="DA182" i="6"/>
  <c r="CA182" i="6" s="1"/>
  <c r="DE182" i="6"/>
  <c r="CE182" i="6" s="1"/>
  <c r="DD182" i="6"/>
  <c r="CD182" i="6" s="1"/>
  <c r="DC184" i="6"/>
  <c r="CC184" i="6" s="1"/>
  <c r="DB184" i="6"/>
  <c r="CB184" i="6" s="1"/>
  <c r="DA184" i="6"/>
  <c r="CA184" i="6" s="1"/>
  <c r="DE184" i="6"/>
  <c r="CE184" i="6" s="1"/>
  <c r="DD184" i="6"/>
  <c r="CD184" i="6" s="1"/>
  <c r="DC186" i="6"/>
  <c r="CC186" i="6" s="1"/>
  <c r="DB186" i="6"/>
  <c r="CB186" i="6" s="1"/>
  <c r="DA186" i="6"/>
  <c r="CA186" i="6" s="1"/>
  <c r="DE186" i="6"/>
  <c r="CE186" i="6" s="1"/>
  <c r="DD186" i="6"/>
  <c r="CD186" i="6" s="1"/>
  <c r="DC188" i="6"/>
  <c r="CC188" i="6" s="1"/>
  <c r="DB188" i="6"/>
  <c r="CB188" i="6" s="1"/>
  <c r="DA188" i="6"/>
  <c r="CA188" i="6" s="1"/>
  <c r="DE188" i="6"/>
  <c r="CE188" i="6" s="1"/>
  <c r="DD188" i="6"/>
  <c r="CD188" i="6" s="1"/>
  <c r="DC190" i="6"/>
  <c r="CC190" i="6" s="1"/>
  <c r="DB190" i="6"/>
  <c r="CB190" i="6" s="1"/>
  <c r="DA190" i="6"/>
  <c r="CA190" i="6" s="1"/>
  <c r="DE190" i="6"/>
  <c r="CE190" i="6" s="1"/>
  <c r="DD190" i="6"/>
  <c r="CD190" i="6" s="1"/>
  <c r="DC192" i="6"/>
  <c r="CC192" i="6" s="1"/>
  <c r="DB192" i="6"/>
  <c r="CB192" i="6" s="1"/>
  <c r="DA192" i="6"/>
  <c r="CA192" i="6" s="1"/>
  <c r="DE192" i="6"/>
  <c r="CE192" i="6" s="1"/>
  <c r="DD192" i="6"/>
  <c r="CD192" i="6" s="1"/>
  <c r="DC194" i="6"/>
  <c r="CC194" i="6" s="1"/>
  <c r="DB194" i="6"/>
  <c r="CB194" i="6" s="1"/>
  <c r="DA194" i="6"/>
  <c r="CA194" i="6" s="1"/>
  <c r="DE194" i="6"/>
  <c r="CE194" i="6" s="1"/>
  <c r="DD194" i="6"/>
  <c r="CD194" i="6" s="1"/>
  <c r="DC196" i="6"/>
  <c r="CC196" i="6" s="1"/>
  <c r="DB196" i="6"/>
  <c r="CB196" i="6" s="1"/>
  <c r="DA196" i="6"/>
  <c r="CA196" i="6" s="1"/>
  <c r="DE196" i="6"/>
  <c r="CE196" i="6" s="1"/>
  <c r="DD196" i="6"/>
  <c r="CD196" i="6" s="1"/>
  <c r="DC198" i="6"/>
  <c r="CC198" i="6" s="1"/>
  <c r="DB198" i="6"/>
  <c r="CB198" i="6" s="1"/>
  <c r="DA198" i="6"/>
  <c r="CA198" i="6" s="1"/>
  <c r="DE198" i="6"/>
  <c r="CE198" i="6" s="1"/>
  <c r="DD198" i="6"/>
  <c r="CD198" i="6" s="1"/>
  <c r="DE226" i="6"/>
  <c r="CE226" i="6"/>
  <c r="DD226" i="6"/>
  <c r="CD226" i="6"/>
  <c r="CG226" i="6"/>
  <c r="DG226" i="6"/>
  <c r="DD232" i="6"/>
  <c r="CD232" i="6"/>
  <c r="DG232" i="6"/>
  <c r="CE232" i="6"/>
  <c r="DE232" i="6"/>
  <c r="CG232" i="6"/>
  <c r="DG238" i="6"/>
  <c r="CG238" i="6"/>
  <c r="CE238" i="6"/>
  <c r="CD238" i="6"/>
  <c r="DE238" i="6"/>
  <c r="DD238" i="6"/>
  <c r="D48" i="6"/>
  <c r="CD148" i="6"/>
  <c r="CE150" i="6"/>
  <c r="CD153" i="6"/>
  <c r="DD154" i="6"/>
  <c r="CG154" i="6"/>
  <c r="AY154" i="6" s="1"/>
  <c r="DF154" i="6"/>
  <c r="DG154" i="6"/>
  <c r="DC162" i="6"/>
  <c r="CC162" i="6" s="1"/>
  <c r="DA162" i="6"/>
  <c r="CA162" i="6" s="1"/>
  <c r="DD169" i="6"/>
  <c r="CD169" i="6" s="1"/>
  <c r="DA169" i="6"/>
  <c r="CA169" i="6" s="1"/>
  <c r="DE169" i="6"/>
  <c r="CE169" i="6" s="1"/>
  <c r="DB169" i="6"/>
  <c r="CB169" i="6" s="1"/>
  <c r="DC206" i="6"/>
  <c r="CC206" i="6" s="1"/>
  <c r="DB206" i="6"/>
  <c r="CB206" i="6" s="1"/>
  <c r="DA206" i="6"/>
  <c r="CA206" i="6" s="1"/>
  <c r="D221" i="6"/>
  <c r="DE231" i="6"/>
  <c r="CE231" i="6"/>
  <c r="DD231" i="6"/>
  <c r="CG231" i="6"/>
  <c r="CD231" i="6"/>
  <c r="AY231" i="6" s="1"/>
  <c r="DG243" i="6"/>
  <c r="CE243" i="6"/>
  <c r="DD243" i="6"/>
  <c r="DE243" i="6"/>
  <c r="CG243" i="6"/>
  <c r="CD243" i="6"/>
  <c r="AY243" i="6" s="1"/>
  <c r="CG256" i="6"/>
  <c r="DG256" i="6"/>
  <c r="DE256" i="6"/>
  <c r="CE256" i="6"/>
  <c r="AY256" i="6" s="1"/>
  <c r="D157" i="6"/>
  <c r="DD148" i="6"/>
  <c r="CE148" i="6"/>
  <c r="DG148" i="6"/>
  <c r="DD150" i="6"/>
  <c r="CG150" i="6"/>
  <c r="DE150" i="6"/>
  <c r="DB167" i="6"/>
  <c r="CB167" i="6" s="1"/>
  <c r="DE167" i="6"/>
  <c r="CE167" i="6" s="1"/>
  <c r="DD167" i="6"/>
  <c r="CD167" i="6" s="1"/>
  <c r="DA167" i="6"/>
  <c r="CA167" i="6" s="1"/>
  <c r="DD222" i="6"/>
  <c r="CG222" i="6"/>
  <c r="DC222" i="6"/>
  <c r="CC222" i="6" s="1"/>
  <c r="CE222" i="6"/>
  <c r="DB222" i="6"/>
  <c r="CB222" i="6" s="1"/>
  <c r="D225" i="6"/>
  <c r="DG234" i="6"/>
  <c r="CG234" i="6"/>
  <c r="CE234" i="6"/>
  <c r="DE234" i="6"/>
  <c r="DD234" i="6"/>
  <c r="DE240" i="6"/>
  <c r="CE240" i="6"/>
  <c r="CG240" i="6"/>
  <c r="AY240" i="6" s="1"/>
  <c r="CD240" i="6"/>
  <c r="DG240" i="6"/>
  <c r="DD240" i="6"/>
  <c r="DG244" i="6"/>
  <c r="CE244" i="6"/>
  <c r="DD244" i="6"/>
  <c r="CG244" i="6"/>
  <c r="DE244" i="6"/>
  <c r="CD244" i="6"/>
  <c r="DD259" i="6"/>
  <c r="CG259" i="6"/>
  <c r="DE259" i="6"/>
  <c r="CE259" i="6"/>
  <c r="DC259" i="6"/>
  <c r="CC259" i="6" s="1"/>
  <c r="CD259" i="6"/>
  <c r="DB259" i="6"/>
  <c r="CB259" i="6" s="1"/>
  <c r="AY259" i="6" s="1"/>
  <c r="DG259" i="6"/>
  <c r="DG262" i="6"/>
  <c r="CG262" i="6"/>
  <c r="DE262" i="6"/>
  <c r="CD262" i="6"/>
  <c r="DD262" i="6"/>
  <c r="CE262" i="6"/>
  <c r="DD289" i="6"/>
  <c r="CG289" i="6"/>
  <c r="DB289" i="6"/>
  <c r="CB289" i="6" s="1"/>
  <c r="DG289" i="6"/>
  <c r="DE289" i="6"/>
  <c r="CD289" i="6"/>
  <c r="DC289" i="6"/>
  <c r="CC289" i="6" s="1"/>
  <c r="CE289" i="6"/>
  <c r="D179" i="6"/>
  <c r="D181" i="6"/>
  <c r="D183" i="6"/>
  <c r="D185" i="6"/>
  <c r="D187" i="6"/>
  <c r="D189" i="6"/>
  <c r="D191" i="6"/>
  <c r="D193" i="6"/>
  <c r="D195" i="6"/>
  <c r="D197" i="6"/>
  <c r="D203" i="6"/>
  <c r="DE204" i="6"/>
  <c r="CE204" i="6" s="1"/>
  <c r="DA204" i="6"/>
  <c r="CA204" i="6" s="1"/>
  <c r="DD204" i="6"/>
  <c r="CD204" i="6" s="1"/>
  <c r="DC204" i="6"/>
  <c r="CC204" i="6" s="1"/>
  <c r="D213" i="6"/>
  <c r="D216" i="6"/>
  <c r="D223" i="6"/>
  <c r="DD227" i="6"/>
  <c r="DE227" i="6"/>
  <c r="CD227" i="6"/>
  <c r="CD237" i="6"/>
  <c r="DG242" i="6"/>
  <c r="CE242" i="6"/>
  <c r="DE242" i="6"/>
  <c r="DD242" i="6"/>
  <c r="CG242" i="6"/>
  <c r="CD242" i="6"/>
  <c r="AY242" i="6" s="1"/>
  <c r="D247" i="6"/>
  <c r="D253" i="6"/>
  <c r="DE270" i="6"/>
  <c r="CE270" i="6"/>
  <c r="DD270" i="6"/>
  <c r="CD270" i="6"/>
  <c r="DG270" i="6"/>
  <c r="CG270" i="6"/>
  <c r="DE173" i="6"/>
  <c r="CE173" i="6" s="1"/>
  <c r="DA173" i="6"/>
  <c r="CA173" i="6" s="1"/>
  <c r="DD173" i="6"/>
  <c r="CD173" i="6" s="1"/>
  <c r="DB173" i="6"/>
  <c r="CB173" i="6" s="1"/>
  <c r="DE177" i="6"/>
  <c r="CE177" i="6" s="1"/>
  <c r="DA177" i="6"/>
  <c r="CA177" i="6" s="1"/>
  <c r="DD177" i="6"/>
  <c r="CD177" i="6" s="1"/>
  <c r="DB177" i="6"/>
  <c r="CB177" i="6" s="1"/>
  <c r="D224" i="6"/>
  <c r="AY234" i="6"/>
  <c r="CG258" i="6"/>
  <c r="DG258" i="6"/>
  <c r="DE258" i="6"/>
  <c r="CE258" i="6"/>
  <c r="AY258" i="6" s="1"/>
  <c r="DG260" i="6"/>
  <c r="CG260" i="6"/>
  <c r="DD260" i="6"/>
  <c r="DE260" i="6"/>
  <c r="CE260" i="6"/>
  <c r="AY260" i="6" s="1"/>
  <c r="D263" i="6"/>
  <c r="DD274" i="6"/>
  <c r="CD274" i="6"/>
  <c r="CG274" i="6"/>
  <c r="DG274" i="6"/>
  <c r="CE274" i="6"/>
  <c r="DE274" i="6"/>
  <c r="CE149" i="6"/>
  <c r="AY149" i="6" s="1"/>
  <c r="CE151" i="6"/>
  <c r="AY151" i="6" s="1"/>
  <c r="CE153" i="6"/>
  <c r="CE155" i="6"/>
  <c r="D229" i="6"/>
  <c r="D230" i="6"/>
  <c r="D239" i="6"/>
  <c r="D246" i="6"/>
  <c r="CE248" i="6"/>
  <c r="CG248" i="6"/>
  <c r="DG255" i="6"/>
  <c r="DE255" i="6"/>
  <c r="CE255" i="6"/>
  <c r="AY255" i="6" s="1"/>
  <c r="DG269" i="6"/>
  <c r="CG269" i="6"/>
  <c r="DD269" i="6"/>
  <c r="CE269" i="6"/>
  <c r="DG278" i="6"/>
  <c r="CG278" i="6"/>
  <c r="CE278" i="6"/>
  <c r="DE278" i="6"/>
  <c r="CD278" i="6"/>
  <c r="DD278" i="6"/>
  <c r="DG294" i="6"/>
  <c r="CG294" i="6"/>
  <c r="AY294" i="6" s="1"/>
  <c r="DD294" i="6"/>
  <c r="CD294" i="6"/>
  <c r="DE294" i="6"/>
  <c r="D300" i="6"/>
  <c r="DG241" i="6"/>
  <c r="DB241" i="6"/>
  <c r="CB241" i="6" s="1"/>
  <c r="CG241" i="6"/>
  <c r="DD241" i="6"/>
  <c r="DG245" i="6"/>
  <c r="CE245" i="6"/>
  <c r="CG245" i="6"/>
  <c r="CD245" i="6"/>
  <c r="CE252" i="6"/>
  <c r="AY252" i="6" s="1"/>
  <c r="DG252" i="6"/>
  <c r="DE252" i="6"/>
  <c r="CG252" i="6"/>
  <c r="D254" i="6"/>
  <c r="DE257" i="6"/>
  <c r="AY261" i="6"/>
  <c r="DE271" i="6"/>
  <c r="DD271" i="6"/>
  <c r="CG271" i="6"/>
  <c r="DG271" i="6"/>
  <c r="CE271" i="6"/>
  <c r="CD271" i="6"/>
  <c r="AY271" i="6" s="1"/>
  <c r="DE275" i="6"/>
  <c r="DD279" i="6"/>
  <c r="CD279" i="6"/>
  <c r="AY279" i="6" s="1"/>
  <c r="CG279" i="6"/>
  <c r="DE279" i="6"/>
  <c r="CE279" i="6"/>
  <c r="DD286" i="6"/>
  <c r="CD286" i="6"/>
  <c r="CG286" i="6"/>
  <c r="DG286" i="6"/>
  <c r="CE286" i="6"/>
  <c r="DG290" i="6"/>
  <c r="CG290" i="6"/>
  <c r="CE290" i="6"/>
  <c r="DE290" i="6"/>
  <c r="CD290" i="6"/>
  <c r="DD290" i="6"/>
  <c r="DD298" i="6"/>
  <c r="CD298" i="6"/>
  <c r="AY298" i="6" s="1"/>
  <c r="CG298" i="6"/>
  <c r="DG298" i="6"/>
  <c r="CE298" i="6"/>
  <c r="CB314" i="6"/>
  <c r="AS314" i="6" s="1"/>
  <c r="DB314" i="6"/>
  <c r="D249" i="6"/>
  <c r="CD264" i="6"/>
  <c r="DG267" i="6"/>
  <c r="CG267" i="6"/>
  <c r="CE267" i="6"/>
  <c r="D268" i="6"/>
  <c r="CD272" i="6"/>
  <c r="D276" i="6"/>
  <c r="CD277" i="6"/>
  <c r="DG280" i="6"/>
  <c r="CG280" i="6"/>
  <c r="CE280" i="6"/>
  <c r="AY280" i="6" s="1"/>
  <c r="CD280" i="6"/>
  <c r="D281" i="6"/>
  <c r="DG283" i="6"/>
  <c r="DB283" i="6"/>
  <c r="CB283" i="6" s="1"/>
  <c r="CD283" i="6"/>
  <c r="DD283" i="6"/>
  <c r="CE283" i="6"/>
  <c r="DC283" i="6"/>
  <c r="CC283" i="6" s="1"/>
  <c r="DD284" i="6"/>
  <c r="CD284" i="6"/>
  <c r="DG284" i="6"/>
  <c r="CE284" i="6"/>
  <c r="DE284" i="6"/>
  <c r="DG285" i="6"/>
  <c r="CG285" i="6"/>
  <c r="DE285" i="6"/>
  <c r="CD285" i="6"/>
  <c r="DD285" i="6"/>
  <c r="DG287" i="6"/>
  <c r="CG287" i="6"/>
  <c r="CE287" i="6"/>
  <c r="DE287" i="6"/>
  <c r="CD287" i="6"/>
  <c r="DD287" i="6"/>
  <c r="D291" i="6"/>
  <c r="D304" i="6"/>
  <c r="CB311" i="6"/>
  <c r="AS311" i="6" s="1"/>
  <c r="DB311" i="6"/>
  <c r="CB315" i="6"/>
  <c r="AS315" i="6" s="1"/>
  <c r="DB315" i="6"/>
  <c r="AY244" i="6"/>
  <c r="D251" i="6"/>
  <c r="DG264" i="6"/>
  <c r="CG264" i="6"/>
  <c r="CE264" i="6"/>
  <c r="D265" i="6"/>
  <c r="D266" i="6"/>
  <c r="DG272" i="6"/>
  <c r="CG272" i="6"/>
  <c r="AY272" i="6" s="1"/>
  <c r="CE272" i="6"/>
  <c r="D273" i="6"/>
  <c r="DD277" i="6"/>
  <c r="CG277" i="6"/>
  <c r="DB277" i="6"/>
  <c r="CB277" i="6" s="1"/>
  <c r="DG277" i="6"/>
  <c r="CE277" i="6"/>
  <c r="DG282" i="6"/>
  <c r="CG282" i="6"/>
  <c r="DD282" i="6"/>
  <c r="CE282" i="6"/>
  <c r="D288" i="6"/>
  <c r="DG292" i="6"/>
  <c r="CG292" i="6"/>
  <c r="CE292" i="6"/>
  <c r="CD292" i="6"/>
  <c r="AY292" i="6" s="1"/>
  <c r="D293" i="6"/>
  <c r="DG295" i="6"/>
  <c r="DB295" i="6"/>
  <c r="CB295" i="6" s="1"/>
  <c r="CD295" i="6"/>
  <c r="DD295" i="6"/>
  <c r="CE295" i="6"/>
  <c r="DC295" i="6"/>
  <c r="CC295" i="6" s="1"/>
  <c r="DD296" i="6"/>
  <c r="CD296" i="6"/>
  <c r="DG296" i="6"/>
  <c r="CE296" i="6"/>
  <c r="DE296" i="6"/>
  <c r="DG297" i="6"/>
  <c r="CG297" i="6"/>
  <c r="DE297" i="6"/>
  <c r="CD297" i="6"/>
  <c r="AY297" i="6" s="1"/>
  <c r="DD297" i="6"/>
  <c r="DG299" i="6"/>
  <c r="CG299" i="6"/>
  <c r="CE299" i="6"/>
  <c r="DE299" i="6"/>
  <c r="CD299" i="6"/>
  <c r="DD299" i="6"/>
  <c r="AX90" i="6" l="1"/>
  <c r="CD99" i="6"/>
  <c r="DE99" i="6"/>
  <c r="DG14" i="6"/>
  <c r="DD14" i="6"/>
  <c r="CD14" i="6" s="1"/>
  <c r="CH14" i="6"/>
  <c r="AY296" i="6"/>
  <c r="AY295" i="6"/>
  <c r="AY282" i="6"/>
  <c r="AY287" i="6"/>
  <c r="AY285" i="6"/>
  <c r="AY283" i="6"/>
  <c r="CE275" i="6"/>
  <c r="DG257" i="6"/>
  <c r="AY248" i="6"/>
  <c r="DE237" i="6"/>
  <c r="DD237" i="6"/>
  <c r="AY262" i="6"/>
  <c r="AX167" i="6"/>
  <c r="AY148" i="6"/>
  <c r="AY153" i="6"/>
  <c r="AX109" i="6"/>
  <c r="AX92" i="6"/>
  <c r="AY55" i="6"/>
  <c r="AX116" i="6"/>
  <c r="AY236" i="6"/>
  <c r="AX138" i="6"/>
  <c r="DD53" i="6"/>
  <c r="CD53" i="6" s="1"/>
  <c r="DB53" i="6"/>
  <c r="CB53" i="6" s="1"/>
  <c r="AX96" i="6"/>
  <c r="AX140" i="6"/>
  <c r="AX117" i="6"/>
  <c r="AY62" i="6"/>
  <c r="DD43" i="6"/>
  <c r="CD43" i="6" s="1"/>
  <c r="AY43" i="6" s="1"/>
  <c r="CF21" i="6"/>
  <c r="DB14" i="6"/>
  <c r="CB14" i="6" s="1"/>
  <c r="AX164" i="6"/>
  <c r="CE99" i="6"/>
  <c r="DG99" i="6"/>
  <c r="AY31" i="6"/>
  <c r="D64" i="6"/>
  <c r="CF43" i="6"/>
  <c r="DG43" i="6"/>
  <c r="CD222" i="6"/>
  <c r="DG222" i="6"/>
  <c r="DE222" i="6"/>
  <c r="DE292" i="6"/>
  <c r="DD292" i="6"/>
  <c r="DG20" i="6"/>
  <c r="DD20" i="6"/>
  <c r="CD20" i="6" s="1"/>
  <c r="CH20" i="6"/>
  <c r="DG13" i="6"/>
  <c r="DD13" i="6"/>
  <c r="CD13" i="6" s="1"/>
  <c r="CH13" i="6"/>
  <c r="DE56" i="6"/>
  <c r="CH56" i="6"/>
  <c r="CE56" i="6"/>
  <c r="AY284" i="6"/>
  <c r="AY264" i="6"/>
  <c r="DD275" i="6"/>
  <c r="CG275" i="6"/>
  <c r="AY241" i="6"/>
  <c r="AY270" i="6"/>
  <c r="DG237" i="6"/>
  <c r="AY227" i="6"/>
  <c r="AY150" i="6"/>
  <c r="AY156" i="6"/>
  <c r="AX94" i="6"/>
  <c r="AX139" i="6"/>
  <c r="DF56" i="6"/>
  <c r="AX130" i="6"/>
  <c r="AX123" i="6"/>
  <c r="DD99" i="6"/>
  <c r="CE53" i="6"/>
  <c r="DF53" i="6"/>
  <c r="AY32" i="6"/>
  <c r="AX111" i="6"/>
  <c r="DE21" i="6"/>
  <c r="AY152" i="6"/>
  <c r="AY58" i="6"/>
  <c r="CF14" i="6"/>
  <c r="AX142" i="6"/>
  <c r="AX134" i="6"/>
  <c r="CG99" i="6"/>
  <c r="DF99" i="6"/>
  <c r="DE14" i="6"/>
  <c r="AX171" i="6"/>
  <c r="CH43" i="6"/>
  <c r="CE59" i="6"/>
  <c r="DE59" i="6"/>
  <c r="CH59" i="6"/>
  <c r="D60" i="6"/>
  <c r="DD206" i="6"/>
  <c r="CD206" i="6" s="1"/>
  <c r="DE206" i="6"/>
  <c r="CE206" i="6" s="1"/>
  <c r="AH206" i="6" s="1"/>
  <c r="DG23" i="6"/>
  <c r="DD23" i="6"/>
  <c r="CD23" i="6" s="1"/>
  <c r="AY23" i="6" s="1"/>
  <c r="CH23" i="6"/>
  <c r="DG19" i="6"/>
  <c r="DD19" i="6"/>
  <c r="CD19" i="6" s="1"/>
  <c r="CH19" i="6"/>
  <c r="DD12" i="6"/>
  <c r="CD12" i="6" s="1"/>
  <c r="CH12" i="6"/>
  <c r="AY59" i="6"/>
  <c r="AX107" i="6"/>
  <c r="DG21" i="6"/>
  <c r="DD21" i="6"/>
  <c r="CD21" i="6" s="1"/>
  <c r="AY21" i="6" s="1"/>
  <c r="CH21" i="6"/>
  <c r="AY299" i="6"/>
  <c r="AY277" i="6"/>
  <c r="AY267" i="6"/>
  <c r="AY290" i="6"/>
  <c r="AY286" i="6"/>
  <c r="CD275" i="6"/>
  <c r="CG257" i="6"/>
  <c r="AY257" i="6" s="1"/>
  <c r="AY245" i="6"/>
  <c r="AY278" i="6"/>
  <c r="AY274" i="6"/>
  <c r="CG237" i="6"/>
  <c r="AY237" i="6" s="1"/>
  <c r="AY238" i="6"/>
  <c r="AY226" i="6"/>
  <c r="AX194" i="6"/>
  <c r="AX186" i="6"/>
  <c r="AX176" i="6"/>
  <c r="AX131" i="6"/>
  <c r="AX126" i="6"/>
  <c r="AX118" i="6"/>
  <c r="AX110" i="6"/>
  <c r="DD56" i="6"/>
  <c r="CD56" i="6" s="1"/>
  <c r="AY56" i="6" s="1"/>
  <c r="DG56" i="6"/>
  <c r="AX115" i="6"/>
  <c r="DE53" i="6"/>
  <c r="DE43" i="6"/>
  <c r="AX132" i="6"/>
  <c r="AX136" i="6"/>
  <c r="AX128" i="6"/>
  <c r="AX113" i="6"/>
  <c r="AX95" i="6"/>
  <c r="AY34" i="6"/>
  <c r="DF21" i="6"/>
  <c r="CH99" i="6"/>
  <c r="CF99" i="6"/>
  <c r="CE14" i="6"/>
  <c r="CE44" i="6"/>
  <c r="AY44" i="6" s="1"/>
  <c r="CH44" i="6"/>
  <c r="DE44" i="6"/>
  <c r="DG22" i="6"/>
  <c r="DD22" i="6"/>
  <c r="CD22" i="6" s="1"/>
  <c r="AY22" i="6" s="1"/>
  <c r="CH22" i="6"/>
  <c r="DG15" i="6"/>
  <c r="DD15" i="6"/>
  <c r="CD15" i="6" s="1"/>
  <c r="CH15" i="6"/>
  <c r="AY15" i="6" s="1"/>
  <c r="DE251" i="6"/>
  <c r="DG251" i="6"/>
  <c r="CG251" i="6"/>
  <c r="CE251" i="6"/>
  <c r="DD276" i="6"/>
  <c r="CD276" i="6"/>
  <c r="CG276" i="6"/>
  <c r="CE276" i="6"/>
  <c r="DG276" i="6"/>
  <c r="DE276" i="6"/>
  <c r="DE268" i="6"/>
  <c r="CE268" i="6"/>
  <c r="DD268" i="6"/>
  <c r="CD268" i="6"/>
  <c r="CG268" i="6"/>
  <c r="DG268" i="6"/>
  <c r="DG246" i="6"/>
  <c r="CE246" i="6"/>
  <c r="CD246" i="6"/>
  <c r="DE246" i="6"/>
  <c r="DD246" i="6"/>
  <c r="CG246" i="6"/>
  <c r="DG230" i="6"/>
  <c r="CG230" i="6"/>
  <c r="CE230" i="6"/>
  <c r="DE230" i="6"/>
  <c r="CD230" i="6"/>
  <c r="DD230" i="6"/>
  <c r="DD203" i="6"/>
  <c r="CD203" i="6" s="1"/>
  <c r="DC203" i="6"/>
  <c r="CC203" i="6" s="1"/>
  <c r="DA203" i="6"/>
  <c r="CA203" i="6" s="1"/>
  <c r="DB203" i="6"/>
  <c r="CB203" i="6" s="1"/>
  <c r="DE203" i="6"/>
  <c r="CE203" i="6" s="1"/>
  <c r="DE183" i="6"/>
  <c r="CE183" i="6" s="1"/>
  <c r="DA183" i="6"/>
  <c r="CA183" i="6" s="1"/>
  <c r="DD183" i="6"/>
  <c r="CD183" i="6" s="1"/>
  <c r="DB183" i="6"/>
  <c r="CB183" i="6" s="1"/>
  <c r="DC183" i="6"/>
  <c r="CC183" i="6" s="1"/>
  <c r="AY289" i="6"/>
  <c r="AY232" i="6"/>
  <c r="AX141" i="6"/>
  <c r="AX133" i="6"/>
  <c r="AX112" i="6"/>
  <c r="DG33" i="6"/>
  <c r="DE33" i="6"/>
  <c r="DD33" i="6"/>
  <c r="CD33" i="6" s="1"/>
  <c r="CH33" i="6"/>
  <c r="DB33" i="6"/>
  <c r="CB33" i="6" s="1"/>
  <c r="DF33" i="6"/>
  <c r="CF33" i="6"/>
  <c r="CE33" i="6"/>
  <c r="AY13" i="6"/>
  <c r="D36" i="6"/>
  <c r="DD63" i="6"/>
  <c r="CD63" i="6" s="1"/>
  <c r="CH63" i="6"/>
  <c r="DG63" i="6"/>
  <c r="DF63" i="6"/>
  <c r="DE63" i="6"/>
  <c r="CF63" i="6"/>
  <c r="CE63" i="6"/>
  <c r="DB63" i="6"/>
  <c r="CB63" i="6" s="1"/>
  <c r="DG273" i="6"/>
  <c r="DE273" i="6"/>
  <c r="CE273" i="6"/>
  <c r="DD273" i="6"/>
  <c r="CD273" i="6"/>
  <c r="CG273" i="6"/>
  <c r="DD281" i="6"/>
  <c r="CD281" i="6"/>
  <c r="DE281" i="6"/>
  <c r="CE281" i="6"/>
  <c r="DG281" i="6"/>
  <c r="CG281" i="6"/>
  <c r="DC229" i="6"/>
  <c r="CC229" i="6" s="1"/>
  <c r="CE229" i="6"/>
  <c r="DD229" i="6"/>
  <c r="CD229" i="6"/>
  <c r="DB229" i="6"/>
  <c r="CB229" i="6" s="1"/>
  <c r="CG229" i="6"/>
  <c r="DG229" i="6"/>
  <c r="DE229" i="6"/>
  <c r="AX177" i="6"/>
  <c r="DE189" i="6"/>
  <c r="CE189" i="6" s="1"/>
  <c r="DA189" i="6"/>
  <c r="CA189" i="6" s="1"/>
  <c r="DD189" i="6"/>
  <c r="CD189" i="6" s="1"/>
  <c r="DB189" i="6"/>
  <c r="CB189" i="6" s="1"/>
  <c r="DC189" i="6"/>
  <c r="CC189" i="6" s="1"/>
  <c r="DE181" i="6"/>
  <c r="CE181" i="6" s="1"/>
  <c r="DA181" i="6"/>
  <c r="CA181" i="6" s="1"/>
  <c r="DD181" i="6"/>
  <c r="CD181" i="6" s="1"/>
  <c r="DB181" i="6"/>
  <c r="CB181" i="6" s="1"/>
  <c r="DC181" i="6"/>
  <c r="CC181" i="6" s="1"/>
  <c r="AX169" i="6"/>
  <c r="AX192" i="6"/>
  <c r="DG125" i="6"/>
  <c r="DC125" i="6"/>
  <c r="CC125" i="6" s="1"/>
  <c r="CF125" i="6"/>
  <c r="DF125" i="6"/>
  <c r="CE125" i="6"/>
  <c r="DD125" i="6"/>
  <c r="CD125" i="6"/>
  <c r="DE125" i="6"/>
  <c r="CH125" i="6"/>
  <c r="DH125" i="6"/>
  <c r="CG125" i="6"/>
  <c r="AX168" i="6"/>
  <c r="AX135" i="6"/>
  <c r="AX114" i="6"/>
  <c r="DE102" i="6"/>
  <c r="CE102" i="6"/>
  <c r="DH102" i="6"/>
  <c r="DD102" i="6"/>
  <c r="CH102" i="6"/>
  <c r="CD102" i="6"/>
  <c r="DC102" i="6"/>
  <c r="CC102" i="6" s="1"/>
  <c r="CF102" i="6"/>
  <c r="DG102" i="6"/>
  <c r="CG102" i="6"/>
  <c r="DF102" i="6"/>
  <c r="AX91" i="6"/>
  <c r="DG35" i="6"/>
  <c r="DE35" i="6"/>
  <c r="DF35" i="6"/>
  <c r="DB35" i="6"/>
  <c r="CB35" i="6" s="1"/>
  <c r="CE35" i="6"/>
  <c r="DD35" i="6"/>
  <c r="CD35" i="6" s="1"/>
  <c r="CH35" i="6"/>
  <c r="CF35" i="6"/>
  <c r="AY30" i="6"/>
  <c r="AY26" i="6"/>
  <c r="DD293" i="6"/>
  <c r="CD293" i="6"/>
  <c r="DE293" i="6"/>
  <c r="DG293" i="6"/>
  <c r="CE293" i="6"/>
  <c r="CG293" i="6"/>
  <c r="DE266" i="6"/>
  <c r="CE266" i="6"/>
  <c r="DD266" i="6"/>
  <c r="CD266" i="6"/>
  <c r="CG266" i="6"/>
  <c r="DG266" i="6"/>
  <c r="DD291" i="6"/>
  <c r="CD291" i="6"/>
  <c r="CG291" i="6"/>
  <c r="CE291" i="6"/>
  <c r="DG291" i="6"/>
  <c r="DE291" i="6"/>
  <c r="DE249" i="6"/>
  <c r="CE249" i="6"/>
  <c r="CG249" i="6"/>
  <c r="DG249" i="6"/>
  <c r="DG239" i="6"/>
  <c r="CG239" i="6"/>
  <c r="DD239" i="6"/>
  <c r="CE239" i="6"/>
  <c r="CD239" i="6"/>
  <c r="DE239" i="6"/>
  <c r="DE263" i="6"/>
  <c r="CE263" i="6"/>
  <c r="DD263" i="6"/>
  <c r="CD263" i="6"/>
  <c r="DG263" i="6"/>
  <c r="CG263" i="6"/>
  <c r="DG224" i="6"/>
  <c r="CG224" i="6"/>
  <c r="DE224" i="6"/>
  <c r="CD224" i="6"/>
  <c r="DD224" i="6"/>
  <c r="CE224" i="6"/>
  <c r="AH204" i="6"/>
  <c r="DE195" i="6"/>
  <c r="CE195" i="6" s="1"/>
  <c r="DA195" i="6"/>
  <c r="CA195" i="6" s="1"/>
  <c r="DD195" i="6"/>
  <c r="CD195" i="6" s="1"/>
  <c r="DB195" i="6"/>
  <c r="CB195" i="6" s="1"/>
  <c r="DC195" i="6"/>
  <c r="CC195" i="6" s="1"/>
  <c r="DE187" i="6"/>
  <c r="CE187" i="6" s="1"/>
  <c r="DA187" i="6"/>
  <c r="CA187" i="6" s="1"/>
  <c r="DD187" i="6"/>
  <c r="CD187" i="6" s="1"/>
  <c r="DB187" i="6"/>
  <c r="CB187" i="6" s="1"/>
  <c r="DC187" i="6"/>
  <c r="CC187" i="6" s="1"/>
  <c r="DE179" i="6"/>
  <c r="CE179" i="6" s="1"/>
  <c r="DA179" i="6"/>
  <c r="CA179" i="6" s="1"/>
  <c r="DD179" i="6"/>
  <c r="CD179" i="6" s="1"/>
  <c r="DB179" i="6"/>
  <c r="CB179" i="6" s="1"/>
  <c r="DC179" i="6"/>
  <c r="CC179" i="6" s="1"/>
  <c r="DG225" i="6"/>
  <c r="CG225" i="6"/>
  <c r="DE225" i="6"/>
  <c r="CE225" i="6"/>
  <c r="CD225" i="6"/>
  <c r="DD225" i="6"/>
  <c r="AX198" i="6"/>
  <c r="AX190" i="6"/>
  <c r="AX182" i="6"/>
  <c r="AX163" i="6"/>
  <c r="AY250" i="6"/>
  <c r="AH205" i="6"/>
  <c r="AX170" i="6"/>
  <c r="AX137" i="6"/>
  <c r="AX129" i="6"/>
  <c r="DG105" i="6"/>
  <c r="DC105" i="6"/>
  <c r="CC105" i="6" s="1"/>
  <c r="CF105" i="6"/>
  <c r="DF105" i="6"/>
  <c r="CE105" i="6"/>
  <c r="DE105" i="6"/>
  <c r="CG105" i="6"/>
  <c r="DD105" i="6"/>
  <c r="CD105" i="6"/>
  <c r="DH105" i="6"/>
  <c r="CH105" i="6"/>
  <c r="DE101" i="6"/>
  <c r="CE101" i="6"/>
  <c r="DH101" i="6"/>
  <c r="DD101" i="6"/>
  <c r="CH101" i="6"/>
  <c r="CD101" i="6"/>
  <c r="DC101" i="6"/>
  <c r="CC101" i="6" s="1"/>
  <c r="CF101" i="6"/>
  <c r="DF101" i="6"/>
  <c r="DG101" i="6"/>
  <c r="CG101" i="6"/>
  <c r="DG235" i="6"/>
  <c r="DB235" i="6"/>
  <c r="CB235" i="6" s="1"/>
  <c r="CD235" i="6"/>
  <c r="DC235" i="6"/>
  <c r="CC235" i="6" s="1"/>
  <c r="DE235" i="6"/>
  <c r="CE235" i="6"/>
  <c r="DD235" i="6"/>
  <c r="CG235" i="6"/>
  <c r="AY57" i="6"/>
  <c r="AX93" i="6"/>
  <c r="DF52" i="6"/>
  <c r="DB52" i="6"/>
  <c r="CB52" i="6" s="1"/>
  <c r="CF52" i="6"/>
  <c r="DE52" i="6"/>
  <c r="CE52" i="6"/>
  <c r="DG52" i="6"/>
  <c r="CH52" i="6"/>
  <c r="DD52" i="6"/>
  <c r="CD52" i="6" s="1"/>
  <c r="AY27" i="6"/>
  <c r="AY19" i="6"/>
  <c r="AX106" i="6"/>
  <c r="AY49" i="6"/>
  <c r="DD288" i="6"/>
  <c r="CD288" i="6"/>
  <c r="CG288" i="6"/>
  <c r="CE288" i="6"/>
  <c r="DG288" i="6"/>
  <c r="DE288" i="6"/>
  <c r="CG254" i="6"/>
  <c r="CE254" i="6"/>
  <c r="DE254" i="6"/>
  <c r="DG254" i="6"/>
  <c r="DE247" i="6"/>
  <c r="CE247" i="6"/>
  <c r="DC247" i="6"/>
  <c r="CC247" i="6" s="1"/>
  <c r="DB247" i="6"/>
  <c r="CB247" i="6" s="1"/>
  <c r="DG247" i="6"/>
  <c r="CG247" i="6"/>
  <c r="DE191" i="6"/>
  <c r="CE191" i="6" s="1"/>
  <c r="DA191" i="6"/>
  <c r="CA191" i="6" s="1"/>
  <c r="DD191" i="6"/>
  <c r="CD191" i="6" s="1"/>
  <c r="DB191" i="6"/>
  <c r="CB191" i="6" s="1"/>
  <c r="DC191" i="6"/>
  <c r="CC191" i="6" s="1"/>
  <c r="DF48" i="6"/>
  <c r="DB48" i="6"/>
  <c r="CB48" i="6" s="1"/>
  <c r="CF48" i="6"/>
  <c r="D54" i="6"/>
  <c r="A332" i="6" s="1"/>
  <c r="DE48" i="6"/>
  <c r="CE48" i="6"/>
  <c r="DG48" i="6"/>
  <c r="CH48" i="6"/>
  <c r="DD48" i="6"/>
  <c r="CD48" i="6" s="1"/>
  <c r="DE120" i="6"/>
  <c r="CE120" i="6"/>
  <c r="DH120" i="6"/>
  <c r="DD120" i="6"/>
  <c r="CH120" i="6"/>
  <c r="CD120" i="6"/>
  <c r="DG120" i="6"/>
  <c r="CG120" i="6"/>
  <c r="CF120" i="6"/>
  <c r="DF120" i="6"/>
  <c r="DC120" i="6"/>
  <c r="CC120" i="6" s="1"/>
  <c r="DF47" i="6"/>
  <c r="DB47" i="6"/>
  <c r="CB47" i="6" s="1"/>
  <c r="CF47" i="6"/>
  <c r="DE47" i="6"/>
  <c r="CE47" i="6"/>
  <c r="DG47" i="6"/>
  <c r="CH47" i="6"/>
  <c r="DD47" i="6"/>
  <c r="CD47" i="6" s="1"/>
  <c r="DE103" i="6"/>
  <c r="CE103" i="6"/>
  <c r="DH103" i="6"/>
  <c r="DD103" i="6"/>
  <c r="CH103" i="6"/>
  <c r="CD103" i="6"/>
  <c r="DC103" i="6"/>
  <c r="CC103" i="6" s="1"/>
  <c r="CF103" i="6"/>
  <c r="DF103" i="6"/>
  <c r="DG103" i="6"/>
  <c r="CG103" i="6"/>
  <c r="DF50" i="6"/>
  <c r="DB50" i="6"/>
  <c r="CB50" i="6" s="1"/>
  <c r="CF50" i="6"/>
  <c r="DE50" i="6"/>
  <c r="CE50" i="6"/>
  <c r="DD50" i="6"/>
  <c r="CD50" i="6" s="1"/>
  <c r="DG50" i="6"/>
  <c r="CH50" i="6"/>
  <c r="AX108" i="6"/>
  <c r="AX173" i="6"/>
  <c r="DD223" i="6"/>
  <c r="CG223" i="6"/>
  <c r="DC223" i="6"/>
  <c r="CC223" i="6" s="1"/>
  <c r="CE223" i="6"/>
  <c r="DG223" i="6"/>
  <c r="CD223" i="6"/>
  <c r="DB223" i="6"/>
  <c r="CB223" i="6" s="1"/>
  <c r="DE223" i="6"/>
  <c r="DE197" i="6"/>
  <c r="CE197" i="6" s="1"/>
  <c r="DA197" i="6"/>
  <c r="CA197" i="6" s="1"/>
  <c r="DD197" i="6"/>
  <c r="CD197" i="6" s="1"/>
  <c r="DB197" i="6"/>
  <c r="CB197" i="6" s="1"/>
  <c r="DC197" i="6"/>
  <c r="CC197" i="6" s="1"/>
  <c r="AX184" i="6"/>
  <c r="DC265" i="6"/>
  <c r="CC265" i="6" s="1"/>
  <c r="CE265" i="6"/>
  <c r="DG265" i="6"/>
  <c r="DB265" i="6"/>
  <c r="CB265" i="6" s="1"/>
  <c r="CD265" i="6"/>
  <c r="CG265" i="6"/>
  <c r="DE265" i="6"/>
  <c r="DD265" i="6"/>
  <c r="DD300" i="6"/>
  <c r="CD300" i="6"/>
  <c r="CG300" i="6"/>
  <c r="DG300" i="6"/>
  <c r="DE300" i="6"/>
  <c r="CE300" i="6"/>
  <c r="AY269" i="6"/>
  <c r="DG253" i="6"/>
  <c r="CG253" i="6"/>
  <c r="DB253" i="6"/>
  <c r="CB253" i="6" s="1"/>
  <c r="CE253" i="6"/>
  <c r="DE253" i="6"/>
  <c r="DC253" i="6"/>
  <c r="CC253" i="6" s="1"/>
  <c r="DE193" i="6"/>
  <c r="CE193" i="6" s="1"/>
  <c r="DA193" i="6"/>
  <c r="CA193" i="6" s="1"/>
  <c r="DD193" i="6"/>
  <c r="CD193" i="6" s="1"/>
  <c r="DB193" i="6"/>
  <c r="CB193" i="6" s="1"/>
  <c r="DC193" i="6"/>
  <c r="CC193" i="6" s="1"/>
  <c r="DE185" i="6"/>
  <c r="CE185" i="6" s="1"/>
  <c r="DA185" i="6"/>
  <c r="CA185" i="6" s="1"/>
  <c r="DD185" i="6"/>
  <c r="CD185" i="6" s="1"/>
  <c r="DB185" i="6"/>
  <c r="CB185" i="6" s="1"/>
  <c r="DC185" i="6"/>
  <c r="CC185" i="6" s="1"/>
  <c r="AY222" i="6"/>
  <c r="DD221" i="6"/>
  <c r="CG221" i="6"/>
  <c r="DC221" i="6"/>
  <c r="CC221" i="6" s="1"/>
  <c r="CE221" i="6"/>
  <c r="DE221" i="6"/>
  <c r="DB221" i="6"/>
  <c r="CB221" i="6" s="1"/>
  <c r="DG221" i="6"/>
  <c r="CD221" i="6"/>
  <c r="AX162" i="6"/>
  <c r="AX196" i="6"/>
  <c r="AX188" i="6"/>
  <c r="AX180" i="6"/>
  <c r="AX174" i="6"/>
  <c r="DG121" i="6"/>
  <c r="DC121" i="6"/>
  <c r="CC121" i="6" s="1"/>
  <c r="CF121" i="6"/>
  <c r="DF121" i="6"/>
  <c r="CE121" i="6"/>
  <c r="DD121" i="6"/>
  <c r="CD121" i="6"/>
  <c r="CH121" i="6"/>
  <c r="DH121" i="6"/>
  <c r="CG121" i="6"/>
  <c r="DE121" i="6"/>
  <c r="DF51" i="6"/>
  <c r="DB51" i="6"/>
  <c r="CB51" i="6" s="1"/>
  <c r="CF51" i="6"/>
  <c r="DE51" i="6"/>
  <c r="CE51" i="6"/>
  <c r="DG51" i="6"/>
  <c r="CH51" i="6"/>
  <c r="DD51" i="6"/>
  <c r="CD51" i="6" s="1"/>
  <c r="AX172" i="6"/>
  <c r="DE104" i="6"/>
  <c r="CE104" i="6"/>
  <c r="DH104" i="6"/>
  <c r="DD104" i="6"/>
  <c r="CH104" i="6"/>
  <c r="CD104" i="6"/>
  <c r="DC104" i="6"/>
  <c r="CC104" i="6" s="1"/>
  <c r="CF104" i="6"/>
  <c r="CG104" i="6"/>
  <c r="DF104" i="6"/>
  <c r="DG104" i="6"/>
  <c r="AY53" i="6"/>
  <c r="DF42" i="6"/>
  <c r="DB42" i="6"/>
  <c r="CB42" i="6" s="1"/>
  <c r="CE42" i="6"/>
  <c r="DG42" i="6"/>
  <c r="CH42" i="6"/>
  <c r="DE42" i="6"/>
  <c r="CF42" i="6"/>
  <c r="DD42" i="6"/>
  <c r="CD42" i="6" s="1"/>
  <c r="AY28" i="6"/>
  <c r="AY24" i="6"/>
  <c r="AY20" i="6"/>
  <c r="AY12" i="6"/>
  <c r="AX175" i="6"/>
  <c r="DD61" i="6"/>
  <c r="CD61" i="6" s="1"/>
  <c r="CH61" i="6"/>
  <c r="DG61" i="6"/>
  <c r="DF61" i="6"/>
  <c r="DE61" i="6"/>
  <c r="CF61" i="6"/>
  <c r="CE61" i="6"/>
  <c r="DB61" i="6"/>
  <c r="CB61" i="6" s="1"/>
  <c r="AX105" i="6" l="1"/>
  <c r="AY225" i="6"/>
  <c r="AX179" i="6"/>
  <c r="B332" i="6"/>
  <c r="AX102" i="6"/>
  <c r="AX183" i="6"/>
  <c r="AH203" i="6"/>
  <c r="AY230" i="6"/>
  <c r="AY246" i="6"/>
  <c r="AY14" i="6"/>
  <c r="AY275" i="6"/>
  <c r="AX193" i="6"/>
  <c r="AY47" i="6"/>
  <c r="AY263" i="6"/>
  <c r="AY42" i="6"/>
  <c r="AY247" i="6"/>
  <c r="A363" i="6"/>
  <c r="AX99" i="6"/>
  <c r="AX121" i="6"/>
  <c r="AY48" i="6"/>
  <c r="AX101" i="6"/>
  <c r="AY61" i="6"/>
  <c r="AY300" i="6"/>
  <c r="AY50" i="6"/>
  <c r="AX187" i="6"/>
  <c r="AY249" i="6"/>
  <c r="AY229" i="6"/>
  <c r="AY273" i="6"/>
  <c r="AY268" i="6"/>
  <c r="AY276" i="6"/>
  <c r="AY223" i="6"/>
  <c r="AX120" i="6"/>
  <c r="B363" i="6"/>
  <c r="AY235" i="6"/>
  <c r="AX195" i="6"/>
  <c r="AY239" i="6"/>
  <c r="AX181" i="6"/>
  <c r="AY281" i="6"/>
  <c r="AY63" i="6"/>
  <c r="AY51" i="6"/>
  <c r="AY221" i="6"/>
  <c r="AY253" i="6"/>
  <c r="AX191" i="6"/>
  <c r="AY288" i="6"/>
  <c r="AX104" i="6"/>
  <c r="AX185" i="6"/>
  <c r="AY265" i="6"/>
  <c r="AX197" i="6"/>
  <c r="AX103" i="6"/>
  <c r="AY254" i="6"/>
  <c r="AY52" i="6"/>
  <c r="AY224" i="6"/>
  <c r="AY291" i="6"/>
  <c r="AY266" i="6"/>
  <c r="AY293" i="6"/>
  <c r="AY35" i="6"/>
  <c r="AX125" i="6"/>
  <c r="AX189" i="6"/>
  <c r="AY33" i="6"/>
  <c r="AY251" i="6"/>
  <c r="DA315" i="5" l="1"/>
  <c r="CA315" i="5"/>
  <c r="F315" i="5"/>
  <c r="E315" i="5"/>
  <c r="D315" i="5" s="1"/>
  <c r="DA314" i="5"/>
  <c r="CA314" i="5" s="1"/>
  <c r="F314" i="5"/>
  <c r="D314" i="5" s="1"/>
  <c r="E314" i="5"/>
  <c r="DA313" i="5"/>
  <c r="CA313" i="5" s="1"/>
  <c r="F313" i="5"/>
  <c r="E313" i="5"/>
  <c r="D313" i="5" s="1"/>
  <c r="DA312" i="5"/>
  <c r="CA312" i="5"/>
  <c r="F312" i="5"/>
  <c r="E312" i="5"/>
  <c r="D312" i="5" s="1"/>
  <c r="DA311" i="5"/>
  <c r="CA311" i="5" s="1"/>
  <c r="F311" i="5"/>
  <c r="E311" i="5"/>
  <c r="D311" i="5"/>
  <c r="AX306" i="5"/>
  <c r="AW306" i="5"/>
  <c r="AV306" i="5"/>
  <c r="AU306" i="5"/>
  <c r="AT306" i="5"/>
  <c r="AP306" i="5"/>
  <c r="AO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F306" i="5" s="1"/>
  <c r="G306" i="5"/>
  <c r="E306" i="5" s="1"/>
  <c r="AX305" i="5"/>
  <c r="AW305" i="5"/>
  <c r="AV305" i="5"/>
  <c r="AU305" i="5"/>
  <c r="AT305" i="5"/>
  <c r="AP305" i="5"/>
  <c r="AO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F305" i="5" s="1"/>
  <c r="G305" i="5"/>
  <c r="AX304" i="5"/>
  <c r="AW304" i="5"/>
  <c r="AV304" i="5"/>
  <c r="AU304" i="5"/>
  <c r="AT304" i="5"/>
  <c r="AP304" i="5"/>
  <c r="AO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F304" i="5" s="1"/>
  <c r="G304" i="5"/>
  <c r="E304" i="5" s="1"/>
  <c r="AX303" i="5"/>
  <c r="AW303" i="5"/>
  <c r="AV303" i="5"/>
  <c r="AU303" i="5"/>
  <c r="AT303" i="5"/>
  <c r="AP303" i="5"/>
  <c r="AO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F303" i="5" s="1"/>
  <c r="G303" i="5"/>
  <c r="E303" i="5" s="1"/>
  <c r="D303" i="5" s="1"/>
  <c r="AX302" i="5"/>
  <c r="AW302" i="5"/>
  <c r="AV302" i="5"/>
  <c r="AU302" i="5"/>
  <c r="AT302" i="5"/>
  <c r="AS302" i="5"/>
  <c r="AP302" i="5"/>
  <c r="AO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F302" i="5" s="1"/>
  <c r="G302" i="5"/>
  <c r="AX301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F301" i="5" s="1"/>
  <c r="G301" i="5"/>
  <c r="DA300" i="5"/>
  <c r="CA300" i="5" s="1"/>
  <c r="CC300" i="5"/>
  <c r="CB300" i="5"/>
  <c r="F300" i="5"/>
  <c r="E300" i="5"/>
  <c r="DA299" i="5"/>
  <c r="CA299" i="5" s="1"/>
  <c r="CC299" i="5"/>
  <c r="CB299" i="5"/>
  <c r="F299" i="5"/>
  <c r="E299" i="5"/>
  <c r="D299" i="5" s="1"/>
  <c r="DA298" i="5"/>
  <c r="CA298" i="5" s="1"/>
  <c r="CC298" i="5"/>
  <c r="CB298" i="5"/>
  <c r="F298" i="5"/>
  <c r="E298" i="5"/>
  <c r="DA297" i="5"/>
  <c r="CC297" i="5"/>
  <c r="CB297" i="5"/>
  <c r="CA297" i="5"/>
  <c r="F297" i="5"/>
  <c r="E297" i="5"/>
  <c r="D297" i="5"/>
  <c r="DA296" i="5"/>
  <c r="CA296" i="5" s="1"/>
  <c r="CC296" i="5"/>
  <c r="CB296" i="5"/>
  <c r="F296" i="5"/>
  <c r="E296" i="5"/>
  <c r="DA295" i="5"/>
  <c r="CA295" i="5" s="1"/>
  <c r="F295" i="5"/>
  <c r="E295" i="5"/>
  <c r="DA294" i="5"/>
  <c r="CC294" i="5"/>
  <c r="CB294" i="5"/>
  <c r="CA294" i="5"/>
  <c r="F294" i="5"/>
  <c r="E294" i="5"/>
  <c r="D294" i="5" s="1"/>
  <c r="DG294" i="5" s="1"/>
  <c r="DA293" i="5"/>
  <c r="CA293" i="5" s="1"/>
  <c r="CC293" i="5"/>
  <c r="CB293" i="5"/>
  <c r="F293" i="5"/>
  <c r="E293" i="5"/>
  <c r="DA292" i="5"/>
  <c r="CC292" i="5"/>
  <c r="CB292" i="5"/>
  <c r="CA292" i="5"/>
  <c r="F292" i="5"/>
  <c r="E292" i="5"/>
  <c r="D292" i="5"/>
  <c r="DA291" i="5"/>
  <c r="CA291" i="5" s="1"/>
  <c r="CC291" i="5"/>
  <c r="CB291" i="5"/>
  <c r="F291" i="5"/>
  <c r="E291" i="5"/>
  <c r="DA290" i="5"/>
  <c r="CC290" i="5"/>
  <c r="CB290" i="5"/>
  <c r="CA290" i="5"/>
  <c r="F290" i="5"/>
  <c r="E290" i="5"/>
  <c r="D290" i="5" s="1"/>
  <c r="DE290" i="5" s="1"/>
  <c r="DA289" i="5"/>
  <c r="CA289" i="5"/>
  <c r="F289" i="5"/>
  <c r="E289" i="5"/>
  <c r="DA288" i="5"/>
  <c r="CA288" i="5" s="1"/>
  <c r="CC288" i="5"/>
  <c r="CB288" i="5"/>
  <c r="F288" i="5"/>
  <c r="E288" i="5"/>
  <c r="D288" i="5" s="1"/>
  <c r="DG288" i="5" s="1"/>
  <c r="DA287" i="5"/>
  <c r="CC287" i="5"/>
  <c r="CB287" i="5"/>
  <c r="CA287" i="5"/>
  <c r="F287" i="5"/>
  <c r="E287" i="5"/>
  <c r="DA286" i="5"/>
  <c r="CA286" i="5" s="1"/>
  <c r="CC286" i="5"/>
  <c r="CB286" i="5"/>
  <c r="F286" i="5"/>
  <c r="E286" i="5"/>
  <c r="D286" i="5" s="1"/>
  <c r="DG286" i="5" s="1"/>
  <c r="DA285" i="5"/>
  <c r="CC285" i="5"/>
  <c r="CB285" i="5"/>
  <c r="CA285" i="5"/>
  <c r="F285" i="5"/>
  <c r="E285" i="5"/>
  <c r="D285" i="5" s="1"/>
  <c r="DD285" i="5" s="1"/>
  <c r="DA284" i="5"/>
  <c r="CA284" i="5" s="1"/>
  <c r="CC284" i="5"/>
  <c r="CB284" i="5"/>
  <c r="F284" i="5"/>
  <c r="E284" i="5"/>
  <c r="DA283" i="5"/>
  <c r="CA283" i="5" s="1"/>
  <c r="F283" i="5"/>
  <c r="E283" i="5"/>
  <c r="D283" i="5" s="1"/>
  <c r="DA282" i="5"/>
  <c r="CA282" i="5" s="1"/>
  <c r="CC282" i="5"/>
  <c r="CB282" i="5"/>
  <c r="F282" i="5"/>
  <c r="E282" i="5"/>
  <c r="DA281" i="5"/>
  <c r="CA281" i="5" s="1"/>
  <c r="CC281" i="5"/>
  <c r="CB281" i="5"/>
  <c r="F281" i="5"/>
  <c r="E281" i="5"/>
  <c r="DA280" i="5"/>
  <c r="CC280" i="5"/>
  <c r="CB280" i="5"/>
  <c r="CA280" i="5"/>
  <c r="F280" i="5"/>
  <c r="E280" i="5"/>
  <c r="DA279" i="5"/>
  <c r="CA279" i="5" s="1"/>
  <c r="CC279" i="5"/>
  <c r="CB279" i="5"/>
  <c r="F279" i="5"/>
  <c r="E279" i="5"/>
  <c r="DA278" i="5"/>
  <c r="CC278" i="5"/>
  <c r="CB278" i="5"/>
  <c r="CA278" i="5"/>
  <c r="F278" i="5"/>
  <c r="E278" i="5"/>
  <c r="DA277" i="5"/>
  <c r="CA277" i="5"/>
  <c r="F277" i="5"/>
  <c r="E277" i="5"/>
  <c r="D277" i="5"/>
  <c r="DD277" i="5" s="1"/>
  <c r="DA276" i="5"/>
  <c r="CA276" i="5" s="1"/>
  <c r="CC276" i="5"/>
  <c r="CB276" i="5"/>
  <c r="F276" i="5"/>
  <c r="E276" i="5"/>
  <c r="DA275" i="5"/>
  <c r="CC275" i="5"/>
  <c r="CB275" i="5"/>
  <c r="CA275" i="5"/>
  <c r="F275" i="5"/>
  <c r="E275" i="5"/>
  <c r="D275" i="5" s="1"/>
  <c r="DE275" i="5" s="1"/>
  <c r="DA274" i="5"/>
  <c r="CA274" i="5" s="1"/>
  <c r="CC274" i="5"/>
  <c r="CB274" i="5"/>
  <c r="F274" i="5"/>
  <c r="E274" i="5"/>
  <c r="DA273" i="5"/>
  <c r="CC273" i="5"/>
  <c r="CB273" i="5"/>
  <c r="CA273" i="5"/>
  <c r="F273" i="5"/>
  <c r="E273" i="5"/>
  <c r="D273" i="5"/>
  <c r="DA272" i="5"/>
  <c r="CA272" i="5" s="1"/>
  <c r="CC272" i="5"/>
  <c r="CB272" i="5"/>
  <c r="F272" i="5"/>
  <c r="E272" i="5"/>
  <c r="DA271" i="5"/>
  <c r="CA271" i="5" s="1"/>
  <c r="F271" i="5"/>
  <c r="E271" i="5"/>
  <c r="DA270" i="5"/>
  <c r="CC270" i="5"/>
  <c r="CB270" i="5"/>
  <c r="CA270" i="5"/>
  <c r="F270" i="5"/>
  <c r="D270" i="5" s="1"/>
  <c r="E270" i="5"/>
  <c r="DA269" i="5"/>
  <c r="CA269" i="5" s="1"/>
  <c r="CC269" i="5"/>
  <c r="CB269" i="5"/>
  <c r="F269" i="5"/>
  <c r="E269" i="5"/>
  <c r="DA268" i="5"/>
  <c r="CC268" i="5"/>
  <c r="CB268" i="5"/>
  <c r="CA268" i="5"/>
  <c r="F268" i="5"/>
  <c r="E268" i="5"/>
  <c r="D268" i="5" s="1"/>
  <c r="DA267" i="5"/>
  <c r="CA267" i="5" s="1"/>
  <c r="CC267" i="5"/>
  <c r="CB267" i="5"/>
  <c r="F267" i="5"/>
  <c r="E267" i="5"/>
  <c r="DA266" i="5"/>
  <c r="CA266" i="5" s="1"/>
  <c r="CC266" i="5"/>
  <c r="CB266" i="5"/>
  <c r="F266" i="5"/>
  <c r="E266" i="5"/>
  <c r="DA265" i="5"/>
  <c r="CA265" i="5" s="1"/>
  <c r="F265" i="5"/>
  <c r="E265" i="5"/>
  <c r="D265" i="5" s="1"/>
  <c r="DC265" i="5" s="1"/>
  <c r="CC265" i="5" s="1"/>
  <c r="DA264" i="5"/>
  <c r="CA264" i="5" s="1"/>
  <c r="CC264" i="5"/>
  <c r="CB264" i="5"/>
  <c r="F264" i="5"/>
  <c r="E264" i="5"/>
  <c r="D264" i="5" s="1"/>
  <c r="DA263" i="5"/>
  <c r="CA263" i="5" s="1"/>
  <c r="CC263" i="5"/>
  <c r="CB263" i="5"/>
  <c r="F263" i="5"/>
  <c r="E263" i="5"/>
  <c r="D263" i="5"/>
  <c r="DA262" i="5"/>
  <c r="CA262" i="5" s="1"/>
  <c r="CC262" i="5"/>
  <c r="CB262" i="5"/>
  <c r="F262" i="5"/>
  <c r="E262" i="5"/>
  <c r="D262" i="5" s="1"/>
  <c r="CE262" i="5" s="1"/>
  <c r="DA261" i="5"/>
  <c r="CA261" i="5" s="1"/>
  <c r="CC261" i="5"/>
  <c r="CB261" i="5"/>
  <c r="F261" i="5"/>
  <c r="D261" i="5" s="1"/>
  <c r="E261" i="5"/>
  <c r="DA260" i="5"/>
  <c r="CA260" i="5" s="1"/>
  <c r="CC260" i="5"/>
  <c r="CB260" i="5"/>
  <c r="F260" i="5"/>
  <c r="D260" i="5" s="1"/>
  <c r="E260" i="5"/>
  <c r="DA259" i="5"/>
  <c r="CA259" i="5"/>
  <c r="F259" i="5"/>
  <c r="E259" i="5"/>
  <c r="D259" i="5" s="1"/>
  <c r="DG259" i="5" s="1"/>
  <c r="CC258" i="5"/>
  <c r="CA258" i="5"/>
  <c r="F258" i="5"/>
  <c r="D258" i="5" s="1"/>
  <c r="E258" i="5"/>
  <c r="CC257" i="5"/>
  <c r="CA257" i="5"/>
  <c r="F257" i="5"/>
  <c r="E257" i="5"/>
  <c r="D257" i="5" s="1"/>
  <c r="CC256" i="5"/>
  <c r="CA256" i="5"/>
  <c r="F256" i="5"/>
  <c r="E256" i="5"/>
  <c r="CC255" i="5"/>
  <c r="CA255" i="5"/>
  <c r="F255" i="5"/>
  <c r="E255" i="5"/>
  <c r="D255" i="5" s="1"/>
  <c r="DE255" i="5" s="1"/>
  <c r="CC254" i="5"/>
  <c r="CA254" i="5"/>
  <c r="F254" i="5"/>
  <c r="E254" i="5"/>
  <c r="CA253" i="5"/>
  <c r="F253" i="5"/>
  <c r="E253" i="5"/>
  <c r="CC252" i="5"/>
  <c r="CA252" i="5"/>
  <c r="F252" i="5"/>
  <c r="E252" i="5"/>
  <c r="D252" i="5" s="1"/>
  <c r="CC251" i="5"/>
  <c r="CA251" i="5"/>
  <c r="F251" i="5"/>
  <c r="E251" i="5"/>
  <c r="CC250" i="5"/>
  <c r="CA250" i="5"/>
  <c r="F250" i="5"/>
  <c r="E250" i="5"/>
  <c r="D250" i="5"/>
  <c r="DG250" i="5" s="1"/>
  <c r="CC249" i="5"/>
  <c r="CA249" i="5"/>
  <c r="F249" i="5"/>
  <c r="D249" i="5" s="1"/>
  <c r="CE249" i="5" s="1"/>
  <c r="E249" i="5"/>
  <c r="CC248" i="5"/>
  <c r="CA248" i="5"/>
  <c r="F248" i="5"/>
  <c r="D248" i="5" s="1"/>
  <c r="E248" i="5"/>
  <c r="CA247" i="5"/>
  <c r="F247" i="5"/>
  <c r="E247" i="5"/>
  <c r="CC246" i="5"/>
  <c r="CA246" i="5"/>
  <c r="F246" i="5"/>
  <c r="E246" i="5"/>
  <c r="CC245" i="5"/>
  <c r="CA245" i="5"/>
  <c r="F245" i="5"/>
  <c r="E245" i="5"/>
  <c r="CC244" i="5"/>
  <c r="CA244" i="5"/>
  <c r="F244" i="5"/>
  <c r="E244" i="5"/>
  <c r="CC243" i="5"/>
  <c r="CA243" i="5"/>
  <c r="F243" i="5"/>
  <c r="E243" i="5"/>
  <c r="CC242" i="5"/>
  <c r="CA242" i="5"/>
  <c r="F242" i="5"/>
  <c r="E242" i="5"/>
  <c r="CA241" i="5"/>
  <c r="F241" i="5"/>
  <c r="E241" i="5"/>
  <c r="DA240" i="5"/>
  <c r="CA240" i="5" s="1"/>
  <c r="CC240" i="5"/>
  <c r="F240" i="5"/>
  <c r="E240" i="5"/>
  <c r="DA239" i="5"/>
  <c r="CC239" i="5"/>
  <c r="CA239" i="5"/>
  <c r="F239" i="5"/>
  <c r="E239" i="5"/>
  <c r="DA238" i="5"/>
  <c r="CA238" i="5" s="1"/>
  <c r="CC238" i="5"/>
  <c r="F238" i="5"/>
  <c r="E238" i="5"/>
  <c r="D238" i="5" s="1"/>
  <c r="DA237" i="5"/>
  <c r="CA237" i="5" s="1"/>
  <c r="CC237" i="5"/>
  <c r="F237" i="5"/>
  <c r="E237" i="5"/>
  <c r="D237" i="5" s="1"/>
  <c r="DA236" i="5"/>
  <c r="CA236" i="5" s="1"/>
  <c r="CC236" i="5"/>
  <c r="F236" i="5"/>
  <c r="E236" i="5"/>
  <c r="DA235" i="5"/>
  <c r="CA235" i="5" s="1"/>
  <c r="F235" i="5"/>
  <c r="E235" i="5"/>
  <c r="DD234" i="5"/>
  <c r="DA234" i="5"/>
  <c r="CC234" i="5"/>
  <c r="CA234" i="5"/>
  <c r="F234" i="5"/>
  <c r="D234" i="5" s="1"/>
  <c r="CE234" i="5" s="1"/>
  <c r="E234" i="5"/>
  <c r="DA233" i="5"/>
  <c r="CC233" i="5"/>
  <c r="CA233" i="5"/>
  <c r="F233" i="5"/>
  <c r="E233" i="5"/>
  <c r="D233" i="5"/>
  <c r="CG233" i="5" s="1"/>
  <c r="DA232" i="5"/>
  <c r="CA232" i="5" s="1"/>
  <c r="CC232" i="5"/>
  <c r="F232" i="5"/>
  <c r="E232" i="5"/>
  <c r="DA231" i="5"/>
  <c r="CA231" i="5" s="1"/>
  <c r="CC231" i="5"/>
  <c r="F231" i="5"/>
  <c r="E231" i="5"/>
  <c r="DA230" i="5"/>
  <c r="CC230" i="5"/>
  <c r="CA230" i="5"/>
  <c r="F230" i="5"/>
  <c r="D230" i="5" s="1"/>
  <c r="E230" i="5"/>
  <c r="DA229" i="5"/>
  <c r="CA229" i="5" s="1"/>
  <c r="F229" i="5"/>
  <c r="D229" i="5" s="1"/>
  <c r="DB229" i="5" s="1"/>
  <c r="CB229" i="5" s="1"/>
  <c r="E229" i="5"/>
  <c r="DA228" i="5"/>
  <c r="CA228" i="5" s="1"/>
  <c r="CC228" i="5"/>
  <c r="F228" i="5"/>
  <c r="E228" i="5"/>
  <c r="D228" i="5" s="1"/>
  <c r="DA227" i="5"/>
  <c r="CA227" i="5" s="1"/>
  <c r="CC227" i="5"/>
  <c r="F227" i="5"/>
  <c r="E227" i="5"/>
  <c r="D227" i="5" s="1"/>
  <c r="DA226" i="5"/>
  <c r="CA226" i="5" s="1"/>
  <c r="CC226" i="5"/>
  <c r="F226" i="5"/>
  <c r="E226" i="5"/>
  <c r="DA225" i="5"/>
  <c r="CC225" i="5"/>
  <c r="CA225" i="5"/>
  <c r="F225" i="5"/>
  <c r="D225" i="5" s="1"/>
  <c r="CD225" i="5" s="1"/>
  <c r="E225" i="5"/>
  <c r="DA224" i="5"/>
  <c r="CC224" i="5"/>
  <c r="CA224" i="5"/>
  <c r="F224" i="5"/>
  <c r="E224" i="5"/>
  <c r="D224" i="5"/>
  <c r="DA223" i="5"/>
  <c r="CA223" i="5"/>
  <c r="F223" i="5"/>
  <c r="E223" i="5"/>
  <c r="D223" i="5" s="1"/>
  <c r="DA222" i="5"/>
  <c r="CA222" i="5" s="1"/>
  <c r="F222" i="5"/>
  <c r="E222" i="5"/>
  <c r="D222" i="5"/>
  <c r="DA221" i="5"/>
  <c r="CA221" i="5"/>
  <c r="F221" i="5"/>
  <c r="E221" i="5"/>
  <c r="D221" i="5" s="1"/>
  <c r="F216" i="5"/>
  <c r="D216" i="5" s="1"/>
  <c r="E216" i="5"/>
  <c r="F215" i="5"/>
  <c r="E215" i="5"/>
  <c r="F214" i="5"/>
  <c r="E214" i="5"/>
  <c r="D214" i="5"/>
  <c r="F213" i="5"/>
  <c r="E213" i="5"/>
  <c r="D213" i="5" s="1"/>
  <c r="CE208" i="5"/>
  <c r="CD208" i="5"/>
  <c r="CC208" i="5"/>
  <c r="CB208" i="5"/>
  <c r="CA208" i="5"/>
  <c r="AD208" i="5"/>
  <c r="CE207" i="5"/>
  <c r="CD207" i="5"/>
  <c r="CC207" i="5"/>
  <c r="CB207" i="5"/>
  <c r="CA207" i="5"/>
  <c r="AD207" i="5"/>
  <c r="DA206" i="5"/>
  <c r="CA206" i="5" s="1"/>
  <c r="AD206" i="5"/>
  <c r="F206" i="5"/>
  <c r="D206" i="5" s="1"/>
  <c r="E206" i="5"/>
  <c r="AD205" i="5"/>
  <c r="F205" i="5"/>
  <c r="E205" i="5"/>
  <c r="AD204" i="5"/>
  <c r="F204" i="5"/>
  <c r="E204" i="5"/>
  <c r="D204" i="5" s="1"/>
  <c r="AD203" i="5"/>
  <c r="F203" i="5"/>
  <c r="E203" i="5"/>
  <c r="D203" i="5"/>
  <c r="DB203" i="5" s="1"/>
  <c r="CB203" i="5" s="1"/>
  <c r="F198" i="5"/>
  <c r="E198" i="5"/>
  <c r="F197" i="5"/>
  <c r="E197" i="5"/>
  <c r="D197" i="5"/>
  <c r="DA197" i="5" s="1"/>
  <c r="CA197" i="5" s="1"/>
  <c r="F196" i="5"/>
  <c r="E196" i="5"/>
  <c r="D196" i="5" s="1"/>
  <c r="DA196" i="5" s="1"/>
  <c r="CA196" i="5" s="1"/>
  <c r="F195" i="5"/>
  <c r="D195" i="5" s="1"/>
  <c r="DD195" i="5" s="1"/>
  <c r="CD195" i="5" s="1"/>
  <c r="E195" i="5"/>
  <c r="DA194" i="5"/>
  <c r="CA194" i="5" s="1"/>
  <c r="F194" i="5"/>
  <c r="E194" i="5"/>
  <c r="D194" i="5" s="1"/>
  <c r="DC194" i="5" s="1"/>
  <c r="CC194" i="5" s="1"/>
  <c r="F193" i="5"/>
  <c r="D193" i="5" s="1"/>
  <c r="DA193" i="5" s="1"/>
  <c r="CA193" i="5" s="1"/>
  <c r="E193" i="5"/>
  <c r="F192" i="5"/>
  <c r="E192" i="5"/>
  <c r="F191" i="5"/>
  <c r="D191" i="5" s="1"/>
  <c r="E191" i="5"/>
  <c r="DB190" i="5"/>
  <c r="CB190" i="5" s="1"/>
  <c r="F190" i="5"/>
  <c r="E190" i="5"/>
  <c r="D190" i="5" s="1"/>
  <c r="DC190" i="5" s="1"/>
  <c r="CC190" i="5" s="1"/>
  <c r="F189" i="5"/>
  <c r="E189" i="5"/>
  <c r="D189" i="5" s="1"/>
  <c r="F188" i="5"/>
  <c r="E188" i="5"/>
  <c r="D188" i="5"/>
  <c r="F187" i="5"/>
  <c r="E187" i="5"/>
  <c r="F186" i="5"/>
  <c r="E186" i="5"/>
  <c r="D186" i="5" s="1"/>
  <c r="F185" i="5"/>
  <c r="E185" i="5"/>
  <c r="F184" i="5"/>
  <c r="E184" i="5"/>
  <c r="D184" i="5"/>
  <c r="DE184" i="5" s="1"/>
  <c r="CE184" i="5" s="1"/>
  <c r="F183" i="5"/>
  <c r="E183" i="5"/>
  <c r="F182" i="5"/>
  <c r="E182" i="5"/>
  <c r="F181" i="5"/>
  <c r="E181" i="5"/>
  <c r="D181" i="5" s="1"/>
  <c r="DB181" i="5" s="1"/>
  <c r="CB181" i="5" s="1"/>
  <c r="F180" i="5"/>
  <c r="E180" i="5"/>
  <c r="D180" i="5" s="1"/>
  <c r="DE180" i="5" s="1"/>
  <c r="CE180" i="5" s="1"/>
  <c r="F179" i="5"/>
  <c r="E179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E178" i="5" s="1"/>
  <c r="E177" i="5"/>
  <c r="D177" i="5" s="1"/>
  <c r="E176" i="5"/>
  <c r="D176" i="5" s="1"/>
  <c r="DC176" i="5" s="1"/>
  <c r="CC176" i="5" s="1"/>
  <c r="E175" i="5"/>
  <c r="D175" i="5"/>
  <c r="DC175" i="5" s="1"/>
  <c r="CC175" i="5" s="1"/>
  <c r="E174" i="5"/>
  <c r="D174" i="5" s="1"/>
  <c r="E173" i="5"/>
  <c r="D173" i="5" s="1"/>
  <c r="DC172" i="5"/>
  <c r="CC172" i="5" s="1"/>
  <c r="DB172" i="5"/>
  <c r="CB172" i="5" s="1"/>
  <c r="F172" i="5"/>
  <c r="D172" i="5" s="1"/>
  <c r="F171" i="5"/>
  <c r="D171" i="5" s="1"/>
  <c r="F170" i="5"/>
  <c r="D170" i="5" s="1"/>
  <c r="F169" i="5"/>
  <c r="D169" i="5"/>
  <c r="DE169" i="5" s="1"/>
  <c r="CE169" i="5" s="1"/>
  <c r="F168" i="5"/>
  <c r="D168" i="5" s="1"/>
  <c r="DC168" i="5" s="1"/>
  <c r="CC168" i="5" s="1"/>
  <c r="F167" i="5"/>
  <c r="D167" i="5" s="1"/>
  <c r="DD167" i="5" s="1"/>
  <c r="CD167" i="5" s="1"/>
  <c r="AW166" i="5"/>
  <c r="AV166" i="5"/>
  <c r="AU166" i="5"/>
  <c r="AT166" i="5"/>
  <c r="AS166" i="5"/>
  <c r="AR166" i="5"/>
  <c r="AQ166" i="5"/>
  <c r="AP166" i="5"/>
  <c r="AN166" i="5"/>
  <c r="AL166" i="5"/>
  <c r="AJ166" i="5"/>
  <c r="AH166" i="5"/>
  <c r="AF166" i="5"/>
  <c r="AD166" i="5"/>
  <c r="F165" i="5"/>
  <c r="D165" i="5" s="1"/>
  <c r="F164" i="5"/>
  <c r="D164" i="5"/>
  <c r="DB164" i="5" s="1"/>
  <c r="CB164" i="5" s="1"/>
  <c r="F163" i="5"/>
  <c r="D163" i="5" s="1"/>
  <c r="DD162" i="5"/>
  <c r="CD162" i="5" s="1"/>
  <c r="F162" i="5"/>
  <c r="D162" i="5" s="1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DE156" i="5"/>
  <c r="DB156" i="5"/>
  <c r="CB156" i="5" s="1"/>
  <c r="DA156" i="5"/>
  <c r="CA156" i="5" s="1"/>
  <c r="F156" i="5"/>
  <c r="E156" i="5"/>
  <c r="CF156" i="5" s="1"/>
  <c r="D156" i="5"/>
  <c r="DG156" i="5" s="1"/>
  <c r="DF155" i="5"/>
  <c r="DB155" i="5"/>
  <c r="DA155" i="5"/>
  <c r="CF155" i="5"/>
  <c r="CE155" i="5"/>
  <c r="CB155" i="5"/>
  <c r="CA155" i="5"/>
  <c r="F155" i="5"/>
  <c r="E155" i="5"/>
  <c r="D155" i="5"/>
  <c r="DC155" i="5" s="1"/>
  <c r="CC155" i="5" s="1"/>
  <c r="DD154" i="5"/>
  <c r="DB154" i="5"/>
  <c r="CB154" i="5" s="1"/>
  <c r="DA154" i="5"/>
  <c r="CA154" i="5" s="1"/>
  <c r="CD154" i="5"/>
  <c r="F154" i="5"/>
  <c r="E154" i="5"/>
  <c r="CF154" i="5" s="1"/>
  <c r="D154" i="5"/>
  <c r="DG154" i="5" s="1"/>
  <c r="DF153" i="5"/>
  <c r="DB153" i="5"/>
  <c r="DA153" i="5"/>
  <c r="CF153" i="5"/>
  <c r="CB153" i="5"/>
  <c r="CA153" i="5"/>
  <c r="F153" i="5"/>
  <c r="E153" i="5"/>
  <c r="D153" i="5"/>
  <c r="DG153" i="5" s="1"/>
  <c r="DD152" i="5"/>
  <c r="DB152" i="5"/>
  <c r="CB152" i="5" s="1"/>
  <c r="DA152" i="5"/>
  <c r="CA152" i="5" s="1"/>
  <c r="CD152" i="5"/>
  <c r="F152" i="5"/>
  <c r="E152" i="5"/>
  <c r="CF152" i="5" s="1"/>
  <c r="D152" i="5"/>
  <c r="DG152" i="5" s="1"/>
  <c r="DB151" i="5"/>
  <c r="CB151" i="5" s="1"/>
  <c r="DA151" i="5"/>
  <c r="CA151" i="5" s="1"/>
  <c r="F151" i="5"/>
  <c r="E151" i="5"/>
  <c r="CF151" i="5" s="1"/>
  <c r="D151" i="5"/>
  <c r="CE151" i="5" s="1"/>
  <c r="DB150" i="5"/>
  <c r="CB150" i="5" s="1"/>
  <c r="DA150" i="5"/>
  <c r="CA150" i="5" s="1"/>
  <c r="F150" i="5"/>
  <c r="E150" i="5"/>
  <c r="CF150" i="5" s="1"/>
  <c r="D150" i="5"/>
  <c r="DG150" i="5" s="1"/>
  <c r="DB149" i="5"/>
  <c r="CB149" i="5" s="1"/>
  <c r="DA149" i="5"/>
  <c r="CF149" i="5"/>
  <c r="CA149" i="5"/>
  <c r="F149" i="5"/>
  <c r="E149" i="5"/>
  <c r="D149" i="5"/>
  <c r="D157" i="5" s="1"/>
  <c r="DE148" i="5"/>
  <c r="DB148" i="5"/>
  <c r="CB148" i="5" s="1"/>
  <c r="DA148" i="5"/>
  <c r="CA148" i="5" s="1"/>
  <c r="CG148" i="5"/>
  <c r="F148" i="5"/>
  <c r="E148" i="5"/>
  <c r="CF148" i="5" s="1"/>
  <c r="D148" i="5"/>
  <c r="DG148" i="5" s="1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F143" i="5" s="1"/>
  <c r="G143" i="5"/>
  <c r="DB142" i="5"/>
  <c r="CB142" i="5" s="1"/>
  <c r="DA142" i="5"/>
  <c r="CA142" i="5" s="1"/>
  <c r="F142" i="5"/>
  <c r="E142" i="5"/>
  <c r="D142" i="5" s="1"/>
  <c r="DB141" i="5"/>
  <c r="CB141" i="5" s="1"/>
  <c r="DA141" i="5"/>
  <c r="CA141" i="5"/>
  <c r="F141" i="5"/>
  <c r="E141" i="5"/>
  <c r="D141" i="5"/>
  <c r="DH141" i="5" s="1"/>
  <c r="DB140" i="5"/>
  <c r="CB140" i="5" s="1"/>
  <c r="DA140" i="5"/>
  <c r="CA140" i="5" s="1"/>
  <c r="F140" i="5"/>
  <c r="E140" i="5"/>
  <c r="D140" i="5" s="1"/>
  <c r="DB139" i="5"/>
  <c r="CB139" i="5" s="1"/>
  <c r="DA139" i="5"/>
  <c r="CA139" i="5" s="1"/>
  <c r="F139" i="5"/>
  <c r="E139" i="5"/>
  <c r="D139" i="5"/>
  <c r="DB138" i="5"/>
  <c r="CB138" i="5" s="1"/>
  <c r="DA138" i="5"/>
  <c r="CA138" i="5"/>
  <c r="F138" i="5"/>
  <c r="E138" i="5"/>
  <c r="D138" i="5"/>
  <c r="DH138" i="5" s="1"/>
  <c r="DB137" i="5"/>
  <c r="CB137" i="5" s="1"/>
  <c r="DA137" i="5"/>
  <c r="CA137" i="5" s="1"/>
  <c r="F137" i="5"/>
  <c r="E137" i="5"/>
  <c r="D137" i="5" s="1"/>
  <c r="DB136" i="5"/>
  <c r="CB136" i="5" s="1"/>
  <c r="DA136" i="5"/>
  <c r="CA136" i="5" s="1"/>
  <c r="F136" i="5"/>
  <c r="E136" i="5"/>
  <c r="D136" i="5"/>
  <c r="DB135" i="5"/>
  <c r="CB135" i="5" s="1"/>
  <c r="DA135" i="5"/>
  <c r="CA135" i="5" s="1"/>
  <c r="F135" i="5"/>
  <c r="E135" i="5"/>
  <c r="D135" i="5" s="1"/>
  <c r="DD135" i="5" s="1"/>
  <c r="DB134" i="5"/>
  <c r="CB134" i="5" s="1"/>
  <c r="DA134" i="5"/>
  <c r="CA134" i="5" s="1"/>
  <c r="F134" i="5"/>
  <c r="E134" i="5"/>
  <c r="D134" i="5" s="1"/>
  <c r="DB133" i="5"/>
  <c r="CB133" i="5" s="1"/>
  <c r="DA133" i="5"/>
  <c r="CA133" i="5"/>
  <c r="F133" i="5"/>
  <c r="E133" i="5"/>
  <c r="D133" i="5"/>
  <c r="DH133" i="5" s="1"/>
  <c r="DB132" i="5"/>
  <c r="CB132" i="5" s="1"/>
  <c r="DA132" i="5"/>
  <c r="CA132" i="5" s="1"/>
  <c r="F132" i="5"/>
  <c r="E132" i="5"/>
  <c r="D132" i="5" s="1"/>
  <c r="DB131" i="5"/>
  <c r="DA131" i="5"/>
  <c r="CA131" i="5" s="1"/>
  <c r="CB131" i="5"/>
  <c r="F131" i="5"/>
  <c r="E131" i="5"/>
  <c r="D131" i="5" s="1"/>
  <c r="DD131" i="5" s="1"/>
  <c r="DB130" i="5"/>
  <c r="CB130" i="5" s="1"/>
  <c r="DA130" i="5"/>
  <c r="CA130" i="5" s="1"/>
  <c r="F130" i="5"/>
  <c r="E130" i="5"/>
  <c r="D130" i="5" s="1"/>
  <c r="DB129" i="5"/>
  <c r="DA129" i="5"/>
  <c r="CA129" i="5" s="1"/>
  <c r="CB129" i="5"/>
  <c r="F129" i="5"/>
  <c r="E129" i="5"/>
  <c r="D129" i="5" s="1"/>
  <c r="CE129" i="5" s="1"/>
  <c r="DB128" i="5"/>
  <c r="CB128" i="5" s="1"/>
  <c r="DA128" i="5"/>
  <c r="CA128" i="5"/>
  <c r="F128" i="5"/>
  <c r="D128" i="5" s="1"/>
  <c r="E128" i="5"/>
  <c r="DB127" i="5"/>
  <c r="CB127" i="5" s="1"/>
  <c r="F127" i="5"/>
  <c r="E127" i="5"/>
  <c r="DB126" i="5"/>
  <c r="CB126" i="5" s="1"/>
  <c r="F126" i="5"/>
  <c r="E126" i="5"/>
  <c r="D126" i="5" s="1"/>
  <c r="CF126" i="5" s="1"/>
  <c r="DB125" i="5"/>
  <c r="CB125" i="5" s="1"/>
  <c r="F125" i="5"/>
  <c r="E125" i="5"/>
  <c r="DB124" i="5"/>
  <c r="CB124" i="5" s="1"/>
  <c r="F124" i="5"/>
  <c r="E124" i="5"/>
  <c r="D124" i="5" s="1"/>
  <c r="DB123" i="5"/>
  <c r="CB123" i="5" s="1"/>
  <c r="F123" i="5"/>
  <c r="E123" i="5"/>
  <c r="DB122" i="5"/>
  <c r="CB122" i="5" s="1"/>
  <c r="F122" i="5"/>
  <c r="E122" i="5"/>
  <c r="D122" i="5"/>
  <c r="DD122" i="5" s="1"/>
  <c r="DB121" i="5"/>
  <c r="CB121" i="5" s="1"/>
  <c r="F121" i="5"/>
  <c r="E121" i="5"/>
  <c r="D121" i="5" s="1"/>
  <c r="DC120" i="5"/>
  <c r="CC120" i="5" s="1"/>
  <c r="DB120" i="5"/>
  <c r="DA120" i="5"/>
  <c r="CB120" i="5"/>
  <c r="CA120" i="5"/>
  <c r="F120" i="5"/>
  <c r="E120" i="5"/>
  <c r="D120" i="5" s="1"/>
  <c r="CG120" i="5" s="1"/>
  <c r="DB119" i="5"/>
  <c r="CB119" i="5" s="1"/>
  <c r="F119" i="5"/>
  <c r="E119" i="5"/>
  <c r="D119" i="5" s="1"/>
  <c r="DB118" i="5"/>
  <c r="CB118" i="5" s="1"/>
  <c r="DA118" i="5"/>
  <c r="CA118" i="5" s="1"/>
  <c r="F118" i="5"/>
  <c r="E118" i="5"/>
  <c r="D118" i="5" s="1"/>
  <c r="DB117" i="5"/>
  <c r="CB117" i="5" s="1"/>
  <c r="DA117" i="5"/>
  <c r="CA117" i="5" s="1"/>
  <c r="F117" i="5"/>
  <c r="E117" i="5"/>
  <c r="DB116" i="5"/>
  <c r="CB116" i="5" s="1"/>
  <c r="DA116" i="5"/>
  <c r="CA116" i="5"/>
  <c r="F116" i="5"/>
  <c r="D116" i="5" s="1"/>
  <c r="E116" i="5"/>
  <c r="DB115" i="5"/>
  <c r="CB115" i="5" s="1"/>
  <c r="DA115" i="5"/>
  <c r="CA115" i="5" s="1"/>
  <c r="F115" i="5"/>
  <c r="E115" i="5"/>
  <c r="D115" i="5" s="1"/>
  <c r="DB114" i="5"/>
  <c r="CB114" i="5" s="1"/>
  <c r="DA114" i="5"/>
  <c r="CA114" i="5" s="1"/>
  <c r="F114" i="5"/>
  <c r="E114" i="5"/>
  <c r="D114" i="5" s="1"/>
  <c r="DB113" i="5"/>
  <c r="CB113" i="5" s="1"/>
  <c r="DA113" i="5"/>
  <c r="CA113" i="5" s="1"/>
  <c r="F113" i="5"/>
  <c r="E113" i="5"/>
  <c r="DB112" i="5"/>
  <c r="DA112" i="5"/>
  <c r="CB112" i="5"/>
  <c r="CA112" i="5"/>
  <c r="F112" i="5"/>
  <c r="E112" i="5"/>
  <c r="D112" i="5"/>
  <c r="DB111" i="5"/>
  <c r="CB111" i="5" s="1"/>
  <c r="DA111" i="5"/>
  <c r="CA111" i="5"/>
  <c r="F111" i="5"/>
  <c r="D111" i="5" s="1"/>
  <c r="DE111" i="5" s="1"/>
  <c r="E111" i="5"/>
  <c r="DB110" i="5"/>
  <c r="DA110" i="5"/>
  <c r="CA110" i="5" s="1"/>
  <c r="CB110" i="5"/>
  <c r="F110" i="5"/>
  <c r="E110" i="5"/>
  <c r="D110" i="5" s="1"/>
  <c r="DA109" i="5"/>
  <c r="CA109" i="5" s="1"/>
  <c r="F109" i="5"/>
  <c r="E109" i="5"/>
  <c r="D109" i="5" s="1"/>
  <c r="DE109" i="5" s="1"/>
  <c r="DB108" i="5"/>
  <c r="CB108" i="5" s="1"/>
  <c r="DA108" i="5"/>
  <c r="CA108" i="5" s="1"/>
  <c r="F108" i="5"/>
  <c r="E108" i="5"/>
  <c r="D108" i="5" s="1"/>
  <c r="DB107" i="5"/>
  <c r="CB107" i="5" s="1"/>
  <c r="DA107" i="5"/>
  <c r="CA107" i="5" s="1"/>
  <c r="F107" i="5"/>
  <c r="E107" i="5"/>
  <c r="D107" i="5" s="1"/>
  <c r="DB106" i="5"/>
  <c r="DA106" i="5"/>
  <c r="CA106" i="5" s="1"/>
  <c r="CB106" i="5"/>
  <c r="F106" i="5"/>
  <c r="E106" i="5"/>
  <c r="D106" i="5" s="1"/>
  <c r="DA105" i="5"/>
  <c r="CA105" i="5" s="1"/>
  <c r="F105" i="5"/>
  <c r="E105" i="5"/>
  <c r="DB104" i="5"/>
  <c r="DA104" i="5"/>
  <c r="CB104" i="5"/>
  <c r="CA104" i="5"/>
  <c r="F104" i="5"/>
  <c r="E104" i="5"/>
  <c r="DB103" i="5"/>
  <c r="CB103" i="5" s="1"/>
  <c r="DA103" i="5"/>
  <c r="CA103" i="5"/>
  <c r="F103" i="5"/>
  <c r="E103" i="5"/>
  <c r="DB102" i="5"/>
  <c r="CB102" i="5" s="1"/>
  <c r="DA102" i="5"/>
  <c r="CA102" i="5"/>
  <c r="F102" i="5"/>
  <c r="E102" i="5"/>
  <c r="DB101" i="5"/>
  <c r="DA101" i="5"/>
  <c r="CB101" i="5"/>
  <c r="CA101" i="5"/>
  <c r="F101" i="5"/>
  <c r="E101" i="5"/>
  <c r="D101" i="5" s="1"/>
  <c r="CD101" i="5" s="1"/>
  <c r="DA100" i="5"/>
  <c r="CA100" i="5"/>
  <c r="F100" i="5"/>
  <c r="E100" i="5"/>
  <c r="D100" i="5"/>
  <c r="DH100" i="5" s="1"/>
  <c r="DB99" i="5"/>
  <c r="CB99" i="5" s="1"/>
  <c r="F99" i="5"/>
  <c r="E99" i="5"/>
  <c r="DB98" i="5"/>
  <c r="DA98" i="5"/>
  <c r="CB98" i="5"/>
  <c r="CA98" i="5"/>
  <c r="F98" i="5"/>
  <c r="E98" i="5"/>
  <c r="DB97" i="5"/>
  <c r="CB97" i="5" s="1"/>
  <c r="DA97" i="5"/>
  <c r="CA97" i="5" s="1"/>
  <c r="F97" i="5"/>
  <c r="E97" i="5"/>
  <c r="DB96" i="5"/>
  <c r="DA96" i="5"/>
  <c r="CA96" i="5" s="1"/>
  <c r="CB96" i="5"/>
  <c r="F96" i="5"/>
  <c r="E96" i="5"/>
  <c r="D96" i="5" s="1"/>
  <c r="DD96" i="5" s="1"/>
  <c r="DB95" i="5"/>
  <c r="CB95" i="5" s="1"/>
  <c r="F95" i="5"/>
  <c r="E95" i="5"/>
  <c r="D95" i="5" s="1"/>
  <c r="DB94" i="5"/>
  <c r="DA94" i="5"/>
  <c r="CB94" i="5"/>
  <c r="CA94" i="5"/>
  <c r="F94" i="5"/>
  <c r="E94" i="5"/>
  <c r="D94" i="5"/>
  <c r="DB93" i="5"/>
  <c r="DA93" i="5"/>
  <c r="CB93" i="5"/>
  <c r="CA93" i="5"/>
  <c r="F93" i="5"/>
  <c r="E93" i="5"/>
  <c r="D93" i="5" s="1"/>
  <c r="DB92" i="5"/>
  <c r="DA92" i="5"/>
  <c r="CB92" i="5"/>
  <c r="CA92" i="5"/>
  <c r="F92" i="5"/>
  <c r="E92" i="5"/>
  <c r="DB91" i="5"/>
  <c r="CB91" i="5" s="1"/>
  <c r="DA91" i="5"/>
  <c r="CA91" i="5" s="1"/>
  <c r="F91" i="5"/>
  <c r="E91" i="5"/>
  <c r="D91" i="5" s="1"/>
  <c r="DB90" i="5"/>
  <c r="DA90" i="5"/>
  <c r="CA90" i="5" s="1"/>
  <c r="CB90" i="5"/>
  <c r="F90" i="5"/>
  <c r="E90" i="5"/>
  <c r="D90" i="5" s="1"/>
  <c r="DE90" i="5" s="1"/>
  <c r="D85" i="5"/>
  <c r="D84" i="5"/>
  <c r="DF80" i="5"/>
  <c r="CF80" i="5" s="1"/>
  <c r="DE80" i="5"/>
  <c r="CE80" i="5" s="1"/>
  <c r="DD80" i="5"/>
  <c r="DC80" i="5"/>
  <c r="DB80" i="5"/>
  <c r="CB80" i="5" s="1"/>
  <c r="DA80" i="5"/>
  <c r="CA80" i="5" s="1"/>
  <c r="CD80" i="5"/>
  <c r="CC80" i="5"/>
  <c r="DF79" i="5"/>
  <c r="CF79" i="5" s="1"/>
  <c r="DE79" i="5"/>
  <c r="CE79" i="5" s="1"/>
  <c r="DD79" i="5"/>
  <c r="DC79" i="5"/>
  <c r="CC79" i="5" s="1"/>
  <c r="DB79" i="5"/>
  <c r="CB79" i="5" s="1"/>
  <c r="DA79" i="5"/>
  <c r="CD79" i="5"/>
  <c r="CA79" i="5"/>
  <c r="DF78" i="5"/>
  <c r="DE78" i="5"/>
  <c r="DD78" i="5"/>
  <c r="CD78" i="5" s="1"/>
  <c r="DC78" i="5"/>
  <c r="CC78" i="5" s="1"/>
  <c r="DB78" i="5"/>
  <c r="DA78" i="5"/>
  <c r="CF78" i="5"/>
  <c r="CE78" i="5"/>
  <c r="CB78" i="5"/>
  <c r="CA78" i="5"/>
  <c r="DF77" i="5"/>
  <c r="CF77" i="5" s="1"/>
  <c r="DE77" i="5"/>
  <c r="CE77" i="5" s="1"/>
  <c r="DD77" i="5"/>
  <c r="CD77" i="5" s="1"/>
  <c r="DC77" i="5"/>
  <c r="DB77" i="5"/>
  <c r="CB77" i="5" s="1"/>
  <c r="DA77" i="5"/>
  <c r="CA77" i="5" s="1"/>
  <c r="CC77" i="5"/>
  <c r="DF76" i="5"/>
  <c r="CF76" i="5" s="1"/>
  <c r="DE76" i="5"/>
  <c r="CE76" i="5" s="1"/>
  <c r="DD76" i="5"/>
  <c r="DC76" i="5"/>
  <c r="DB76" i="5"/>
  <c r="CB76" i="5" s="1"/>
  <c r="DA76" i="5"/>
  <c r="CA76" i="5" s="1"/>
  <c r="CD76" i="5"/>
  <c r="CC76" i="5"/>
  <c r="K76" i="5" s="1"/>
  <c r="DF75" i="5"/>
  <c r="CF75" i="5" s="1"/>
  <c r="DE75" i="5"/>
  <c r="DD75" i="5"/>
  <c r="CD75" i="5" s="1"/>
  <c r="DC75" i="5"/>
  <c r="CC75" i="5" s="1"/>
  <c r="DB75" i="5"/>
  <c r="CB75" i="5" s="1"/>
  <c r="DA75" i="5"/>
  <c r="CE75" i="5"/>
  <c r="CA75" i="5"/>
  <c r="DF74" i="5"/>
  <c r="DE74" i="5"/>
  <c r="CE74" i="5" s="1"/>
  <c r="DD74" i="5"/>
  <c r="CD74" i="5" s="1"/>
  <c r="DC74" i="5"/>
  <c r="CC74" i="5" s="1"/>
  <c r="DB74" i="5"/>
  <c r="DA74" i="5"/>
  <c r="CA74" i="5" s="1"/>
  <c r="K74" i="5" s="1"/>
  <c r="CF74" i="5"/>
  <c r="CB74" i="5"/>
  <c r="DF73" i="5"/>
  <c r="CF73" i="5" s="1"/>
  <c r="DE73" i="5"/>
  <c r="CE73" i="5" s="1"/>
  <c r="DD73" i="5"/>
  <c r="CD73" i="5" s="1"/>
  <c r="DC73" i="5"/>
  <c r="CC73" i="5" s="1"/>
  <c r="DB73" i="5"/>
  <c r="DA73" i="5"/>
  <c r="CA73" i="5" s="1"/>
  <c r="CB73" i="5"/>
  <c r="DF72" i="5"/>
  <c r="CF72" i="5" s="1"/>
  <c r="DE72" i="5"/>
  <c r="CE72" i="5" s="1"/>
  <c r="DD72" i="5"/>
  <c r="CD72" i="5" s="1"/>
  <c r="DC72" i="5"/>
  <c r="DB72" i="5"/>
  <c r="CB72" i="5" s="1"/>
  <c r="DA72" i="5"/>
  <c r="CA72" i="5" s="1"/>
  <c r="CC72" i="5"/>
  <c r="DF71" i="5"/>
  <c r="CF71" i="5" s="1"/>
  <c r="DE71" i="5"/>
  <c r="DD71" i="5"/>
  <c r="CD71" i="5" s="1"/>
  <c r="DC71" i="5"/>
  <c r="CC71" i="5" s="1"/>
  <c r="DB71" i="5"/>
  <c r="CB71" i="5" s="1"/>
  <c r="DA71" i="5"/>
  <c r="CE71" i="5"/>
  <c r="CA71" i="5"/>
  <c r="K71" i="5" s="1"/>
  <c r="DF70" i="5"/>
  <c r="CF70" i="5" s="1"/>
  <c r="DE70" i="5"/>
  <c r="CE70" i="5" s="1"/>
  <c r="DD70" i="5"/>
  <c r="CD70" i="5" s="1"/>
  <c r="DC70" i="5"/>
  <c r="CC70" i="5" s="1"/>
  <c r="DB70" i="5"/>
  <c r="DA70" i="5"/>
  <c r="CB70" i="5"/>
  <c r="CA70" i="5"/>
  <c r="DF69" i="5"/>
  <c r="DE69" i="5"/>
  <c r="CE69" i="5" s="1"/>
  <c r="DD69" i="5"/>
  <c r="CD69" i="5" s="1"/>
  <c r="DC69" i="5"/>
  <c r="DB69" i="5"/>
  <c r="DA69" i="5"/>
  <c r="CA69" i="5" s="1"/>
  <c r="CF69" i="5"/>
  <c r="CC69" i="5"/>
  <c r="CB69" i="5"/>
  <c r="DF68" i="5"/>
  <c r="CF68" i="5" s="1"/>
  <c r="DE68" i="5"/>
  <c r="CE68" i="5" s="1"/>
  <c r="DD68" i="5"/>
  <c r="DC68" i="5"/>
  <c r="DB68" i="5"/>
  <c r="CB68" i="5" s="1"/>
  <c r="DA68" i="5"/>
  <c r="CA68" i="5" s="1"/>
  <c r="K68" i="5" s="1"/>
  <c r="CD68" i="5"/>
  <c r="CC68" i="5"/>
  <c r="DF67" i="5"/>
  <c r="CF67" i="5" s="1"/>
  <c r="DE67" i="5"/>
  <c r="CE67" i="5" s="1"/>
  <c r="DD67" i="5"/>
  <c r="DC67" i="5"/>
  <c r="CC67" i="5" s="1"/>
  <c r="DB67" i="5"/>
  <c r="CB67" i="5" s="1"/>
  <c r="DA67" i="5"/>
  <c r="CD67" i="5"/>
  <c r="CA67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DF63" i="5"/>
  <c r="DC63" i="5"/>
  <c r="DA63" i="5"/>
  <c r="CC63" i="5"/>
  <c r="CA63" i="5"/>
  <c r="F63" i="5"/>
  <c r="DH63" i="5" s="1"/>
  <c r="E63" i="5"/>
  <c r="D63" i="5" s="1"/>
  <c r="DG63" i="5" s="1"/>
  <c r="DC62" i="5"/>
  <c r="DA62" i="5"/>
  <c r="CC62" i="5"/>
  <c r="CA62" i="5"/>
  <c r="F62" i="5"/>
  <c r="DH62" i="5" s="1"/>
  <c r="E62" i="5"/>
  <c r="D62" i="5" s="1"/>
  <c r="DC61" i="5"/>
  <c r="CC61" i="5" s="1"/>
  <c r="DA61" i="5"/>
  <c r="CA61" i="5" s="1"/>
  <c r="F61" i="5"/>
  <c r="DH61" i="5" s="1"/>
  <c r="E61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DC59" i="5"/>
  <c r="CC59" i="5" s="1"/>
  <c r="DA59" i="5"/>
  <c r="CA59" i="5"/>
  <c r="F59" i="5"/>
  <c r="DH59" i="5" s="1"/>
  <c r="E59" i="5"/>
  <c r="CG59" i="5" s="1"/>
  <c r="D59" i="5"/>
  <c r="DC58" i="5"/>
  <c r="CC58" i="5" s="1"/>
  <c r="DA58" i="5"/>
  <c r="CA58" i="5" s="1"/>
  <c r="F58" i="5"/>
  <c r="DH58" i="5" s="1"/>
  <c r="E58" i="5"/>
  <c r="CG58" i="5" s="1"/>
  <c r="D58" i="5"/>
  <c r="DF58" i="5" s="1"/>
  <c r="DC57" i="5"/>
  <c r="DA57" i="5"/>
  <c r="CA57" i="5" s="1"/>
  <c r="CC57" i="5"/>
  <c r="F57" i="5"/>
  <c r="DH57" i="5" s="1"/>
  <c r="E57" i="5"/>
  <c r="CG57" i="5" s="1"/>
  <c r="D57" i="5"/>
  <c r="CF57" i="5" s="1"/>
  <c r="DH56" i="5"/>
  <c r="DC56" i="5"/>
  <c r="DA56" i="5"/>
  <c r="CA56" i="5" s="1"/>
  <c r="CC56" i="5"/>
  <c r="F56" i="5"/>
  <c r="E56" i="5"/>
  <c r="CG56" i="5" s="1"/>
  <c r="DH55" i="5"/>
  <c r="DC55" i="5"/>
  <c r="DA55" i="5"/>
  <c r="CC55" i="5"/>
  <c r="CA55" i="5"/>
  <c r="F55" i="5"/>
  <c r="E55" i="5"/>
  <c r="CG55" i="5" s="1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DC53" i="5"/>
  <c r="CC53" i="5" s="1"/>
  <c r="DA53" i="5"/>
  <c r="CA53" i="5" s="1"/>
  <c r="F53" i="5"/>
  <c r="DH53" i="5" s="1"/>
  <c r="E53" i="5"/>
  <c r="CG53" i="5" s="1"/>
  <c r="DC52" i="5"/>
  <c r="CC52" i="5" s="1"/>
  <c r="DA52" i="5"/>
  <c r="CA52" i="5" s="1"/>
  <c r="F52" i="5"/>
  <c r="DH52" i="5" s="1"/>
  <c r="E52" i="5"/>
  <c r="CG52" i="5" s="1"/>
  <c r="DC51" i="5"/>
  <c r="CC51" i="5" s="1"/>
  <c r="DA51" i="5"/>
  <c r="CA51" i="5"/>
  <c r="F51" i="5"/>
  <c r="DH51" i="5" s="1"/>
  <c r="E51" i="5"/>
  <c r="CG51" i="5" s="1"/>
  <c r="DH50" i="5"/>
  <c r="DC50" i="5"/>
  <c r="DA50" i="5"/>
  <c r="CC50" i="5"/>
  <c r="CA50" i="5"/>
  <c r="F50" i="5"/>
  <c r="E50" i="5"/>
  <c r="DC49" i="5"/>
  <c r="DA49" i="5"/>
  <c r="CA49" i="5" s="1"/>
  <c r="CC49" i="5"/>
  <c r="F49" i="5"/>
  <c r="DH49" i="5" s="1"/>
  <c r="E49" i="5"/>
  <c r="CG49" i="5" s="1"/>
  <c r="DC48" i="5"/>
  <c r="CC48" i="5" s="1"/>
  <c r="DA48" i="5"/>
  <c r="CA48" i="5" s="1"/>
  <c r="CG48" i="5"/>
  <c r="F48" i="5"/>
  <c r="E48" i="5"/>
  <c r="DC47" i="5"/>
  <c r="CC47" i="5" s="1"/>
  <c r="DA47" i="5"/>
  <c r="CA47" i="5" s="1"/>
  <c r="F47" i="5"/>
  <c r="DH47" i="5" s="1"/>
  <c r="E47" i="5"/>
  <c r="CG47" i="5" s="1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F46" i="5" s="1"/>
  <c r="S46" i="5"/>
  <c r="DH45" i="5"/>
  <c r="DC45" i="5"/>
  <c r="CC45" i="5" s="1"/>
  <c r="F45" i="5"/>
  <c r="E45" i="5"/>
  <c r="DH44" i="5"/>
  <c r="DC44" i="5"/>
  <c r="DA44" i="5"/>
  <c r="CA44" i="5" s="1"/>
  <c r="CC44" i="5"/>
  <c r="F44" i="5"/>
  <c r="E44" i="5"/>
  <c r="CG44" i="5" s="1"/>
  <c r="D44" i="5"/>
  <c r="DH43" i="5"/>
  <c r="F43" i="5"/>
  <c r="E43" i="5"/>
  <c r="CG43" i="5" s="1"/>
  <c r="D43" i="5"/>
  <c r="DC42" i="5"/>
  <c r="CG42" i="5"/>
  <c r="CC42" i="5"/>
  <c r="F42" i="5"/>
  <c r="DH42" i="5" s="1"/>
  <c r="E42" i="5"/>
  <c r="D42" i="5"/>
  <c r="DF42" i="5" s="1"/>
  <c r="DH41" i="5"/>
  <c r="DC41" i="5"/>
  <c r="DA41" i="5"/>
  <c r="CC41" i="5"/>
  <c r="CA41" i="5"/>
  <c r="F41" i="5"/>
  <c r="E41" i="5"/>
  <c r="CG41" i="5" s="1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DC35" i="5"/>
  <c r="CC35" i="5" s="1"/>
  <c r="DA35" i="5"/>
  <c r="CA35" i="5" s="1"/>
  <c r="F35" i="5"/>
  <c r="E35" i="5"/>
  <c r="CG35" i="5" s="1"/>
  <c r="DC34" i="5"/>
  <c r="CC34" i="5" s="1"/>
  <c r="DA34" i="5"/>
  <c r="CG34" i="5"/>
  <c r="CA34" i="5"/>
  <c r="F34" i="5"/>
  <c r="E34" i="5"/>
  <c r="DC33" i="5"/>
  <c r="CC33" i="5" s="1"/>
  <c r="DA33" i="5"/>
  <c r="CA33" i="5" s="1"/>
  <c r="F33" i="5"/>
  <c r="E33" i="5"/>
  <c r="CG33" i="5" s="1"/>
  <c r="DC32" i="5"/>
  <c r="CC32" i="5" s="1"/>
  <c r="DA32" i="5"/>
  <c r="CG32" i="5"/>
  <c r="CA32" i="5"/>
  <c r="F32" i="5"/>
  <c r="E32" i="5"/>
  <c r="DC31" i="5"/>
  <c r="CC31" i="5" s="1"/>
  <c r="DA31" i="5"/>
  <c r="CA31" i="5" s="1"/>
  <c r="F31" i="5"/>
  <c r="E31" i="5"/>
  <c r="CG31" i="5" s="1"/>
  <c r="DC30" i="5"/>
  <c r="CC30" i="5" s="1"/>
  <c r="DA30" i="5"/>
  <c r="CG30" i="5"/>
  <c r="CA30" i="5"/>
  <c r="F30" i="5"/>
  <c r="E30" i="5"/>
  <c r="DC29" i="5"/>
  <c r="CC29" i="5" s="1"/>
  <c r="DA29" i="5"/>
  <c r="CA29" i="5" s="1"/>
  <c r="F29" i="5"/>
  <c r="E29" i="5"/>
  <c r="CG29" i="5" s="1"/>
  <c r="DC28" i="5"/>
  <c r="CC28" i="5" s="1"/>
  <c r="DA28" i="5"/>
  <c r="CG28" i="5"/>
  <c r="CA28" i="5"/>
  <c r="F28" i="5"/>
  <c r="E28" i="5"/>
  <c r="DC27" i="5"/>
  <c r="CC27" i="5" s="1"/>
  <c r="DA27" i="5"/>
  <c r="CA27" i="5" s="1"/>
  <c r="F27" i="5"/>
  <c r="E27" i="5"/>
  <c r="CG27" i="5" s="1"/>
  <c r="DC26" i="5"/>
  <c r="CC26" i="5" s="1"/>
  <c r="DA26" i="5"/>
  <c r="CA26" i="5"/>
  <c r="F26" i="5"/>
  <c r="E26" i="5"/>
  <c r="CG26" i="5" s="1"/>
  <c r="DH25" i="5"/>
  <c r="DC25" i="5"/>
  <c r="DA25" i="5"/>
  <c r="CC25" i="5"/>
  <c r="CA25" i="5"/>
  <c r="F25" i="5"/>
  <c r="E25" i="5"/>
  <c r="CG25" i="5" s="1"/>
  <c r="DC24" i="5"/>
  <c r="CC24" i="5" s="1"/>
  <c r="DA24" i="5"/>
  <c r="CA24" i="5"/>
  <c r="F24" i="5"/>
  <c r="D24" i="5" s="1"/>
  <c r="E24" i="5"/>
  <c r="CG24" i="5" s="1"/>
  <c r="DC23" i="5"/>
  <c r="DA23" i="5"/>
  <c r="CC23" i="5"/>
  <c r="CA23" i="5"/>
  <c r="F23" i="5"/>
  <c r="E23" i="5"/>
  <c r="CG23" i="5" s="1"/>
  <c r="DC22" i="5"/>
  <c r="DA22" i="5"/>
  <c r="CA22" i="5" s="1"/>
  <c r="CC22" i="5"/>
  <c r="F22" i="5"/>
  <c r="D22" i="5" s="1"/>
  <c r="CH22" i="5" s="1"/>
  <c r="E22" i="5"/>
  <c r="CG22" i="5" s="1"/>
  <c r="DH21" i="5"/>
  <c r="DC21" i="5"/>
  <c r="CC21" i="5" s="1"/>
  <c r="DA21" i="5"/>
  <c r="CA21" i="5"/>
  <c r="F21" i="5"/>
  <c r="D21" i="5" s="1"/>
  <c r="DD21" i="5" s="1"/>
  <c r="CD21" i="5" s="1"/>
  <c r="E21" i="5"/>
  <c r="CG21" i="5" s="1"/>
  <c r="DC20" i="5"/>
  <c r="CC20" i="5" s="1"/>
  <c r="DA20" i="5"/>
  <c r="CA20" i="5" s="1"/>
  <c r="F20" i="5"/>
  <c r="E20" i="5"/>
  <c r="CG20" i="5" s="1"/>
  <c r="DH19" i="5"/>
  <c r="DC19" i="5"/>
  <c r="CC19" i="5" s="1"/>
  <c r="DA19" i="5"/>
  <c r="CA19" i="5"/>
  <c r="F19" i="5"/>
  <c r="E19" i="5"/>
  <c r="DC15" i="5"/>
  <c r="DA15" i="5"/>
  <c r="CC15" i="5"/>
  <c r="CA15" i="5"/>
  <c r="F15" i="5"/>
  <c r="D15" i="5" s="1"/>
  <c r="DG15" i="5" s="1"/>
  <c r="E15" i="5"/>
  <c r="CG15" i="5" s="1"/>
  <c r="DC14" i="5"/>
  <c r="CC14" i="5" s="1"/>
  <c r="DA14" i="5"/>
  <c r="CA14" i="5" s="1"/>
  <c r="F14" i="5"/>
  <c r="E14" i="5"/>
  <c r="CG14" i="5" s="1"/>
  <c r="DC13" i="5"/>
  <c r="CC13" i="5" s="1"/>
  <c r="DA13" i="5"/>
  <c r="CA13" i="5" s="1"/>
  <c r="CG13" i="5"/>
  <c r="F13" i="5"/>
  <c r="E13" i="5"/>
  <c r="DH12" i="5"/>
  <c r="DC12" i="5"/>
  <c r="DA12" i="5"/>
  <c r="CA12" i="5" s="1"/>
  <c r="CC12" i="5"/>
  <c r="F12" i="5"/>
  <c r="D12" i="5" s="1"/>
  <c r="DG12" i="5" s="1"/>
  <c r="E12" i="5"/>
  <c r="CG12" i="5" s="1"/>
  <c r="A5" i="5"/>
  <c r="A4" i="5"/>
  <c r="A3" i="5"/>
  <c r="A2" i="5"/>
  <c r="D14" i="5" l="1"/>
  <c r="DD14" i="5" s="1"/>
  <c r="CD14" i="5" s="1"/>
  <c r="DH14" i="5"/>
  <c r="CF118" i="5"/>
  <c r="DF118" i="5"/>
  <c r="DD119" i="5"/>
  <c r="DH119" i="5"/>
  <c r="CG124" i="5"/>
  <c r="DH124" i="5"/>
  <c r="DG124" i="5"/>
  <c r="AS313" i="5"/>
  <c r="E54" i="5"/>
  <c r="D48" i="5"/>
  <c r="D54" i="5" s="1"/>
  <c r="F60" i="5"/>
  <c r="D55" i="5"/>
  <c r="DF62" i="5"/>
  <c r="DG62" i="5"/>
  <c r="CG62" i="5"/>
  <c r="K79" i="5"/>
  <c r="CF134" i="5"/>
  <c r="DH134" i="5"/>
  <c r="DC170" i="5"/>
  <c r="CC170" i="5" s="1"/>
  <c r="DA170" i="5"/>
  <c r="CA170" i="5" s="1"/>
  <c r="DB170" i="5"/>
  <c r="CB170" i="5" s="1"/>
  <c r="DG44" i="5"/>
  <c r="DE44" i="5"/>
  <c r="CF59" i="5"/>
  <c r="DE59" i="5"/>
  <c r="CE59" i="5"/>
  <c r="DF93" i="5"/>
  <c r="CF93" i="5"/>
  <c r="DF110" i="5"/>
  <c r="CF110" i="5"/>
  <c r="CF130" i="5"/>
  <c r="DF130" i="5"/>
  <c r="DH137" i="5"/>
  <c r="CF137" i="5"/>
  <c r="DD137" i="5"/>
  <c r="CE137" i="5"/>
  <c r="DC171" i="5"/>
  <c r="CC171" i="5" s="1"/>
  <c r="DD171" i="5"/>
  <c r="CD171" i="5" s="1"/>
  <c r="CG228" i="5"/>
  <c r="DG228" i="5"/>
  <c r="CE228" i="5"/>
  <c r="DE228" i="5"/>
  <c r="CB312" i="5"/>
  <c r="DB312" i="5"/>
  <c r="CB313" i="5"/>
  <c r="DB313" i="5"/>
  <c r="D50" i="5"/>
  <c r="CG50" i="5"/>
  <c r="DH15" i="5"/>
  <c r="CH15" i="5"/>
  <c r="CF107" i="5"/>
  <c r="DF107" i="5"/>
  <c r="CF114" i="5"/>
  <c r="DF114" i="5"/>
  <c r="CF142" i="5"/>
  <c r="DH142" i="5"/>
  <c r="DC163" i="5"/>
  <c r="CC163" i="5" s="1"/>
  <c r="DE163" i="5"/>
  <c r="CE163" i="5" s="1"/>
  <c r="DD163" i="5"/>
  <c r="CD163" i="5" s="1"/>
  <c r="DC174" i="5"/>
  <c r="CC174" i="5" s="1"/>
  <c r="DB174" i="5"/>
  <c r="CB174" i="5" s="1"/>
  <c r="DA174" i="5"/>
  <c r="CA174" i="5" s="1"/>
  <c r="DC191" i="5"/>
  <c r="CC191" i="5" s="1"/>
  <c r="DA191" i="5"/>
  <c r="CA191" i="5" s="1"/>
  <c r="DG221" i="5"/>
  <c r="CD221" i="5"/>
  <c r="DC221" i="5"/>
  <c r="CC221" i="5" s="1"/>
  <c r="CE221" i="5"/>
  <c r="DC223" i="5"/>
  <c r="CC223" i="5" s="1"/>
  <c r="CD223" i="5"/>
  <c r="DG268" i="5"/>
  <c r="DD268" i="5"/>
  <c r="CD268" i="5"/>
  <c r="DC101" i="5"/>
  <c r="CC101" i="5" s="1"/>
  <c r="CE133" i="5"/>
  <c r="DD133" i="5"/>
  <c r="CF138" i="5"/>
  <c r="CE141" i="5"/>
  <c r="DD141" i="5"/>
  <c r="DA164" i="5"/>
  <c r="CA164" i="5" s="1"/>
  <c r="DA184" i="5"/>
  <c r="CA184" i="5" s="1"/>
  <c r="DD197" i="5"/>
  <c r="CD197" i="5" s="1"/>
  <c r="DE233" i="5"/>
  <c r="E36" i="5"/>
  <c r="CG19" i="5"/>
  <c r="D20" i="5"/>
  <c r="DG20" i="5" s="1"/>
  <c r="D23" i="5"/>
  <c r="F54" i="5"/>
  <c r="DH48" i="5"/>
  <c r="D51" i="5"/>
  <c r="D53" i="5"/>
  <c r="CE53" i="5" s="1"/>
  <c r="D56" i="5"/>
  <c r="CG63" i="5"/>
  <c r="K67" i="5"/>
  <c r="K69" i="5"/>
  <c r="K72" i="5"/>
  <c r="D92" i="5"/>
  <c r="DH92" i="5" s="1"/>
  <c r="D98" i="5"/>
  <c r="CG101" i="5"/>
  <c r="DH101" i="5"/>
  <c r="DH122" i="5"/>
  <c r="DD126" i="5"/>
  <c r="CF133" i="5"/>
  <c r="CF141" i="5"/>
  <c r="DD150" i="5"/>
  <c r="DE150" i="5"/>
  <c r="CG152" i="5"/>
  <c r="DE152" i="5"/>
  <c r="CG154" i="5"/>
  <c r="DE154" i="5"/>
  <c r="DG155" i="5"/>
  <c r="CG156" i="5"/>
  <c r="DE164" i="5"/>
  <c r="CE164" i="5" s="1"/>
  <c r="DB176" i="5"/>
  <c r="CB176" i="5" s="1"/>
  <c r="F178" i="5"/>
  <c r="D178" i="5" s="1"/>
  <c r="D185" i="5"/>
  <c r="DC185" i="5" s="1"/>
  <c r="CC185" i="5" s="1"/>
  <c r="D198" i="5"/>
  <c r="DA198" i="5" s="1"/>
  <c r="CA198" i="5" s="1"/>
  <c r="D205" i="5"/>
  <c r="DA205" i="5" s="1"/>
  <c r="CA205" i="5" s="1"/>
  <c r="CD229" i="5"/>
  <c r="DG229" i="5"/>
  <c r="CE233" i="5"/>
  <c r="DG233" i="5"/>
  <c r="D235" i="5"/>
  <c r="CG235" i="5" s="1"/>
  <c r="D236" i="5"/>
  <c r="D239" i="5"/>
  <c r="CD239" i="5" s="1"/>
  <c r="D253" i="5"/>
  <c r="CE275" i="5"/>
  <c r="DD288" i="5"/>
  <c r="CE290" i="5"/>
  <c r="CG100" i="5"/>
  <c r="DD12" i="5"/>
  <c r="CD12" i="5" s="1"/>
  <c r="D13" i="5"/>
  <c r="D19" i="5"/>
  <c r="DE19" i="5" s="1"/>
  <c r="DG22" i="5"/>
  <c r="DH23" i="5"/>
  <c r="D25" i="5"/>
  <c r="DD25" i="5" s="1"/>
  <c r="CD25" i="5" s="1"/>
  <c r="D26" i="5"/>
  <c r="DE26" i="5" s="1"/>
  <c r="DH26" i="5"/>
  <c r="D41" i="5"/>
  <c r="E46" i="5"/>
  <c r="D46" i="5" s="1"/>
  <c r="D47" i="5"/>
  <c r="DF47" i="5" s="1"/>
  <c r="D49" i="5"/>
  <c r="CE49" i="5" s="1"/>
  <c r="D52" i="5"/>
  <c r="CE57" i="5"/>
  <c r="DE57" i="5"/>
  <c r="DG100" i="5"/>
  <c r="D102" i="5"/>
  <c r="D103" i="5"/>
  <c r="DD103" i="5" s="1"/>
  <c r="D123" i="5"/>
  <c r="DH123" i="5" s="1"/>
  <c r="CG150" i="5"/>
  <c r="DB168" i="5"/>
  <c r="CB168" i="5" s="1"/>
  <c r="D241" i="5"/>
  <c r="CE241" i="5" s="1"/>
  <c r="D242" i="5"/>
  <c r="DE242" i="5" s="1"/>
  <c r="D266" i="5"/>
  <c r="D281" i="5"/>
  <c r="D287" i="5"/>
  <c r="E302" i="5"/>
  <c r="D302" i="5" s="1"/>
  <c r="E305" i="5"/>
  <c r="D305" i="5" s="1"/>
  <c r="DE229" i="5"/>
  <c r="AS312" i="5"/>
  <c r="CH12" i="5"/>
  <c r="DH22" i="5"/>
  <c r="DD42" i="5"/>
  <c r="CD42" i="5" s="1"/>
  <c r="D61" i="5"/>
  <c r="CG61" i="5"/>
  <c r="K77" i="5"/>
  <c r="D99" i="5"/>
  <c r="D105" i="5"/>
  <c r="D113" i="5"/>
  <c r="DE113" i="5" s="1"/>
  <c r="D117" i="5"/>
  <c r="DE117" i="5" s="1"/>
  <c r="D125" i="5"/>
  <c r="CE153" i="5"/>
  <c r="DC153" i="5"/>
  <c r="CC153" i="5" s="1"/>
  <c r="D182" i="5"/>
  <c r="DD182" i="5" s="1"/>
  <c r="CD182" i="5" s="1"/>
  <c r="D232" i="5"/>
  <c r="D244" i="5"/>
  <c r="D246" i="5"/>
  <c r="CG246" i="5" s="1"/>
  <c r="D251" i="5"/>
  <c r="CE251" i="5" s="1"/>
  <c r="D278" i="5"/>
  <c r="CD278" i="5" s="1"/>
  <c r="D280" i="5"/>
  <c r="CD280" i="5" s="1"/>
  <c r="D282" i="5"/>
  <c r="DG282" i="5" s="1"/>
  <c r="D289" i="5"/>
  <c r="DB289" i="5" s="1"/>
  <c r="CB289" i="5" s="1"/>
  <c r="E301" i="5"/>
  <c r="D301" i="5" s="1"/>
  <c r="DF13" i="5"/>
  <c r="DB13" i="5"/>
  <c r="CB13" i="5" s="1"/>
  <c r="CF13" i="5"/>
  <c r="DE13" i="5"/>
  <c r="CE13" i="5"/>
  <c r="DF24" i="5"/>
  <c r="DB24" i="5"/>
  <c r="CB24" i="5" s="1"/>
  <c r="CF24" i="5"/>
  <c r="DE24" i="5"/>
  <c r="CE24" i="5"/>
  <c r="CD92" i="5"/>
  <c r="DF92" i="5"/>
  <c r="DF95" i="5"/>
  <c r="CE95" i="5"/>
  <c r="DE95" i="5"/>
  <c r="CH95" i="5"/>
  <c r="CD95" i="5"/>
  <c r="DH95" i="5"/>
  <c r="DG95" i="5"/>
  <c r="CG95" i="5"/>
  <c r="DD95" i="5"/>
  <c r="CF95" i="5"/>
  <c r="DH106" i="5"/>
  <c r="DD106" i="5"/>
  <c r="CH106" i="5"/>
  <c r="CD106" i="5"/>
  <c r="DG106" i="5"/>
  <c r="DC106" i="5"/>
  <c r="CC106" i="5" s="1"/>
  <c r="CG106" i="5"/>
  <c r="DF106" i="5"/>
  <c r="CF106" i="5"/>
  <c r="CE106" i="5"/>
  <c r="DG132" i="5"/>
  <c r="DC132" i="5"/>
  <c r="CC132" i="5" s="1"/>
  <c r="CG132" i="5"/>
  <c r="DF132" i="5"/>
  <c r="CD132" i="5"/>
  <c r="DE132" i="5"/>
  <c r="CH132" i="5"/>
  <c r="CE132" i="5"/>
  <c r="DH132" i="5"/>
  <c r="CF132" i="5"/>
  <c r="DD132" i="5"/>
  <c r="DD13" i="5"/>
  <c r="CD13" i="5" s="1"/>
  <c r="DD20" i="5"/>
  <c r="CD20" i="5" s="1"/>
  <c r="DD24" i="5"/>
  <c r="CD24" i="5" s="1"/>
  <c r="DH28" i="5"/>
  <c r="D28" i="5"/>
  <c r="DH30" i="5"/>
  <c r="D30" i="5"/>
  <c r="D32" i="5"/>
  <c r="DH32" i="5"/>
  <c r="D34" i="5"/>
  <c r="DH34" i="5"/>
  <c r="DG43" i="5"/>
  <c r="DB43" i="5"/>
  <c r="CB43" i="5" s="1"/>
  <c r="CE43" i="5"/>
  <c r="DF43" i="5"/>
  <c r="DD43" i="5"/>
  <c r="CD43" i="5" s="1"/>
  <c r="DE43" i="5"/>
  <c r="CF43" i="5"/>
  <c r="CH43" i="5"/>
  <c r="CG45" i="5"/>
  <c r="D45" i="5"/>
  <c r="DH121" i="5"/>
  <c r="DD121" i="5"/>
  <c r="CG121" i="5"/>
  <c r="DG121" i="5"/>
  <c r="DC121" i="5"/>
  <c r="CC121" i="5" s="1"/>
  <c r="CF121" i="5"/>
  <c r="DE121" i="5"/>
  <c r="CD121" i="5"/>
  <c r="CH121" i="5"/>
  <c r="DG13" i="5"/>
  <c r="DF103" i="5"/>
  <c r="CF103" i="5"/>
  <c r="DE103" i="5"/>
  <c r="CE103" i="5"/>
  <c r="DC103" i="5"/>
  <c r="CC103" i="5" s="1"/>
  <c r="CG103" i="5"/>
  <c r="DG103" i="5"/>
  <c r="DH103" i="5"/>
  <c r="CD103" i="5"/>
  <c r="CE282" i="5"/>
  <c r="DF20" i="5"/>
  <c r="DB20" i="5"/>
  <c r="CB20" i="5" s="1"/>
  <c r="CF20" i="5"/>
  <c r="DE20" i="5"/>
  <c r="CE20" i="5"/>
  <c r="F36" i="5"/>
  <c r="DH112" i="5"/>
  <c r="DD112" i="5"/>
  <c r="CH112" i="5"/>
  <c r="CD112" i="5"/>
  <c r="DG112" i="5"/>
  <c r="DC112" i="5"/>
  <c r="CC112" i="5" s="1"/>
  <c r="CG112" i="5"/>
  <c r="DE112" i="5"/>
  <c r="CE112" i="5"/>
  <c r="DF112" i="5"/>
  <c r="CF112" i="5"/>
  <c r="AX112" i="5" s="1"/>
  <c r="DH129" i="5"/>
  <c r="DD129" i="5"/>
  <c r="CH129" i="5"/>
  <c r="CD129" i="5"/>
  <c r="DG129" i="5"/>
  <c r="DC129" i="5"/>
  <c r="CC129" i="5" s="1"/>
  <c r="CG129" i="5"/>
  <c r="DF129" i="5"/>
  <c r="CF129" i="5"/>
  <c r="DG230" i="5"/>
  <c r="CG230" i="5"/>
  <c r="DD230" i="5"/>
  <c r="CE230" i="5"/>
  <c r="CD230" i="5"/>
  <c r="DE230" i="5"/>
  <c r="DF14" i="5"/>
  <c r="DB14" i="5"/>
  <c r="CB14" i="5" s="1"/>
  <c r="CF14" i="5"/>
  <c r="DE14" i="5"/>
  <c r="CE14" i="5"/>
  <c r="DF21" i="5"/>
  <c r="DB21" i="5"/>
  <c r="CB21" i="5" s="1"/>
  <c r="CF21" i="5"/>
  <c r="DE21" i="5"/>
  <c r="CE21" i="5"/>
  <c r="DF25" i="5"/>
  <c r="DB25" i="5"/>
  <c r="CB25" i="5" s="1"/>
  <c r="CF25" i="5"/>
  <c r="DE25" i="5"/>
  <c r="CE25" i="5"/>
  <c r="D29" i="5"/>
  <c r="DH29" i="5"/>
  <c r="D31" i="5"/>
  <c r="DH31" i="5"/>
  <c r="D33" i="5"/>
  <c r="DH33" i="5"/>
  <c r="DH35" i="5"/>
  <c r="D35" i="5"/>
  <c r="DG47" i="5"/>
  <c r="CE47" i="5"/>
  <c r="DD56" i="5"/>
  <c r="CD56" i="5" s="1"/>
  <c r="AY56" i="5" s="1"/>
  <c r="CH56" i="5"/>
  <c r="DG56" i="5"/>
  <c r="DE56" i="5"/>
  <c r="CF56" i="5"/>
  <c r="CE56" i="5"/>
  <c r="DB56" i="5"/>
  <c r="CB56" i="5" s="1"/>
  <c r="DD58" i="5"/>
  <c r="CD58" i="5" s="1"/>
  <c r="CH58" i="5"/>
  <c r="DG58" i="5"/>
  <c r="DE58" i="5"/>
  <c r="CF58" i="5"/>
  <c r="DB58" i="5"/>
  <c r="CB58" i="5" s="1"/>
  <c r="AY58" i="5" s="1"/>
  <c r="CE58" i="5"/>
  <c r="DH91" i="5"/>
  <c r="DD91" i="5"/>
  <c r="CH91" i="5"/>
  <c r="CD91" i="5"/>
  <c r="DG91" i="5"/>
  <c r="DC91" i="5"/>
  <c r="CC91" i="5" s="1"/>
  <c r="CG91" i="5"/>
  <c r="AX91" i="5" s="1"/>
  <c r="CE91" i="5"/>
  <c r="DF91" i="5"/>
  <c r="CF91" i="5"/>
  <c r="DE91" i="5"/>
  <c r="DF121" i="5"/>
  <c r="DH128" i="5"/>
  <c r="DD128" i="5"/>
  <c r="CH128" i="5"/>
  <c r="CD128" i="5"/>
  <c r="DG128" i="5"/>
  <c r="DC128" i="5"/>
  <c r="CC128" i="5" s="1"/>
  <c r="CG128" i="5"/>
  <c r="DE128" i="5"/>
  <c r="DF128" i="5"/>
  <c r="CF128" i="5"/>
  <c r="CE128" i="5"/>
  <c r="DD156" i="5"/>
  <c r="CD156" i="5"/>
  <c r="DD173" i="5"/>
  <c r="CD173" i="5" s="1"/>
  <c r="DB173" i="5"/>
  <c r="CB173" i="5" s="1"/>
  <c r="DA173" i="5"/>
  <c r="CA173" i="5" s="1"/>
  <c r="DE173" i="5"/>
  <c r="CE173" i="5" s="1"/>
  <c r="DC173" i="5"/>
  <c r="CC173" i="5" s="1"/>
  <c r="DD224" i="5"/>
  <c r="CD224" i="5"/>
  <c r="CG224" i="5"/>
  <c r="DE224" i="5"/>
  <c r="DG224" i="5"/>
  <c r="CE224" i="5"/>
  <c r="CH13" i="5"/>
  <c r="DF15" i="5"/>
  <c r="DB15" i="5"/>
  <c r="CB15" i="5" s="1"/>
  <c r="CF15" i="5"/>
  <c r="DE15" i="5"/>
  <c r="CE15" i="5"/>
  <c r="CH20" i="5"/>
  <c r="DF22" i="5"/>
  <c r="DB22" i="5"/>
  <c r="CB22" i="5" s="1"/>
  <c r="CF22" i="5"/>
  <c r="DE22" i="5"/>
  <c r="CE22" i="5"/>
  <c r="CH24" i="5"/>
  <c r="DG24" i="5"/>
  <c r="DF26" i="5"/>
  <c r="CE26" i="5"/>
  <c r="K75" i="5"/>
  <c r="K80" i="5"/>
  <c r="DC95" i="5"/>
  <c r="CC95" i="5" s="1"/>
  <c r="CH103" i="5"/>
  <c r="DH109" i="5"/>
  <c r="DC109" i="5"/>
  <c r="CC109" i="5" s="1"/>
  <c r="CF109" i="5"/>
  <c r="DG109" i="5"/>
  <c r="CE109" i="5"/>
  <c r="DF109" i="5"/>
  <c r="CH109" i="5"/>
  <c r="CG109" i="5"/>
  <c r="DH117" i="5"/>
  <c r="DD117" i="5"/>
  <c r="CH117" i="5"/>
  <c r="CD117" i="5"/>
  <c r="DG117" i="5"/>
  <c r="DC117" i="5"/>
  <c r="CC117" i="5" s="1"/>
  <c r="CG117" i="5"/>
  <c r="DF117" i="5"/>
  <c r="CF117" i="5"/>
  <c r="CE117" i="5"/>
  <c r="DG140" i="5"/>
  <c r="DC140" i="5"/>
  <c r="CC140" i="5" s="1"/>
  <c r="CG140" i="5"/>
  <c r="DF140" i="5"/>
  <c r="CD140" i="5"/>
  <c r="AX140" i="5" s="1"/>
  <c r="DE140" i="5"/>
  <c r="CH140" i="5"/>
  <c r="CE140" i="5"/>
  <c r="DH140" i="5"/>
  <c r="CF140" i="5"/>
  <c r="DD140" i="5"/>
  <c r="DF12" i="5"/>
  <c r="DB12" i="5"/>
  <c r="CF12" i="5"/>
  <c r="CE12" i="5"/>
  <c r="DE12" i="5"/>
  <c r="DH13" i="5"/>
  <c r="CH14" i="5"/>
  <c r="DG14" i="5"/>
  <c r="DD15" i="5"/>
  <c r="CD15" i="5" s="1"/>
  <c r="DF19" i="5"/>
  <c r="CE19" i="5"/>
  <c r="DH20" i="5"/>
  <c r="CH21" i="5"/>
  <c r="DG21" i="5"/>
  <c r="DD22" i="5"/>
  <c r="CD22" i="5" s="1"/>
  <c r="DF23" i="5"/>
  <c r="DB23" i="5"/>
  <c r="CB23" i="5" s="1"/>
  <c r="CF23" i="5"/>
  <c r="DE23" i="5"/>
  <c r="CE23" i="5"/>
  <c r="DH24" i="5"/>
  <c r="CH25" i="5"/>
  <c r="DG25" i="5"/>
  <c r="D27" i="5"/>
  <c r="DH27" i="5"/>
  <c r="DG51" i="5"/>
  <c r="DF51" i="5"/>
  <c r="DB51" i="5"/>
  <c r="CB51" i="5" s="1"/>
  <c r="CF51" i="5"/>
  <c r="CE51" i="5"/>
  <c r="AY51" i="5" s="1"/>
  <c r="DE51" i="5"/>
  <c r="CH51" i="5"/>
  <c r="DD51" i="5"/>
  <c r="CD51" i="5" s="1"/>
  <c r="DE92" i="5"/>
  <c r="DF96" i="5"/>
  <c r="CF96" i="5"/>
  <c r="DE96" i="5"/>
  <c r="CE96" i="5"/>
  <c r="DC96" i="5"/>
  <c r="CC96" i="5" s="1"/>
  <c r="CG96" i="5"/>
  <c r="DH96" i="5"/>
  <c r="CD96" i="5"/>
  <c r="DG96" i="5"/>
  <c r="CH96" i="5"/>
  <c r="DE106" i="5"/>
  <c r="DH113" i="5"/>
  <c r="DG113" i="5"/>
  <c r="CF113" i="5"/>
  <c r="DH116" i="5"/>
  <c r="DD116" i="5"/>
  <c r="CH116" i="5"/>
  <c r="CD116" i="5"/>
  <c r="DG116" i="5"/>
  <c r="DC116" i="5"/>
  <c r="CC116" i="5" s="1"/>
  <c r="CG116" i="5"/>
  <c r="CE116" i="5"/>
  <c r="DF116" i="5"/>
  <c r="CF116" i="5"/>
  <c r="DE116" i="5"/>
  <c r="CE121" i="5"/>
  <c r="DF126" i="5"/>
  <c r="CE126" i="5"/>
  <c r="DE126" i="5"/>
  <c r="CH126" i="5"/>
  <c r="CD126" i="5"/>
  <c r="DC126" i="5"/>
  <c r="CC126" i="5" s="1"/>
  <c r="DG126" i="5"/>
  <c r="CG126" i="5"/>
  <c r="DH126" i="5"/>
  <c r="DE129" i="5"/>
  <c r="AX132" i="5"/>
  <c r="DG136" i="5"/>
  <c r="DC136" i="5"/>
  <c r="CC136" i="5" s="1"/>
  <c r="CG136" i="5"/>
  <c r="DF136" i="5"/>
  <c r="CD136" i="5"/>
  <c r="DE136" i="5"/>
  <c r="CH136" i="5"/>
  <c r="DD136" i="5"/>
  <c r="CE136" i="5"/>
  <c r="DH136" i="5"/>
  <c r="CF136" i="5"/>
  <c r="DB186" i="5"/>
  <c r="CB186" i="5" s="1"/>
  <c r="DA186" i="5"/>
  <c r="CA186" i="5" s="1"/>
  <c r="DE186" i="5"/>
  <c r="CE186" i="5" s="1"/>
  <c r="DD186" i="5"/>
  <c r="CD186" i="5" s="1"/>
  <c r="DC186" i="5"/>
  <c r="CC186" i="5" s="1"/>
  <c r="DD188" i="5"/>
  <c r="CD188" i="5" s="1"/>
  <c r="DB188" i="5"/>
  <c r="CB188" i="5" s="1"/>
  <c r="DE188" i="5"/>
  <c r="CE188" i="5" s="1"/>
  <c r="DC188" i="5"/>
  <c r="CC188" i="5" s="1"/>
  <c r="DA188" i="5"/>
  <c r="CA188" i="5" s="1"/>
  <c r="CE41" i="5"/>
  <c r="CH42" i="5"/>
  <c r="DE42" i="5"/>
  <c r="CE44" i="5"/>
  <c r="DF44" i="5"/>
  <c r="DH94" i="5"/>
  <c r="DD94" i="5"/>
  <c r="CH94" i="5"/>
  <c r="CD94" i="5"/>
  <c r="DG94" i="5"/>
  <c r="DC94" i="5"/>
  <c r="CC94" i="5" s="1"/>
  <c r="CG94" i="5"/>
  <c r="DH108" i="5"/>
  <c r="DD108" i="5"/>
  <c r="CH108" i="5"/>
  <c r="CD108" i="5"/>
  <c r="DG108" i="5"/>
  <c r="DC108" i="5"/>
  <c r="CC108" i="5" s="1"/>
  <c r="CG108" i="5"/>
  <c r="DH115" i="5"/>
  <c r="DD115" i="5"/>
  <c r="CH115" i="5"/>
  <c r="CD115" i="5"/>
  <c r="DG115" i="5"/>
  <c r="DC115" i="5"/>
  <c r="CC115" i="5" s="1"/>
  <c r="CG115" i="5"/>
  <c r="DF120" i="5"/>
  <c r="CF120" i="5"/>
  <c r="DE120" i="5"/>
  <c r="CE120" i="5"/>
  <c r="DD120" i="5"/>
  <c r="DC122" i="5"/>
  <c r="CC122" i="5" s="1"/>
  <c r="DD123" i="5"/>
  <c r="CF123" i="5"/>
  <c r="DG139" i="5"/>
  <c r="DC139" i="5"/>
  <c r="CC139" i="5" s="1"/>
  <c r="CG139" i="5"/>
  <c r="DF139" i="5"/>
  <c r="CD139" i="5"/>
  <c r="DE139" i="5"/>
  <c r="CH139" i="5"/>
  <c r="CF41" i="5"/>
  <c r="DB41" i="5"/>
  <c r="CB41" i="5" s="1"/>
  <c r="DF41" i="5"/>
  <c r="DB42" i="5"/>
  <c r="CB42" i="5" s="1"/>
  <c r="CF44" i="5"/>
  <c r="DG49" i="5"/>
  <c r="DF49" i="5"/>
  <c r="DB49" i="5"/>
  <c r="CB49" i="5" s="1"/>
  <c r="CF49" i="5"/>
  <c r="DD49" i="5"/>
  <c r="CD49" i="5" s="1"/>
  <c r="CH50" i="5"/>
  <c r="DG53" i="5"/>
  <c r="DF53" i="5"/>
  <c r="DB53" i="5"/>
  <c r="CB53" i="5" s="1"/>
  <c r="CF53" i="5"/>
  <c r="DD53" i="5"/>
  <c r="CD53" i="5" s="1"/>
  <c r="DD55" i="5"/>
  <c r="CD55" i="5" s="1"/>
  <c r="CH55" i="5"/>
  <c r="DG55" i="5"/>
  <c r="DF55" i="5"/>
  <c r="DD57" i="5"/>
  <c r="CD57" i="5" s="1"/>
  <c r="CH57" i="5"/>
  <c r="DG57" i="5"/>
  <c r="DF57" i="5"/>
  <c r="DD59" i="5"/>
  <c r="CD59" i="5" s="1"/>
  <c r="CH59" i="5"/>
  <c r="DG59" i="5"/>
  <c r="DF59" i="5"/>
  <c r="DE61" i="5"/>
  <c r="CE61" i="5"/>
  <c r="DD61" i="5"/>
  <c r="CD61" i="5" s="1"/>
  <c r="CH61" i="5"/>
  <c r="DB61" i="5"/>
  <c r="CB61" i="5" s="1"/>
  <c r="DE62" i="5"/>
  <c r="CE62" i="5"/>
  <c r="DD62" i="5"/>
  <c r="CD62" i="5" s="1"/>
  <c r="CH62" i="5"/>
  <c r="DB62" i="5"/>
  <c r="CB62" i="5" s="1"/>
  <c r="DE63" i="5"/>
  <c r="CE63" i="5"/>
  <c r="DD63" i="5"/>
  <c r="CD63" i="5" s="1"/>
  <c r="CH63" i="5"/>
  <c r="DB63" i="5"/>
  <c r="CB63" i="5" s="1"/>
  <c r="AY63" i="5" s="1"/>
  <c r="E64" i="5"/>
  <c r="K70" i="5"/>
  <c r="K73" i="5"/>
  <c r="K78" i="5"/>
  <c r="CE90" i="5"/>
  <c r="DH93" i="5"/>
  <c r="DD93" i="5"/>
  <c r="CH93" i="5"/>
  <c r="CD93" i="5"/>
  <c r="DG93" i="5"/>
  <c r="DC93" i="5"/>
  <c r="CC93" i="5" s="1"/>
  <c r="CG93" i="5"/>
  <c r="CE94" i="5"/>
  <c r="DE94" i="5"/>
  <c r="DF98" i="5"/>
  <c r="CF98" i="5"/>
  <c r="DE98" i="5"/>
  <c r="CE98" i="5"/>
  <c r="CH98" i="5"/>
  <c r="DD98" i="5"/>
  <c r="DF100" i="5"/>
  <c r="CE100" i="5"/>
  <c r="DE100" i="5"/>
  <c r="CH100" i="5"/>
  <c r="CD100" i="5"/>
  <c r="DC100" i="5"/>
  <c r="CC100" i="5" s="1"/>
  <c r="DF101" i="5"/>
  <c r="CF101" i="5"/>
  <c r="DE101" i="5"/>
  <c r="CE101" i="5"/>
  <c r="CH101" i="5"/>
  <c r="DD101" i="5"/>
  <c r="DH105" i="5"/>
  <c r="DD105" i="5"/>
  <c r="CG105" i="5"/>
  <c r="DG105" i="5"/>
  <c r="DC105" i="5"/>
  <c r="CC105" i="5" s="1"/>
  <c r="CF105" i="5"/>
  <c r="CE105" i="5"/>
  <c r="DF105" i="5"/>
  <c r="DH107" i="5"/>
  <c r="DD107" i="5"/>
  <c r="CH107" i="5"/>
  <c r="CD107" i="5"/>
  <c r="DG107" i="5"/>
  <c r="DC107" i="5"/>
  <c r="CC107" i="5" s="1"/>
  <c r="CG107" i="5"/>
  <c r="CE108" i="5"/>
  <c r="DE108" i="5"/>
  <c r="DH110" i="5"/>
  <c r="DD110" i="5"/>
  <c r="CH110" i="5"/>
  <c r="CD110" i="5"/>
  <c r="DG110" i="5"/>
  <c r="DC110" i="5"/>
  <c r="CC110" i="5" s="1"/>
  <c r="CG110" i="5"/>
  <c r="CE111" i="5"/>
  <c r="DH114" i="5"/>
  <c r="DD114" i="5"/>
  <c r="CH114" i="5"/>
  <c r="CD114" i="5"/>
  <c r="DG114" i="5"/>
  <c r="DC114" i="5"/>
  <c r="CC114" i="5" s="1"/>
  <c r="CG114" i="5"/>
  <c r="CE115" i="5"/>
  <c r="DE115" i="5"/>
  <c r="DH118" i="5"/>
  <c r="DD118" i="5"/>
  <c r="CH118" i="5"/>
  <c r="CD118" i="5"/>
  <c r="DG118" i="5"/>
  <c r="DC118" i="5"/>
  <c r="CC118" i="5" s="1"/>
  <c r="CG118" i="5"/>
  <c r="CF119" i="5"/>
  <c r="DG120" i="5"/>
  <c r="CF122" i="5"/>
  <c r="DF124" i="5"/>
  <c r="CE124" i="5"/>
  <c r="DE124" i="5"/>
  <c r="CH124" i="5"/>
  <c r="CD124" i="5"/>
  <c r="DC124" i="5"/>
  <c r="CC124" i="5" s="1"/>
  <c r="AX124" i="5" s="1"/>
  <c r="DH125" i="5"/>
  <c r="DD125" i="5"/>
  <c r="CG125" i="5"/>
  <c r="DG125" i="5"/>
  <c r="DC125" i="5"/>
  <c r="CC125" i="5" s="1"/>
  <c r="CF125" i="5"/>
  <c r="CE125" i="5"/>
  <c r="DF125" i="5"/>
  <c r="AX126" i="5"/>
  <c r="DH130" i="5"/>
  <c r="DD130" i="5"/>
  <c r="CH130" i="5"/>
  <c r="CD130" i="5"/>
  <c r="DG130" i="5"/>
  <c r="DC130" i="5"/>
  <c r="CC130" i="5" s="1"/>
  <c r="CG130" i="5"/>
  <c r="CE131" i="5"/>
  <c r="DG134" i="5"/>
  <c r="DC134" i="5"/>
  <c r="CC134" i="5" s="1"/>
  <c r="CG134" i="5"/>
  <c r="DF134" i="5"/>
  <c r="CD134" i="5"/>
  <c r="DE134" i="5"/>
  <c r="CH134" i="5"/>
  <c r="CE135" i="5"/>
  <c r="DG138" i="5"/>
  <c r="DC138" i="5"/>
  <c r="CC138" i="5" s="1"/>
  <c r="CG138" i="5"/>
  <c r="DF138" i="5"/>
  <c r="CD138" i="5"/>
  <c r="DE138" i="5"/>
  <c r="CH138" i="5"/>
  <c r="CE139" i="5"/>
  <c r="DD139" i="5"/>
  <c r="DG142" i="5"/>
  <c r="DC142" i="5"/>
  <c r="CC142" i="5" s="1"/>
  <c r="CG142" i="5"/>
  <c r="DF142" i="5"/>
  <c r="CD142" i="5"/>
  <c r="DE142" i="5"/>
  <c r="CH142" i="5"/>
  <c r="E143" i="5"/>
  <c r="D143" i="5" s="1"/>
  <c r="E157" i="5"/>
  <c r="DB204" i="5"/>
  <c r="CB204" i="5" s="1"/>
  <c r="DE204" i="5"/>
  <c r="CE204" i="5" s="1"/>
  <c r="DA204" i="5"/>
  <c r="CA204" i="5" s="1"/>
  <c r="DD204" i="5"/>
  <c r="CD204" i="5" s="1"/>
  <c r="DC204" i="5"/>
  <c r="CC204" i="5" s="1"/>
  <c r="DD246" i="5"/>
  <c r="CG248" i="5"/>
  <c r="CE248" i="5"/>
  <c r="AY248" i="5" s="1"/>
  <c r="DE248" i="5"/>
  <c r="DG248" i="5"/>
  <c r="DD270" i="5"/>
  <c r="CG270" i="5"/>
  <c r="AY270" i="5" s="1"/>
  <c r="DG270" i="5"/>
  <c r="CD270" i="5"/>
  <c r="CE270" i="5"/>
  <c r="DE270" i="5"/>
  <c r="DE41" i="5"/>
  <c r="DG42" i="5"/>
  <c r="CF42" i="5"/>
  <c r="DB44" i="5"/>
  <c r="CB44" i="5" s="1"/>
  <c r="DG50" i="5"/>
  <c r="DF50" i="5"/>
  <c r="DB50" i="5"/>
  <c r="CB50" i="5" s="1"/>
  <c r="CF50" i="5"/>
  <c r="DD50" i="5"/>
  <c r="CD50" i="5" s="1"/>
  <c r="E60" i="5"/>
  <c r="DH90" i="5"/>
  <c r="DD90" i="5"/>
  <c r="CH90" i="5"/>
  <c r="CD90" i="5"/>
  <c r="DG90" i="5"/>
  <c r="DC90" i="5"/>
  <c r="CC90" i="5" s="1"/>
  <c r="CG90" i="5"/>
  <c r="DH99" i="5"/>
  <c r="DD99" i="5"/>
  <c r="CG99" i="5"/>
  <c r="DG99" i="5"/>
  <c r="DC99" i="5"/>
  <c r="CC99" i="5" s="1"/>
  <c r="CF99" i="5"/>
  <c r="CE99" i="5"/>
  <c r="DF99" i="5"/>
  <c r="DF102" i="5"/>
  <c r="CF102" i="5"/>
  <c r="DE102" i="5"/>
  <c r="CE102" i="5"/>
  <c r="CH102" i="5"/>
  <c r="DD102" i="5"/>
  <c r="DH111" i="5"/>
  <c r="DD111" i="5"/>
  <c r="CH111" i="5"/>
  <c r="CD111" i="5"/>
  <c r="DG111" i="5"/>
  <c r="DC111" i="5"/>
  <c r="CC111" i="5" s="1"/>
  <c r="CG111" i="5"/>
  <c r="DF119" i="5"/>
  <c r="CE119" i="5"/>
  <c r="DE119" i="5"/>
  <c r="CH119" i="5"/>
  <c r="CD119" i="5"/>
  <c r="DC119" i="5"/>
  <c r="CC119" i="5" s="1"/>
  <c r="CH120" i="5"/>
  <c r="DF122" i="5"/>
  <c r="CE122" i="5"/>
  <c r="DE122" i="5"/>
  <c r="CH122" i="5"/>
  <c r="CD122" i="5"/>
  <c r="DG131" i="5"/>
  <c r="DC131" i="5"/>
  <c r="CC131" i="5" s="1"/>
  <c r="AX131" i="5" s="1"/>
  <c r="CG131" i="5"/>
  <c r="DF131" i="5"/>
  <c r="CD131" i="5"/>
  <c r="DE131" i="5"/>
  <c r="CH131" i="5"/>
  <c r="DG135" i="5"/>
  <c r="DC135" i="5"/>
  <c r="CC135" i="5" s="1"/>
  <c r="CG135" i="5"/>
  <c r="DF135" i="5"/>
  <c r="CD135" i="5"/>
  <c r="DE135" i="5"/>
  <c r="CH135" i="5"/>
  <c r="DE149" i="5"/>
  <c r="CD149" i="5"/>
  <c r="DD149" i="5"/>
  <c r="CG149" i="5"/>
  <c r="DF149" i="5"/>
  <c r="DC149" i="5"/>
  <c r="CC149" i="5" s="1"/>
  <c r="CE149" i="5"/>
  <c r="DG149" i="5"/>
  <c r="DD169" i="5"/>
  <c r="CD169" i="5" s="1"/>
  <c r="DB169" i="5"/>
  <c r="CB169" i="5" s="1"/>
  <c r="DA169" i="5"/>
  <c r="CA169" i="5" s="1"/>
  <c r="DB175" i="5"/>
  <c r="CB175" i="5" s="1"/>
  <c r="DA175" i="5"/>
  <c r="CA175" i="5" s="1"/>
  <c r="DE175" i="5"/>
  <c r="CE175" i="5" s="1"/>
  <c r="DD175" i="5"/>
  <c r="CD175" i="5" s="1"/>
  <c r="DB180" i="5"/>
  <c r="CB180" i="5" s="1"/>
  <c r="DD180" i="5"/>
  <c r="CD180" i="5" s="1"/>
  <c r="DC180" i="5"/>
  <c r="CC180" i="5" s="1"/>
  <c r="DA180" i="5"/>
  <c r="CA180" i="5" s="1"/>
  <c r="DB189" i="5"/>
  <c r="CB189" i="5" s="1"/>
  <c r="DC189" i="5"/>
  <c r="CC189" i="5" s="1"/>
  <c r="DA189" i="5"/>
  <c r="CA189" i="5" s="1"/>
  <c r="DE189" i="5"/>
  <c r="CE189" i="5" s="1"/>
  <c r="DD189" i="5"/>
  <c r="CD189" i="5" s="1"/>
  <c r="DB253" i="5"/>
  <c r="CB253" i="5" s="1"/>
  <c r="DG253" i="5"/>
  <c r="CG253" i="5"/>
  <c r="DC253" i="5"/>
  <c r="CC253" i="5" s="1"/>
  <c r="CE253" i="5"/>
  <c r="DE253" i="5"/>
  <c r="CE42" i="5"/>
  <c r="CH44" i="5"/>
  <c r="DD44" i="5"/>
  <c r="CD44" i="5" s="1"/>
  <c r="DB48" i="5"/>
  <c r="CB48" i="5" s="1"/>
  <c r="CH49" i="5"/>
  <c r="DE49" i="5"/>
  <c r="DG52" i="5"/>
  <c r="DF52" i="5"/>
  <c r="DB52" i="5"/>
  <c r="CB52" i="5" s="1"/>
  <c r="CF52" i="5"/>
  <c r="DD52" i="5"/>
  <c r="CD52" i="5" s="1"/>
  <c r="CH53" i="5"/>
  <c r="DE53" i="5"/>
  <c r="DB55" i="5"/>
  <c r="CB55" i="5" s="1"/>
  <c r="DB57" i="5"/>
  <c r="CB57" i="5" s="1"/>
  <c r="AY57" i="5" s="1"/>
  <c r="DB59" i="5"/>
  <c r="CB59" i="5" s="1"/>
  <c r="AY59" i="5" s="1"/>
  <c r="CF61" i="5"/>
  <c r="CF62" i="5"/>
  <c r="CF63" i="5"/>
  <c r="F64" i="5"/>
  <c r="CF90" i="5"/>
  <c r="DF90" i="5"/>
  <c r="CE93" i="5"/>
  <c r="AX93" i="5" s="1"/>
  <c r="DE93" i="5"/>
  <c r="CF94" i="5"/>
  <c r="DF94" i="5"/>
  <c r="D97" i="5"/>
  <c r="DG98" i="5"/>
  <c r="CF100" i="5"/>
  <c r="AX100" i="5" s="1"/>
  <c r="DD100" i="5"/>
  <c r="DG101" i="5"/>
  <c r="CD102" i="5"/>
  <c r="DH102" i="5"/>
  <c r="D104" i="5"/>
  <c r="CH105" i="5"/>
  <c r="CE107" i="5"/>
  <c r="DE107" i="5"/>
  <c r="CF108" i="5"/>
  <c r="DF108" i="5"/>
  <c r="CE110" i="5"/>
  <c r="DE110" i="5"/>
  <c r="CF111" i="5"/>
  <c r="DF111" i="5"/>
  <c r="CE114" i="5"/>
  <c r="DE114" i="5"/>
  <c r="CF115" i="5"/>
  <c r="DF115" i="5"/>
  <c r="CE118" i="5"/>
  <c r="DE118" i="5"/>
  <c r="CG119" i="5"/>
  <c r="DG119" i="5"/>
  <c r="CD120" i="5"/>
  <c r="AX120" i="5" s="1"/>
  <c r="DH120" i="5"/>
  <c r="CG122" i="5"/>
  <c r="DG122" i="5"/>
  <c r="CF124" i="5"/>
  <c r="DD124" i="5"/>
  <c r="CH125" i="5"/>
  <c r="D127" i="5"/>
  <c r="CE130" i="5"/>
  <c r="AX130" i="5" s="1"/>
  <c r="DE130" i="5"/>
  <c r="CF131" i="5"/>
  <c r="DH131" i="5"/>
  <c r="DG133" i="5"/>
  <c r="DC133" i="5"/>
  <c r="CC133" i="5" s="1"/>
  <c r="CG133" i="5"/>
  <c r="DF133" i="5"/>
  <c r="CD133" i="5"/>
  <c r="DE133" i="5"/>
  <c r="CH133" i="5"/>
  <c r="CE134" i="5"/>
  <c r="DD134" i="5"/>
  <c r="CF135" i="5"/>
  <c r="DH135" i="5"/>
  <c r="DG137" i="5"/>
  <c r="DC137" i="5"/>
  <c r="CC137" i="5" s="1"/>
  <c r="CG137" i="5"/>
  <c r="DF137" i="5"/>
  <c r="CD137" i="5"/>
  <c r="DE137" i="5"/>
  <c r="CH137" i="5"/>
  <c r="CE138" i="5"/>
  <c r="DD138" i="5"/>
  <c r="CF139" i="5"/>
  <c r="DH139" i="5"/>
  <c r="DG141" i="5"/>
  <c r="DC141" i="5"/>
  <c r="CC141" i="5" s="1"/>
  <c r="CG141" i="5"/>
  <c r="DF141" i="5"/>
  <c r="CD141" i="5"/>
  <c r="DE141" i="5"/>
  <c r="CH141" i="5"/>
  <c r="CE142" i="5"/>
  <c r="DD142" i="5"/>
  <c r="F157" i="5"/>
  <c r="DD148" i="5"/>
  <c r="CD148" i="5"/>
  <c r="DE151" i="5"/>
  <c r="CD151" i="5"/>
  <c r="DD151" i="5"/>
  <c r="CG151" i="5"/>
  <c r="DG151" i="5"/>
  <c r="DF151" i="5"/>
  <c r="DC151" i="5"/>
  <c r="CC151" i="5" s="1"/>
  <c r="AY151" i="5" s="1"/>
  <c r="DB165" i="5"/>
  <c r="CB165" i="5" s="1"/>
  <c r="DC165" i="5"/>
  <c r="CC165" i="5" s="1"/>
  <c r="DA165" i="5"/>
  <c r="CA165" i="5" s="1"/>
  <c r="DD165" i="5"/>
  <c r="CD165" i="5" s="1"/>
  <c r="DC169" i="5"/>
  <c r="CC169" i="5" s="1"/>
  <c r="DB171" i="5"/>
  <c r="CB171" i="5" s="1"/>
  <c r="DA171" i="5"/>
  <c r="CA171" i="5" s="1"/>
  <c r="DE171" i="5"/>
  <c r="CE171" i="5" s="1"/>
  <c r="DD177" i="5"/>
  <c r="CD177" i="5" s="1"/>
  <c r="DB177" i="5"/>
  <c r="CB177" i="5" s="1"/>
  <c r="DA177" i="5"/>
  <c r="CA177" i="5" s="1"/>
  <c r="DE177" i="5"/>
  <c r="CE177" i="5" s="1"/>
  <c r="DC177" i="5"/>
  <c r="CC177" i="5" s="1"/>
  <c r="DD181" i="5"/>
  <c r="CD181" i="5" s="1"/>
  <c r="DA181" i="5"/>
  <c r="CA181" i="5" s="1"/>
  <c r="DE181" i="5"/>
  <c r="CE181" i="5" s="1"/>
  <c r="DC181" i="5"/>
  <c r="CC181" i="5" s="1"/>
  <c r="DE222" i="5"/>
  <c r="DD222" i="5"/>
  <c r="CG222" i="5"/>
  <c r="DC222" i="5"/>
  <c r="CC222" i="5" s="1"/>
  <c r="CD222" i="5"/>
  <c r="DG222" i="5"/>
  <c r="DB222" i="5"/>
  <c r="CB222" i="5" s="1"/>
  <c r="CE222" i="5"/>
  <c r="DG225" i="5"/>
  <c r="CG225" i="5"/>
  <c r="DD225" i="5"/>
  <c r="CE225" i="5"/>
  <c r="AY225" i="5" s="1"/>
  <c r="DE225" i="5"/>
  <c r="DD238" i="5"/>
  <c r="CD238" i="5"/>
  <c r="DE238" i="5"/>
  <c r="CG238" i="5"/>
  <c r="CE238" i="5"/>
  <c r="DG238" i="5"/>
  <c r="DG257" i="5"/>
  <c r="CG257" i="5"/>
  <c r="CE257" i="5"/>
  <c r="DE257" i="5"/>
  <c r="DD292" i="5"/>
  <c r="CD292" i="5"/>
  <c r="DG292" i="5"/>
  <c r="CE292" i="5"/>
  <c r="DE292" i="5"/>
  <c r="CG292" i="5"/>
  <c r="CD150" i="5"/>
  <c r="DE155" i="5"/>
  <c r="CD155" i="5"/>
  <c r="AY155" i="5" s="1"/>
  <c r="DD155" i="5"/>
  <c r="CG155" i="5"/>
  <c r="DD194" i="5"/>
  <c r="CD194" i="5" s="1"/>
  <c r="AX194" i="5" s="1"/>
  <c r="DE194" i="5"/>
  <c r="CE194" i="5" s="1"/>
  <c r="DB194" i="5"/>
  <c r="CB194" i="5" s="1"/>
  <c r="DC205" i="5"/>
  <c r="CC205" i="5" s="1"/>
  <c r="DB205" i="5"/>
  <c r="CB205" i="5" s="1"/>
  <c r="AH205" i="5" s="1"/>
  <c r="DD205" i="5"/>
  <c r="CD205" i="5" s="1"/>
  <c r="DE205" i="5"/>
  <c r="CE205" i="5" s="1"/>
  <c r="DE232" i="5"/>
  <c r="CE232" i="5"/>
  <c r="DD232" i="5"/>
  <c r="CD232" i="5"/>
  <c r="DG232" i="5"/>
  <c r="CG232" i="5"/>
  <c r="DD297" i="5"/>
  <c r="CD297" i="5"/>
  <c r="DG297" i="5"/>
  <c r="CE297" i="5"/>
  <c r="AY297" i="5" s="1"/>
  <c r="DE297" i="5"/>
  <c r="CG297" i="5"/>
  <c r="DE153" i="5"/>
  <c r="CD153" i="5"/>
  <c r="AY153" i="5" s="1"/>
  <c r="DD153" i="5"/>
  <c r="CG153" i="5"/>
  <c r="DB162" i="5"/>
  <c r="CB162" i="5" s="1"/>
  <c r="DA162" i="5"/>
  <c r="CA162" i="5" s="1"/>
  <c r="AX162" i="5" s="1"/>
  <c r="DC162" i="5"/>
  <c r="CC162" i="5" s="1"/>
  <c r="DB167" i="5"/>
  <c r="CB167" i="5" s="1"/>
  <c r="DA167" i="5"/>
  <c r="CA167" i="5" s="1"/>
  <c r="DE167" i="5"/>
  <c r="CE167" i="5" s="1"/>
  <c r="DC167" i="5"/>
  <c r="CC167" i="5" s="1"/>
  <c r="DB182" i="5"/>
  <c r="CB182" i="5" s="1"/>
  <c r="DA182" i="5"/>
  <c r="CA182" i="5" s="1"/>
  <c r="DE182" i="5"/>
  <c r="CE182" i="5" s="1"/>
  <c r="DC182" i="5"/>
  <c r="CC182" i="5" s="1"/>
  <c r="DB184" i="5"/>
  <c r="CB184" i="5" s="1"/>
  <c r="DD184" i="5"/>
  <c r="CD184" i="5" s="1"/>
  <c r="DC184" i="5"/>
  <c r="CC184" i="5" s="1"/>
  <c r="DD185" i="5"/>
  <c r="CD185" i="5" s="1"/>
  <c r="DA185" i="5"/>
  <c r="CA185" i="5" s="1"/>
  <c r="DE185" i="5"/>
  <c r="CE185" i="5" s="1"/>
  <c r="DB185" i="5"/>
  <c r="CB185" i="5" s="1"/>
  <c r="DD196" i="5"/>
  <c r="CD196" i="5" s="1"/>
  <c r="DB196" i="5"/>
  <c r="CB196" i="5" s="1"/>
  <c r="DE196" i="5"/>
  <c r="CE196" i="5" s="1"/>
  <c r="DC196" i="5"/>
  <c r="CC196" i="5" s="1"/>
  <c r="DE227" i="5"/>
  <c r="CE227" i="5"/>
  <c r="DD227" i="5"/>
  <c r="CD227" i="5"/>
  <c r="DG227" i="5"/>
  <c r="CG227" i="5"/>
  <c r="DG236" i="5"/>
  <c r="CG236" i="5"/>
  <c r="DE236" i="5"/>
  <c r="CE236" i="5"/>
  <c r="CD236" i="5"/>
  <c r="DD236" i="5"/>
  <c r="DE237" i="5"/>
  <c r="CE237" i="5"/>
  <c r="DD237" i="5"/>
  <c r="CD237" i="5"/>
  <c r="AY237" i="5" s="1"/>
  <c r="CG237" i="5"/>
  <c r="DG237" i="5"/>
  <c r="DD261" i="5"/>
  <c r="CD261" i="5"/>
  <c r="DE261" i="5"/>
  <c r="CG261" i="5"/>
  <c r="DG261" i="5"/>
  <c r="CE261" i="5"/>
  <c r="CE148" i="5"/>
  <c r="DF148" i="5"/>
  <c r="CE150" i="5"/>
  <c r="DF150" i="5"/>
  <c r="CE152" i="5"/>
  <c r="DF152" i="5"/>
  <c r="CE154" i="5"/>
  <c r="DF154" i="5"/>
  <c r="CE156" i="5"/>
  <c r="DF156" i="5"/>
  <c r="DA163" i="5"/>
  <c r="CA163" i="5" s="1"/>
  <c r="DC164" i="5"/>
  <c r="CC164" i="5" s="1"/>
  <c r="F166" i="5"/>
  <c r="D166" i="5" s="1"/>
  <c r="DD170" i="5"/>
  <c r="CD170" i="5" s="1"/>
  <c r="DD174" i="5"/>
  <c r="CD174" i="5" s="1"/>
  <c r="DD190" i="5"/>
  <c r="CD190" i="5" s="1"/>
  <c r="DE190" i="5"/>
  <c r="CE190" i="5" s="1"/>
  <c r="DB191" i="5"/>
  <c r="CB191" i="5" s="1"/>
  <c r="AX191" i="5" s="1"/>
  <c r="DE191" i="5"/>
  <c r="CE191" i="5" s="1"/>
  <c r="DD191" i="5"/>
  <c r="CD191" i="5" s="1"/>
  <c r="DB195" i="5"/>
  <c r="CB195" i="5" s="1"/>
  <c r="DE195" i="5"/>
  <c r="CE195" i="5" s="1"/>
  <c r="DC195" i="5"/>
  <c r="CC195" i="5" s="1"/>
  <c r="DB198" i="5"/>
  <c r="CB198" i="5" s="1"/>
  <c r="DC235" i="5"/>
  <c r="CC235" i="5" s="1"/>
  <c r="CE235" i="5"/>
  <c r="DG235" i="5"/>
  <c r="DB235" i="5"/>
  <c r="CB235" i="5" s="1"/>
  <c r="CD235" i="5"/>
  <c r="DE235" i="5"/>
  <c r="DG239" i="5"/>
  <c r="DC241" i="5"/>
  <c r="CC241" i="5" s="1"/>
  <c r="CD241" i="5"/>
  <c r="DG241" i="5"/>
  <c r="DB241" i="5"/>
  <c r="CB241" i="5" s="1"/>
  <c r="CG241" i="5"/>
  <c r="DE241" i="5"/>
  <c r="DD241" i="5"/>
  <c r="CG244" i="5"/>
  <c r="DG244" i="5"/>
  <c r="CE244" i="5"/>
  <c r="DD244" i="5"/>
  <c r="CD244" i="5"/>
  <c r="DG251" i="5"/>
  <c r="DE251" i="5"/>
  <c r="CG251" i="5"/>
  <c r="AY251" i="5" s="1"/>
  <c r="CG252" i="5"/>
  <c r="CE252" i="5"/>
  <c r="DE252" i="5"/>
  <c r="CG258" i="5"/>
  <c r="DE258" i="5"/>
  <c r="CE258" i="5"/>
  <c r="DG258" i="5"/>
  <c r="DG260" i="5"/>
  <c r="CG260" i="5"/>
  <c r="CE260" i="5"/>
  <c r="DD260" i="5"/>
  <c r="CD260" i="5"/>
  <c r="DE277" i="5"/>
  <c r="DC277" i="5"/>
  <c r="CC277" i="5" s="1"/>
  <c r="AY277" i="5" s="1"/>
  <c r="CE277" i="5"/>
  <c r="DB277" i="5"/>
  <c r="CB277" i="5" s="1"/>
  <c r="CD277" i="5"/>
  <c r="CG277" i="5"/>
  <c r="DG277" i="5"/>
  <c r="DE281" i="5"/>
  <c r="CE281" i="5"/>
  <c r="CG281" i="5"/>
  <c r="DG281" i="5"/>
  <c r="DD281" i="5"/>
  <c r="CD281" i="5"/>
  <c r="DE286" i="5"/>
  <c r="CE286" i="5"/>
  <c r="CG286" i="5"/>
  <c r="DD286" i="5"/>
  <c r="CD286" i="5"/>
  <c r="AY286" i="5" s="1"/>
  <c r="DC148" i="5"/>
  <c r="CC148" i="5" s="1"/>
  <c r="DC150" i="5"/>
  <c r="CC150" i="5" s="1"/>
  <c r="AY150" i="5" s="1"/>
  <c r="DC152" i="5"/>
  <c r="CC152" i="5" s="1"/>
  <c r="AY152" i="5" s="1"/>
  <c r="DC154" i="5"/>
  <c r="CC154" i="5" s="1"/>
  <c r="AY154" i="5" s="1"/>
  <c r="DC156" i="5"/>
  <c r="CC156" i="5" s="1"/>
  <c r="DB163" i="5"/>
  <c r="CB163" i="5" s="1"/>
  <c r="DD164" i="5"/>
  <c r="CD164" i="5" s="1"/>
  <c r="DE168" i="5"/>
  <c r="CE168" i="5" s="1"/>
  <c r="DA168" i="5"/>
  <c r="CA168" i="5" s="1"/>
  <c r="DD168" i="5"/>
  <c r="CD168" i="5" s="1"/>
  <c r="DE170" i="5"/>
  <c r="CE170" i="5" s="1"/>
  <c r="DE172" i="5"/>
  <c r="CE172" i="5" s="1"/>
  <c r="DA172" i="5"/>
  <c r="CA172" i="5" s="1"/>
  <c r="DD172" i="5"/>
  <c r="CD172" i="5" s="1"/>
  <c r="DE174" i="5"/>
  <c r="CE174" i="5" s="1"/>
  <c r="DE176" i="5"/>
  <c r="CE176" i="5" s="1"/>
  <c r="DA176" i="5"/>
  <c r="CA176" i="5" s="1"/>
  <c r="DD176" i="5"/>
  <c r="CD176" i="5" s="1"/>
  <c r="D179" i="5"/>
  <c r="D183" i="5"/>
  <c r="D187" i="5"/>
  <c r="DA190" i="5"/>
  <c r="CA190" i="5" s="1"/>
  <c r="D192" i="5"/>
  <c r="DB193" i="5"/>
  <c r="CB193" i="5" s="1"/>
  <c r="AX193" i="5" s="1"/>
  <c r="DC193" i="5"/>
  <c r="CC193" i="5" s="1"/>
  <c r="DE193" i="5"/>
  <c r="CE193" i="5" s="1"/>
  <c r="DD193" i="5"/>
  <c r="CD193" i="5" s="1"/>
  <c r="DA195" i="5"/>
  <c r="CA195" i="5" s="1"/>
  <c r="DB197" i="5"/>
  <c r="CB197" i="5" s="1"/>
  <c r="AX197" i="5" s="1"/>
  <c r="DC197" i="5"/>
  <c r="CC197" i="5" s="1"/>
  <c r="DE197" i="5"/>
  <c r="CE197" i="5" s="1"/>
  <c r="DD206" i="5"/>
  <c r="CD206" i="5" s="1"/>
  <c r="DC206" i="5"/>
  <c r="CC206" i="5" s="1"/>
  <c r="DB206" i="5"/>
  <c r="CB206" i="5" s="1"/>
  <c r="DE206" i="5"/>
  <c r="CE206" i="5" s="1"/>
  <c r="AY227" i="5"/>
  <c r="DD235" i="5"/>
  <c r="DG242" i="5"/>
  <c r="DE244" i="5"/>
  <c r="DG249" i="5"/>
  <c r="DE249" i="5"/>
  <c r="CG249" i="5"/>
  <c r="AY249" i="5" s="1"/>
  <c r="CG250" i="5"/>
  <c r="CE250" i="5"/>
  <c r="DE250" i="5"/>
  <c r="DG252" i="5"/>
  <c r="DD259" i="5"/>
  <c r="CG259" i="5"/>
  <c r="DC259" i="5"/>
  <c r="CC259" i="5" s="1"/>
  <c r="CD259" i="5"/>
  <c r="DB259" i="5"/>
  <c r="CB259" i="5" s="1"/>
  <c r="CE259" i="5"/>
  <c r="DE259" i="5"/>
  <c r="DE260" i="5"/>
  <c r="DG262" i="5"/>
  <c r="CG262" i="5"/>
  <c r="DD262" i="5"/>
  <c r="CD262" i="5"/>
  <c r="DE262" i="5"/>
  <c r="DD294" i="5"/>
  <c r="CD294" i="5"/>
  <c r="CG294" i="5"/>
  <c r="CE294" i="5"/>
  <c r="DE294" i="5"/>
  <c r="DG299" i="5"/>
  <c r="CG299" i="5"/>
  <c r="DE299" i="5"/>
  <c r="CD299" i="5"/>
  <c r="DD299" i="5"/>
  <c r="CE299" i="5"/>
  <c r="DE203" i="5"/>
  <c r="CE203" i="5" s="1"/>
  <c r="DA203" i="5"/>
  <c r="CA203" i="5" s="1"/>
  <c r="DD203" i="5"/>
  <c r="CD203" i="5" s="1"/>
  <c r="DC203" i="5"/>
  <c r="CC203" i="5" s="1"/>
  <c r="DE223" i="5"/>
  <c r="DD223" i="5"/>
  <c r="CG223" i="5"/>
  <c r="DB223" i="5"/>
  <c r="CB223" i="5" s="1"/>
  <c r="D226" i="5"/>
  <c r="D231" i="5"/>
  <c r="AY235" i="5"/>
  <c r="D243" i="5"/>
  <c r="D247" i="5"/>
  <c r="CE255" i="5"/>
  <c r="DG255" i="5"/>
  <c r="D256" i="5"/>
  <c r="DD263" i="5"/>
  <c r="CD263" i="5"/>
  <c r="DG263" i="5"/>
  <c r="CE263" i="5"/>
  <c r="DE263" i="5"/>
  <c r="DE264" i="5"/>
  <c r="CG264" i="5"/>
  <c r="DG264" i="5"/>
  <c r="CD264" i="5"/>
  <c r="AY264" i="5" s="1"/>
  <c r="DD264" i="5"/>
  <c r="DE265" i="5"/>
  <c r="DD265" i="5"/>
  <c r="CG265" i="5"/>
  <c r="DG265" i="5"/>
  <c r="CE265" i="5"/>
  <c r="CD265" i="5"/>
  <c r="DE266" i="5"/>
  <c r="CE266" i="5"/>
  <c r="DD266" i="5"/>
  <c r="CD266" i="5"/>
  <c r="DD273" i="5"/>
  <c r="CD273" i="5"/>
  <c r="DG273" i="5"/>
  <c r="CE273" i="5"/>
  <c r="DE273" i="5"/>
  <c r="DC283" i="5"/>
  <c r="CC283" i="5" s="1"/>
  <c r="CE283" i="5"/>
  <c r="DG283" i="5"/>
  <c r="DE283" i="5"/>
  <c r="CG283" i="5"/>
  <c r="DD283" i="5"/>
  <c r="DB283" i="5"/>
  <c r="CB283" i="5" s="1"/>
  <c r="AY283" i="5" s="1"/>
  <c r="D284" i="5"/>
  <c r="DG287" i="5"/>
  <c r="CG287" i="5"/>
  <c r="DE287" i="5"/>
  <c r="CE287" i="5"/>
  <c r="CD287" i="5"/>
  <c r="DD290" i="5"/>
  <c r="CD290" i="5"/>
  <c r="AY290" i="5" s="1"/>
  <c r="CG290" i="5"/>
  <c r="DG290" i="5"/>
  <c r="CB314" i="5"/>
  <c r="AS314" i="5" s="1"/>
  <c r="DB314" i="5"/>
  <c r="D215" i="5"/>
  <c r="DE221" i="5"/>
  <c r="DD221" i="5"/>
  <c r="CG221" i="5"/>
  <c r="DB221" i="5"/>
  <c r="CB221" i="5" s="1"/>
  <c r="CE223" i="5"/>
  <c r="DG223" i="5"/>
  <c r="DD228" i="5"/>
  <c r="CD228" i="5"/>
  <c r="AY228" i="5" s="1"/>
  <c r="DD229" i="5"/>
  <c r="CG229" i="5"/>
  <c r="DC229" i="5"/>
  <c r="CC229" i="5" s="1"/>
  <c r="CE229" i="5"/>
  <c r="DD233" i="5"/>
  <c r="CD233" i="5"/>
  <c r="DG234" i="5"/>
  <c r="CG234" i="5"/>
  <c r="CD234" i="5"/>
  <c r="DE234" i="5"/>
  <c r="D240" i="5"/>
  <c r="AY244" i="5"/>
  <c r="D245" i="5"/>
  <c r="D254" i="5"/>
  <c r="CG255" i="5"/>
  <c r="CG263" i="5"/>
  <c r="CE264" i="5"/>
  <c r="DB265" i="5"/>
  <c r="CB265" i="5" s="1"/>
  <c r="CG273" i="5"/>
  <c r="DD275" i="5"/>
  <c r="CD275" i="5"/>
  <c r="CG275" i="5"/>
  <c r="DG275" i="5"/>
  <c r="CD283" i="5"/>
  <c r="DG285" i="5"/>
  <c r="CG285" i="5"/>
  <c r="DE285" i="5"/>
  <c r="CE285" i="5"/>
  <c r="CD285" i="5"/>
  <c r="DD287" i="5"/>
  <c r="CE268" i="5"/>
  <c r="AY268" i="5" s="1"/>
  <c r="DE268" i="5"/>
  <c r="DG278" i="5"/>
  <c r="CG278" i="5"/>
  <c r="DE278" i="5"/>
  <c r="CE278" i="5"/>
  <c r="DD278" i="5"/>
  <c r="DE288" i="5"/>
  <c r="CE288" i="5"/>
  <c r="CG288" i="5"/>
  <c r="CD288" i="5"/>
  <c r="AY288" i="5" s="1"/>
  <c r="DE289" i="5"/>
  <c r="DG289" i="5"/>
  <c r="DD289" i="5"/>
  <c r="CG289" i="5"/>
  <c r="CD289" i="5"/>
  <c r="DC289" i="5"/>
  <c r="CC289" i="5" s="1"/>
  <c r="AY294" i="5"/>
  <c r="D306" i="5"/>
  <c r="CG268" i="5"/>
  <c r="D279" i="5"/>
  <c r="DG280" i="5"/>
  <c r="CG280" i="5"/>
  <c r="DE280" i="5"/>
  <c r="CE280" i="5"/>
  <c r="DD280" i="5"/>
  <c r="CE289" i="5"/>
  <c r="D300" i="5"/>
  <c r="D304" i="5"/>
  <c r="CB311" i="5"/>
  <c r="AS311" i="5" s="1"/>
  <c r="DB311" i="5"/>
  <c r="CB315" i="5"/>
  <c r="AS315" i="5" s="1"/>
  <c r="DB315" i="5"/>
  <c r="D267" i="5"/>
  <c r="D269" i="5"/>
  <c r="D271" i="5"/>
  <c r="D272" i="5"/>
  <c r="D274" i="5"/>
  <c r="D276" i="5"/>
  <c r="D291" i="5"/>
  <c r="D293" i="5"/>
  <c r="D295" i="5"/>
  <c r="D296" i="5"/>
  <c r="D298" i="5"/>
  <c r="AY44" i="5" l="1"/>
  <c r="AY289" i="5"/>
  <c r="AY285" i="5"/>
  <c r="AY275" i="5"/>
  <c r="AY233" i="5"/>
  <c r="AY229" i="5"/>
  <c r="AY299" i="5"/>
  <c r="AY262" i="5"/>
  <c r="CD242" i="5"/>
  <c r="CG242" i="5"/>
  <c r="AH206" i="5"/>
  <c r="AX174" i="5"/>
  <c r="AX170" i="5"/>
  <c r="AY281" i="5"/>
  <c r="AY252" i="5"/>
  <c r="AY241" i="5"/>
  <c r="DD239" i="5"/>
  <c r="DC198" i="5"/>
  <c r="CC198" i="5" s="1"/>
  <c r="AY261" i="5"/>
  <c r="AY236" i="5"/>
  <c r="AY257" i="5"/>
  <c r="AY238" i="5"/>
  <c r="AX102" i="5"/>
  <c r="DF48" i="5"/>
  <c r="AX111" i="5"/>
  <c r="AX90" i="5"/>
  <c r="CE246" i="5"/>
  <c r="AY62" i="5"/>
  <c r="AY53" i="5"/>
  <c r="DC123" i="5"/>
  <c r="CC123" i="5" s="1"/>
  <c r="AX94" i="5"/>
  <c r="AX136" i="5"/>
  <c r="AX116" i="5"/>
  <c r="DF113" i="5"/>
  <c r="CD113" i="5"/>
  <c r="AX109" i="5"/>
  <c r="AX128" i="5"/>
  <c r="DD47" i="5"/>
  <c r="CD47" i="5" s="1"/>
  <c r="CF47" i="5"/>
  <c r="AY21" i="5"/>
  <c r="AY230" i="5"/>
  <c r="DE282" i="5"/>
  <c r="CG92" i="5"/>
  <c r="CH92" i="5"/>
  <c r="DE105" i="5"/>
  <c r="CD105" i="5"/>
  <c r="DG61" i="5"/>
  <c r="DF61" i="5"/>
  <c r="D60" i="5"/>
  <c r="DF56" i="5"/>
  <c r="DE123" i="5"/>
  <c r="CD123" i="5"/>
  <c r="CH26" i="5"/>
  <c r="DG26" i="5"/>
  <c r="DG19" i="5"/>
  <c r="CH19" i="5"/>
  <c r="DD19" i="5"/>
  <c r="CD19" i="5" s="1"/>
  <c r="AY234" i="5"/>
  <c r="AY259" i="5"/>
  <c r="DD242" i="5"/>
  <c r="DE239" i="5"/>
  <c r="AY260" i="5"/>
  <c r="AY258" i="5"/>
  <c r="CE239" i="5"/>
  <c r="DD198" i="5"/>
  <c r="CD198" i="5" s="1"/>
  <c r="AX198" i="5" s="1"/>
  <c r="AX164" i="5"/>
  <c r="AX196" i="5"/>
  <c r="AX184" i="5"/>
  <c r="AY232" i="5"/>
  <c r="AY292" i="5"/>
  <c r="DD48" i="5"/>
  <c r="CD48" i="5" s="1"/>
  <c r="AY48" i="5" s="1"/>
  <c r="DG48" i="5"/>
  <c r="AY149" i="5"/>
  <c r="AX119" i="5"/>
  <c r="CD246" i="5"/>
  <c r="AY246" i="5" s="1"/>
  <c r="DG246" i="5"/>
  <c r="CH123" i="5"/>
  <c r="AX114" i="5"/>
  <c r="AX107" i="5"/>
  <c r="AX101" i="5"/>
  <c r="AY61" i="5"/>
  <c r="DF123" i="5"/>
  <c r="DG123" i="5"/>
  <c r="AX122" i="5"/>
  <c r="AX108" i="5"/>
  <c r="CG113" i="5"/>
  <c r="CH113" i="5"/>
  <c r="CF19" i="5"/>
  <c r="CF26" i="5"/>
  <c r="AY22" i="5"/>
  <c r="CH47" i="5"/>
  <c r="DB47" i="5"/>
  <c r="CB47" i="5" s="1"/>
  <c r="DD282" i="5"/>
  <c r="CG282" i="5"/>
  <c r="AY282" i="5" s="1"/>
  <c r="DC92" i="5"/>
  <c r="CC92" i="5" s="1"/>
  <c r="AX92" i="5" s="1"/>
  <c r="DD92" i="5"/>
  <c r="DE125" i="5"/>
  <c r="CD125" i="5"/>
  <c r="CH99" i="5"/>
  <c r="DE99" i="5"/>
  <c r="CD99" i="5"/>
  <c r="DG102" i="5"/>
  <c r="CG102" i="5"/>
  <c r="DC102" i="5"/>
  <c r="CC102" i="5" s="1"/>
  <c r="DE52" i="5"/>
  <c r="CE52" i="5"/>
  <c r="AY52" i="5" s="1"/>
  <c r="CH52" i="5"/>
  <c r="DG41" i="5"/>
  <c r="DD41" i="5"/>
  <c r="CD41" i="5" s="1"/>
  <c r="CH41" i="5"/>
  <c r="AY41" i="5" s="1"/>
  <c r="DG23" i="5"/>
  <c r="CH23" i="5"/>
  <c r="DD23" i="5"/>
  <c r="CD23" i="5" s="1"/>
  <c r="DE55" i="5"/>
  <c r="CE55" i="5"/>
  <c r="AY55" i="5" s="1"/>
  <c r="CF55" i="5"/>
  <c r="CE48" i="5"/>
  <c r="CH48" i="5"/>
  <c r="DE48" i="5"/>
  <c r="AY221" i="5"/>
  <c r="AY273" i="5"/>
  <c r="AY263" i="5"/>
  <c r="AY250" i="5"/>
  <c r="CE242" i="5"/>
  <c r="CG239" i="5"/>
  <c r="DE198" i="5"/>
  <c r="CE198" i="5" s="1"/>
  <c r="AY222" i="5"/>
  <c r="AX133" i="5"/>
  <c r="CF48" i="5"/>
  <c r="AX175" i="5"/>
  <c r="DE246" i="5"/>
  <c r="AX125" i="5"/>
  <c r="AX118" i="5"/>
  <c r="AX110" i="5"/>
  <c r="AY49" i="5"/>
  <c r="CE123" i="5"/>
  <c r="CG123" i="5"/>
  <c r="AX115" i="5"/>
  <c r="CE113" i="5"/>
  <c r="DC113" i="5"/>
  <c r="CC113" i="5" s="1"/>
  <c r="AX113" i="5" s="1"/>
  <c r="DD113" i="5"/>
  <c r="DD26" i="5"/>
  <c r="CD26" i="5" s="1"/>
  <c r="AY26" i="5" s="1"/>
  <c r="DB19" i="5"/>
  <c r="CB19" i="5" s="1"/>
  <c r="AX117" i="5"/>
  <c r="DB26" i="5"/>
  <c r="CB26" i="5" s="1"/>
  <c r="AY224" i="5"/>
  <c r="DE47" i="5"/>
  <c r="AX129" i="5"/>
  <c r="CE92" i="5"/>
  <c r="CD282" i="5"/>
  <c r="AY43" i="5"/>
  <c r="AX106" i="5"/>
  <c r="AX95" i="5"/>
  <c r="CF92" i="5"/>
  <c r="DG92" i="5"/>
  <c r="CG266" i="5"/>
  <c r="AY266" i="5" s="1"/>
  <c r="DG266" i="5"/>
  <c r="DH98" i="5"/>
  <c r="CG98" i="5"/>
  <c r="DC98" i="5"/>
  <c r="CC98" i="5" s="1"/>
  <c r="AX98" i="5" s="1"/>
  <c r="CD98" i="5"/>
  <c r="DE50" i="5"/>
  <c r="CE50" i="5"/>
  <c r="DC295" i="5"/>
  <c r="CC295" i="5" s="1"/>
  <c r="CE295" i="5"/>
  <c r="DD295" i="5"/>
  <c r="CD295" i="5"/>
  <c r="DB295" i="5"/>
  <c r="CB295" i="5" s="1"/>
  <c r="AY295" i="5" s="1"/>
  <c r="CG295" i="5"/>
  <c r="DG295" i="5"/>
  <c r="DE295" i="5"/>
  <c r="DG247" i="5"/>
  <c r="CG247" i="5"/>
  <c r="DE247" i="5"/>
  <c r="CE247" i="5"/>
  <c r="DC247" i="5"/>
  <c r="CC247" i="5" s="1"/>
  <c r="DB247" i="5"/>
  <c r="CB247" i="5" s="1"/>
  <c r="AX142" i="5"/>
  <c r="DE45" i="5"/>
  <c r="CH45" i="5"/>
  <c r="DF45" i="5"/>
  <c r="CE45" i="5"/>
  <c r="DD45" i="5"/>
  <c r="CD45" i="5" s="1"/>
  <c r="CF45" i="5"/>
  <c r="DG45" i="5"/>
  <c r="DB45" i="5"/>
  <c r="CB45" i="5" s="1"/>
  <c r="DE272" i="5"/>
  <c r="CE272" i="5"/>
  <c r="DG272" i="5"/>
  <c r="CD272" i="5"/>
  <c r="DD272" i="5"/>
  <c r="CG272" i="5"/>
  <c r="AY223" i="5"/>
  <c r="AX163" i="5"/>
  <c r="AX167" i="5"/>
  <c r="AX134" i="5"/>
  <c r="AX173" i="5"/>
  <c r="DE300" i="5"/>
  <c r="CE300" i="5"/>
  <c r="DD300" i="5"/>
  <c r="CD300" i="5"/>
  <c r="DG300" i="5"/>
  <c r="CG300" i="5"/>
  <c r="DE279" i="5"/>
  <c r="CE279" i="5"/>
  <c r="CG279" i="5"/>
  <c r="CD279" i="5"/>
  <c r="AY279" i="5" s="1"/>
  <c r="DG279" i="5"/>
  <c r="DD279" i="5"/>
  <c r="DD187" i="5"/>
  <c r="CD187" i="5" s="1"/>
  <c r="DC187" i="5"/>
  <c r="CC187" i="5" s="1"/>
  <c r="DB187" i="5"/>
  <c r="CB187" i="5" s="1"/>
  <c r="DA187" i="5"/>
  <c r="CA187" i="5" s="1"/>
  <c r="DE187" i="5"/>
  <c r="CE187" i="5" s="1"/>
  <c r="AX176" i="5"/>
  <c r="AX168" i="5"/>
  <c r="AY156" i="5"/>
  <c r="AY148" i="5"/>
  <c r="AX185" i="5"/>
  <c r="AX181" i="5"/>
  <c r="AX177" i="5"/>
  <c r="AX171" i="5"/>
  <c r="AX141" i="5"/>
  <c r="DF97" i="5"/>
  <c r="CF97" i="5"/>
  <c r="DE97" i="5"/>
  <c r="CE97" i="5"/>
  <c r="DD97" i="5"/>
  <c r="CH97" i="5"/>
  <c r="DC97" i="5"/>
  <c r="CC97" i="5" s="1"/>
  <c r="CG97" i="5"/>
  <c r="DH97" i="5"/>
  <c r="CD97" i="5"/>
  <c r="DG97" i="5"/>
  <c r="AX180" i="5"/>
  <c r="AX169" i="5"/>
  <c r="AY50" i="5"/>
  <c r="AX105" i="5"/>
  <c r="AX123" i="5"/>
  <c r="CB12" i="5"/>
  <c r="AY12" i="5" s="1"/>
  <c r="AY15" i="5"/>
  <c r="AX103" i="5"/>
  <c r="DF30" i="5"/>
  <c r="DB30" i="5"/>
  <c r="CB30" i="5" s="1"/>
  <c r="CF30" i="5"/>
  <c r="CH30" i="5"/>
  <c r="DE30" i="5"/>
  <c r="CE30" i="5"/>
  <c r="DD30" i="5"/>
  <c r="CD30" i="5" s="1"/>
  <c r="DG30" i="5"/>
  <c r="DE274" i="5"/>
  <c r="CE274" i="5"/>
  <c r="DG274" i="5"/>
  <c r="CD274" i="5"/>
  <c r="AY274" i="5" s="1"/>
  <c r="DD274" i="5"/>
  <c r="CG274" i="5"/>
  <c r="DE267" i="5"/>
  <c r="CE267" i="5"/>
  <c r="DD267" i="5"/>
  <c r="CG267" i="5"/>
  <c r="CD267" i="5"/>
  <c r="DG267" i="5"/>
  <c r="CG245" i="5"/>
  <c r="DG245" i="5"/>
  <c r="CE245" i="5"/>
  <c r="CD245" i="5"/>
  <c r="DE245" i="5"/>
  <c r="DD245" i="5"/>
  <c r="CG256" i="5"/>
  <c r="DG256" i="5"/>
  <c r="DE256" i="5"/>
  <c r="CE256" i="5"/>
  <c r="DG226" i="5"/>
  <c r="CG226" i="5"/>
  <c r="DE226" i="5"/>
  <c r="CE226" i="5"/>
  <c r="CD226" i="5"/>
  <c r="DD226" i="5"/>
  <c r="DD192" i="5"/>
  <c r="CD192" i="5" s="1"/>
  <c r="DB192" i="5"/>
  <c r="CB192" i="5" s="1"/>
  <c r="DE192" i="5"/>
  <c r="CE192" i="5" s="1"/>
  <c r="DC192" i="5"/>
  <c r="CC192" i="5" s="1"/>
  <c r="DA192" i="5"/>
  <c r="CA192" i="5" s="1"/>
  <c r="DD179" i="5"/>
  <c r="CD179" i="5" s="1"/>
  <c r="DC179" i="5"/>
  <c r="CC179" i="5" s="1"/>
  <c r="DB179" i="5"/>
  <c r="CB179" i="5" s="1"/>
  <c r="DA179" i="5"/>
  <c r="CA179" i="5" s="1"/>
  <c r="DE179" i="5"/>
  <c r="CE179" i="5" s="1"/>
  <c r="AY253" i="5"/>
  <c r="DF35" i="5"/>
  <c r="DB35" i="5"/>
  <c r="CB35" i="5" s="1"/>
  <c r="CF35" i="5"/>
  <c r="CH35" i="5"/>
  <c r="DE35" i="5"/>
  <c r="CE35" i="5"/>
  <c r="DD35" i="5"/>
  <c r="CD35" i="5" s="1"/>
  <c r="DG35" i="5"/>
  <c r="DF28" i="5"/>
  <c r="DB28" i="5"/>
  <c r="CB28" i="5" s="1"/>
  <c r="CF28" i="5"/>
  <c r="DD28" i="5"/>
  <c r="CD28" i="5" s="1"/>
  <c r="CH28" i="5"/>
  <c r="DE28" i="5"/>
  <c r="CE28" i="5"/>
  <c r="DG28" i="5"/>
  <c r="AY24" i="5"/>
  <c r="DE293" i="5"/>
  <c r="CE293" i="5"/>
  <c r="DG293" i="5"/>
  <c r="CD293" i="5"/>
  <c r="AY293" i="5" s="1"/>
  <c r="DD293" i="5"/>
  <c r="CG293" i="5"/>
  <c r="DE254" i="5"/>
  <c r="CG254" i="5"/>
  <c r="CE254" i="5"/>
  <c r="DG254" i="5"/>
  <c r="AX190" i="5"/>
  <c r="AX182" i="5"/>
  <c r="AX137" i="5"/>
  <c r="AX138" i="5"/>
  <c r="AX139" i="5"/>
  <c r="AY19" i="5"/>
  <c r="DF31" i="5"/>
  <c r="DB31" i="5"/>
  <c r="CB31" i="5" s="1"/>
  <c r="CF31" i="5"/>
  <c r="DD31" i="5"/>
  <c r="CD31" i="5" s="1"/>
  <c r="DE31" i="5"/>
  <c r="CE31" i="5"/>
  <c r="CH31" i="5"/>
  <c r="DG31" i="5"/>
  <c r="AY14" i="5"/>
  <c r="AY20" i="5"/>
  <c r="AX121" i="5"/>
  <c r="DF32" i="5"/>
  <c r="DB32" i="5"/>
  <c r="CB32" i="5" s="1"/>
  <c r="CF32" i="5"/>
  <c r="DD32" i="5"/>
  <c r="CD32" i="5" s="1"/>
  <c r="DE32" i="5"/>
  <c r="CE32" i="5"/>
  <c r="CH32" i="5"/>
  <c r="DG32" i="5"/>
  <c r="AY13" i="5"/>
  <c r="DE298" i="5"/>
  <c r="CE298" i="5"/>
  <c r="DG298" i="5"/>
  <c r="CD298" i="5"/>
  <c r="DD298" i="5"/>
  <c r="CG298" i="5"/>
  <c r="DE291" i="5"/>
  <c r="CE291" i="5"/>
  <c r="DG291" i="5"/>
  <c r="CD291" i="5"/>
  <c r="DD291" i="5"/>
  <c r="CG291" i="5"/>
  <c r="DC271" i="5"/>
  <c r="CC271" i="5" s="1"/>
  <c r="CE271" i="5"/>
  <c r="DD271" i="5"/>
  <c r="CD271" i="5"/>
  <c r="DB271" i="5"/>
  <c r="CB271" i="5" s="1"/>
  <c r="CG271" i="5"/>
  <c r="DE271" i="5"/>
  <c r="DG271" i="5"/>
  <c r="AY280" i="5"/>
  <c r="AY278" i="5"/>
  <c r="AY287" i="5"/>
  <c r="AY255" i="5"/>
  <c r="CG243" i="5"/>
  <c r="DG243" i="5"/>
  <c r="CE243" i="5"/>
  <c r="DE243" i="5"/>
  <c r="CD243" i="5"/>
  <c r="DD243" i="5"/>
  <c r="DG231" i="5"/>
  <c r="CG231" i="5"/>
  <c r="DE231" i="5"/>
  <c r="CE231" i="5"/>
  <c r="DD231" i="5"/>
  <c r="CD231" i="5"/>
  <c r="AX172" i="5"/>
  <c r="DE296" i="5"/>
  <c r="CE296" i="5"/>
  <c r="DG296" i="5"/>
  <c r="CD296" i="5"/>
  <c r="DD296" i="5"/>
  <c r="CG296" i="5"/>
  <c r="DE276" i="5"/>
  <c r="CE276" i="5"/>
  <c r="DG276" i="5"/>
  <c r="CD276" i="5"/>
  <c r="AY276" i="5" s="1"/>
  <c r="DD276" i="5"/>
  <c r="CG276" i="5"/>
  <c r="DE269" i="5"/>
  <c r="CE269" i="5"/>
  <c r="DD269" i="5"/>
  <c r="CG269" i="5"/>
  <c r="DG269" i="5"/>
  <c r="CD269" i="5"/>
  <c r="AY269" i="5" s="1"/>
  <c r="AY265" i="5"/>
  <c r="DG240" i="5"/>
  <c r="CG240" i="5"/>
  <c r="DE240" i="5"/>
  <c r="CE240" i="5"/>
  <c r="CD240" i="5"/>
  <c r="DD240" i="5"/>
  <c r="DE284" i="5"/>
  <c r="CE284" i="5"/>
  <c r="CG284" i="5"/>
  <c r="DG284" i="5"/>
  <c r="DD284" i="5"/>
  <c r="CD284" i="5"/>
  <c r="AH203" i="5"/>
  <c r="AX195" i="5"/>
  <c r="DD183" i="5"/>
  <c r="CD183" i="5" s="1"/>
  <c r="DC183" i="5"/>
  <c r="CC183" i="5" s="1"/>
  <c r="DB183" i="5"/>
  <c r="CB183" i="5" s="1"/>
  <c r="DE183" i="5"/>
  <c r="CE183" i="5" s="1"/>
  <c r="DA183" i="5"/>
  <c r="CA183" i="5" s="1"/>
  <c r="AX165" i="5"/>
  <c r="DH127" i="5"/>
  <c r="DD127" i="5"/>
  <c r="CG127" i="5"/>
  <c r="DG127" i="5"/>
  <c r="DC127" i="5"/>
  <c r="CC127" i="5" s="1"/>
  <c r="CF127" i="5"/>
  <c r="DF127" i="5"/>
  <c r="CE127" i="5"/>
  <c r="DE127" i="5"/>
  <c r="CD127" i="5"/>
  <c r="CH127" i="5"/>
  <c r="DF104" i="5"/>
  <c r="CF104" i="5"/>
  <c r="DE104" i="5"/>
  <c r="CE104" i="5"/>
  <c r="DD104" i="5"/>
  <c r="CH104" i="5"/>
  <c r="DH104" i="5"/>
  <c r="CD104" i="5"/>
  <c r="DC104" i="5"/>
  <c r="CC104" i="5" s="1"/>
  <c r="CG104" i="5"/>
  <c r="DG104" i="5"/>
  <c r="AX189" i="5"/>
  <c r="AX135" i="5"/>
  <c r="AX99" i="5"/>
  <c r="AH204" i="5"/>
  <c r="D64" i="5"/>
  <c r="AY42" i="5"/>
  <c r="AX188" i="5"/>
  <c r="AX186" i="5"/>
  <c r="AX96" i="5"/>
  <c r="DF27" i="5"/>
  <c r="DB27" i="5"/>
  <c r="CB27" i="5" s="1"/>
  <c r="CF27" i="5"/>
  <c r="DD27" i="5"/>
  <c r="CD27" i="5" s="1"/>
  <c r="DE27" i="5"/>
  <c r="CE27" i="5"/>
  <c r="CH27" i="5"/>
  <c r="DG27" i="5"/>
  <c r="AY23" i="5"/>
  <c r="D36" i="5"/>
  <c r="DF33" i="5"/>
  <c r="DB33" i="5"/>
  <c r="CB33" i="5" s="1"/>
  <c r="CF33" i="5"/>
  <c r="CH33" i="5"/>
  <c r="DE33" i="5"/>
  <c r="CE33" i="5"/>
  <c r="DD33" i="5"/>
  <c r="CD33" i="5" s="1"/>
  <c r="DG33" i="5"/>
  <c r="DF29" i="5"/>
  <c r="DB29" i="5"/>
  <c r="CB29" i="5" s="1"/>
  <c r="CF29" i="5"/>
  <c r="DD29" i="5"/>
  <c r="CD29" i="5" s="1"/>
  <c r="DE29" i="5"/>
  <c r="CE29" i="5"/>
  <c r="CH29" i="5"/>
  <c r="DG29" i="5"/>
  <c r="AY25" i="5"/>
  <c r="DF34" i="5"/>
  <c r="DB34" i="5"/>
  <c r="CB34" i="5" s="1"/>
  <c r="CF34" i="5"/>
  <c r="CH34" i="5"/>
  <c r="DE34" i="5"/>
  <c r="CE34" i="5"/>
  <c r="DD34" i="5"/>
  <c r="CD34" i="5" s="1"/>
  <c r="DG34" i="5"/>
  <c r="A332" i="5" l="1"/>
  <c r="AX183" i="5"/>
  <c r="AY245" i="5"/>
  <c r="AY291" i="5"/>
  <c r="AY242" i="5"/>
  <c r="AY239" i="5"/>
  <c r="AY47" i="5"/>
  <c r="A363" i="5"/>
  <c r="AY27" i="5"/>
  <c r="AY226" i="5"/>
  <c r="B332" i="5"/>
  <c r="AY240" i="5"/>
  <c r="AY296" i="5"/>
  <c r="AY243" i="5"/>
  <c r="AY271" i="5"/>
  <c r="AY32" i="5"/>
  <c r="AY31" i="5"/>
  <c r="AY256" i="5"/>
  <c r="AY30" i="5"/>
  <c r="B363" i="5"/>
  <c r="AX187" i="5"/>
  <c r="AY300" i="5"/>
  <c r="AY272" i="5"/>
  <c r="AY45" i="5"/>
  <c r="AY267" i="5"/>
  <c r="AX97" i="5"/>
  <c r="AY34" i="5"/>
  <c r="AX127" i="5"/>
  <c r="AY29" i="5"/>
  <c r="AY33" i="5"/>
  <c r="AX104" i="5"/>
  <c r="AY284" i="5"/>
  <c r="AY231" i="5"/>
  <c r="AY298" i="5"/>
  <c r="AY254" i="5"/>
  <c r="AY28" i="5"/>
  <c r="AY35" i="5"/>
  <c r="AX179" i="5"/>
  <c r="AX192" i="5"/>
  <c r="AY247" i="5"/>
  <c r="DA315" i="4" l="1"/>
  <c r="CA315" i="4" s="1"/>
  <c r="F315" i="4"/>
  <c r="D315" i="4" s="1"/>
  <c r="E315" i="4"/>
  <c r="DA314" i="4"/>
  <c r="CA314" i="4"/>
  <c r="F314" i="4"/>
  <c r="E314" i="4"/>
  <c r="D314" i="4" s="1"/>
  <c r="DA313" i="4"/>
  <c r="CA313" i="4" s="1"/>
  <c r="F313" i="4"/>
  <c r="E313" i="4"/>
  <c r="D313" i="4"/>
  <c r="DA312" i="4"/>
  <c r="CA312" i="4" s="1"/>
  <c r="F312" i="4"/>
  <c r="E312" i="4"/>
  <c r="D312" i="4" s="1"/>
  <c r="DA311" i="4"/>
  <c r="CA311" i="4"/>
  <c r="F311" i="4"/>
  <c r="E311" i="4"/>
  <c r="D311" i="4" s="1"/>
  <c r="AX306" i="4"/>
  <c r="AW306" i="4"/>
  <c r="AV306" i="4"/>
  <c r="AU306" i="4"/>
  <c r="AT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F306" i="4" s="1"/>
  <c r="G306" i="4"/>
  <c r="AX305" i="4"/>
  <c r="AW305" i="4"/>
  <c r="AV305" i="4"/>
  <c r="AU305" i="4"/>
  <c r="AT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E305" i="4" s="1"/>
  <c r="AX304" i="4"/>
  <c r="AW304" i="4"/>
  <c r="AV304" i="4"/>
  <c r="AU304" i="4"/>
  <c r="AT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F304" i="4" s="1"/>
  <c r="D304" i="4" s="1"/>
  <c r="G304" i="4"/>
  <c r="E304" i="4" s="1"/>
  <c r="AX303" i="4"/>
  <c r="AW303" i="4"/>
  <c r="AV303" i="4"/>
  <c r="AU303" i="4"/>
  <c r="AT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AX302" i="4"/>
  <c r="AW302" i="4"/>
  <c r="AV302" i="4"/>
  <c r="AU302" i="4"/>
  <c r="AT302" i="4"/>
  <c r="AS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F302" i="4" s="1"/>
  <c r="G302" i="4"/>
  <c r="E302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E301" i="4"/>
  <c r="DA300" i="4"/>
  <c r="CA300" i="4" s="1"/>
  <c r="CC300" i="4"/>
  <c r="CB300" i="4"/>
  <c r="F300" i="4"/>
  <c r="E300" i="4"/>
  <c r="DA299" i="4"/>
  <c r="CC299" i="4"/>
  <c r="CB299" i="4"/>
  <c r="CA299" i="4"/>
  <c r="F299" i="4"/>
  <c r="E299" i="4"/>
  <c r="D299" i="4" s="1"/>
  <c r="CG299" i="4" s="1"/>
  <c r="DA298" i="4"/>
  <c r="CA298" i="4" s="1"/>
  <c r="CC298" i="4"/>
  <c r="CB298" i="4"/>
  <c r="F298" i="4"/>
  <c r="E298" i="4"/>
  <c r="DA297" i="4"/>
  <c r="CC297" i="4"/>
  <c r="CB297" i="4"/>
  <c r="CA297" i="4"/>
  <c r="F297" i="4"/>
  <c r="E297" i="4"/>
  <c r="DA296" i="4"/>
  <c r="CA296" i="4" s="1"/>
  <c r="CC296" i="4"/>
  <c r="CB296" i="4"/>
  <c r="F296" i="4"/>
  <c r="E296" i="4"/>
  <c r="DA295" i="4"/>
  <c r="CA295" i="4" s="1"/>
  <c r="F295" i="4"/>
  <c r="E295" i="4"/>
  <c r="DA294" i="4"/>
  <c r="CA294" i="4" s="1"/>
  <c r="CC294" i="4"/>
  <c r="CB294" i="4"/>
  <c r="F294" i="4"/>
  <c r="E294" i="4"/>
  <c r="D294" i="4"/>
  <c r="DA293" i="4"/>
  <c r="CA293" i="4" s="1"/>
  <c r="CC293" i="4"/>
  <c r="CB293" i="4"/>
  <c r="F293" i="4"/>
  <c r="E293" i="4"/>
  <c r="DA292" i="4"/>
  <c r="CC292" i="4"/>
  <c r="CB292" i="4"/>
  <c r="CA292" i="4"/>
  <c r="F292" i="4"/>
  <c r="E292" i="4"/>
  <c r="DA291" i="4"/>
  <c r="CA291" i="4" s="1"/>
  <c r="CC291" i="4"/>
  <c r="CB291" i="4"/>
  <c r="F291" i="4"/>
  <c r="E291" i="4"/>
  <c r="DA290" i="4"/>
  <c r="CC290" i="4"/>
  <c r="CB290" i="4"/>
  <c r="CA290" i="4"/>
  <c r="F290" i="4"/>
  <c r="E290" i="4"/>
  <c r="D290" i="4" s="1"/>
  <c r="DA289" i="4"/>
  <c r="CA289" i="4"/>
  <c r="F289" i="4"/>
  <c r="E289" i="4"/>
  <c r="D289" i="4" s="1"/>
  <c r="CD289" i="4" s="1"/>
  <c r="DA288" i="4"/>
  <c r="CA288" i="4" s="1"/>
  <c r="CC288" i="4"/>
  <c r="CB288" i="4"/>
  <c r="F288" i="4"/>
  <c r="E288" i="4"/>
  <c r="DA287" i="4"/>
  <c r="CC287" i="4"/>
  <c r="CB287" i="4"/>
  <c r="CA287" i="4"/>
  <c r="F287" i="4"/>
  <c r="E287" i="4"/>
  <c r="D287" i="4" s="1"/>
  <c r="CD287" i="4" s="1"/>
  <c r="DA286" i="4"/>
  <c r="CA286" i="4" s="1"/>
  <c r="CC286" i="4"/>
  <c r="CB286" i="4"/>
  <c r="F286" i="4"/>
  <c r="E286" i="4"/>
  <c r="DA285" i="4"/>
  <c r="CC285" i="4"/>
  <c r="CB285" i="4"/>
  <c r="CA285" i="4"/>
  <c r="F285" i="4"/>
  <c r="E285" i="4"/>
  <c r="D285" i="4" s="1"/>
  <c r="CD285" i="4" s="1"/>
  <c r="DA284" i="4"/>
  <c r="CA284" i="4" s="1"/>
  <c r="CC284" i="4"/>
  <c r="CB284" i="4"/>
  <c r="F284" i="4"/>
  <c r="E284" i="4"/>
  <c r="DA283" i="4"/>
  <c r="CA283" i="4" s="1"/>
  <c r="F283" i="4"/>
  <c r="E283" i="4"/>
  <c r="DA282" i="4"/>
  <c r="CC282" i="4"/>
  <c r="CB282" i="4"/>
  <c r="CA282" i="4"/>
  <c r="F282" i="4"/>
  <c r="E282" i="4"/>
  <c r="DG281" i="4"/>
  <c r="DA281" i="4"/>
  <c r="CA281" i="4" s="1"/>
  <c r="CC281" i="4"/>
  <c r="CB281" i="4"/>
  <c r="F281" i="4"/>
  <c r="E281" i="4"/>
  <c r="D281" i="4" s="1"/>
  <c r="DD281" i="4" s="1"/>
  <c r="DA280" i="4"/>
  <c r="CA280" i="4" s="1"/>
  <c r="CC280" i="4"/>
  <c r="CB280" i="4"/>
  <c r="F280" i="4"/>
  <c r="E280" i="4"/>
  <c r="DA279" i="4"/>
  <c r="CA279" i="4" s="1"/>
  <c r="CC279" i="4"/>
  <c r="CB279" i="4"/>
  <c r="F279" i="4"/>
  <c r="E279" i="4"/>
  <c r="DA278" i="4"/>
  <c r="CA278" i="4" s="1"/>
  <c r="CC278" i="4"/>
  <c r="CB278" i="4"/>
  <c r="F278" i="4"/>
  <c r="E278" i="4"/>
  <c r="DA277" i="4"/>
  <c r="CA277" i="4" s="1"/>
  <c r="F277" i="4"/>
  <c r="E277" i="4"/>
  <c r="DA276" i="4"/>
  <c r="CA276" i="4" s="1"/>
  <c r="CC276" i="4"/>
  <c r="CB276" i="4"/>
  <c r="F276" i="4"/>
  <c r="E276" i="4"/>
  <c r="DA275" i="4"/>
  <c r="CC275" i="4"/>
  <c r="CB275" i="4"/>
  <c r="CA275" i="4"/>
  <c r="F275" i="4"/>
  <c r="E275" i="4"/>
  <c r="D275" i="4" s="1"/>
  <c r="DA274" i="4"/>
  <c r="CA274" i="4" s="1"/>
  <c r="CC274" i="4"/>
  <c r="CB274" i="4"/>
  <c r="F274" i="4"/>
  <c r="E274" i="4"/>
  <c r="DA273" i="4"/>
  <c r="CA273" i="4" s="1"/>
  <c r="CC273" i="4"/>
  <c r="CB273" i="4"/>
  <c r="F273" i="4"/>
  <c r="E273" i="4"/>
  <c r="D273" i="4" s="1"/>
  <c r="CE273" i="4" s="1"/>
  <c r="DA272" i="4"/>
  <c r="CA272" i="4" s="1"/>
  <c r="CC272" i="4"/>
  <c r="CB272" i="4"/>
  <c r="F272" i="4"/>
  <c r="E272" i="4"/>
  <c r="DA271" i="4"/>
  <c r="CA271" i="4" s="1"/>
  <c r="F271" i="4"/>
  <c r="E271" i="4"/>
  <c r="DA270" i="4"/>
  <c r="CC270" i="4"/>
  <c r="CB270" i="4"/>
  <c r="CA270" i="4"/>
  <c r="F270" i="4"/>
  <c r="E270" i="4"/>
  <c r="D270" i="4" s="1"/>
  <c r="DA269" i="4"/>
  <c r="CA269" i="4" s="1"/>
  <c r="CC269" i="4"/>
  <c r="CB269" i="4"/>
  <c r="F269" i="4"/>
  <c r="E269" i="4"/>
  <c r="DA268" i="4"/>
  <c r="CC268" i="4"/>
  <c r="CB268" i="4"/>
  <c r="CA268" i="4"/>
  <c r="F268" i="4"/>
  <c r="E268" i="4"/>
  <c r="D268" i="4" s="1"/>
  <c r="DA267" i="4"/>
  <c r="CA267" i="4" s="1"/>
  <c r="CC267" i="4"/>
  <c r="CB267" i="4"/>
  <c r="F267" i="4"/>
  <c r="E267" i="4"/>
  <c r="DA266" i="4"/>
  <c r="CC266" i="4"/>
  <c r="CB266" i="4"/>
  <c r="CA266" i="4"/>
  <c r="F266" i="4"/>
  <c r="E266" i="4"/>
  <c r="D266" i="4" s="1"/>
  <c r="CG266" i="4" s="1"/>
  <c r="DA265" i="4"/>
  <c r="CA265" i="4"/>
  <c r="F265" i="4"/>
  <c r="E265" i="4"/>
  <c r="D265" i="4" s="1"/>
  <c r="CE265" i="4" s="1"/>
  <c r="DA264" i="4"/>
  <c r="CC264" i="4"/>
  <c r="CB264" i="4"/>
  <c r="CA264" i="4"/>
  <c r="F264" i="4"/>
  <c r="E264" i="4"/>
  <c r="D264" i="4" s="1"/>
  <c r="DA263" i="4"/>
  <c r="CA263" i="4" s="1"/>
  <c r="CC263" i="4"/>
  <c r="CB263" i="4"/>
  <c r="F263" i="4"/>
  <c r="E263" i="4"/>
  <c r="D263" i="4" s="1"/>
  <c r="DA262" i="4"/>
  <c r="CA262" i="4" s="1"/>
  <c r="CC262" i="4"/>
  <c r="CB262" i="4"/>
  <c r="F262" i="4"/>
  <c r="D262" i="4" s="1"/>
  <c r="E262" i="4"/>
  <c r="DA261" i="4"/>
  <c r="CA261" i="4" s="1"/>
  <c r="CC261" i="4"/>
  <c r="CB261" i="4"/>
  <c r="F261" i="4"/>
  <c r="E261" i="4"/>
  <c r="D261" i="4"/>
  <c r="DA260" i="4"/>
  <c r="CC260" i="4"/>
  <c r="CB260" i="4"/>
  <c r="CA260" i="4"/>
  <c r="F260" i="4"/>
  <c r="E260" i="4"/>
  <c r="D260" i="4"/>
  <c r="CD260" i="4" s="1"/>
  <c r="DA259" i="4"/>
  <c r="CA259" i="4" s="1"/>
  <c r="F259" i="4"/>
  <c r="D259" i="4" s="1"/>
  <c r="DG259" i="4" s="1"/>
  <c r="E259" i="4"/>
  <c r="CC258" i="4"/>
  <c r="CA258" i="4"/>
  <c r="F258" i="4"/>
  <c r="E258" i="4"/>
  <c r="D258" i="4" s="1"/>
  <c r="CC257" i="4"/>
  <c r="CA257" i="4"/>
  <c r="F257" i="4"/>
  <c r="E257" i="4"/>
  <c r="CC256" i="4"/>
  <c r="CA256" i="4"/>
  <c r="F256" i="4"/>
  <c r="E256" i="4"/>
  <c r="D256" i="4" s="1"/>
  <c r="CC255" i="4"/>
  <c r="CA255" i="4"/>
  <c r="F255" i="4"/>
  <c r="D255" i="4" s="1"/>
  <c r="CG255" i="4" s="1"/>
  <c r="E255" i="4"/>
  <c r="CC254" i="4"/>
  <c r="CA254" i="4"/>
  <c r="F254" i="4"/>
  <c r="E254" i="4"/>
  <c r="CA253" i="4"/>
  <c r="F253" i="4"/>
  <c r="E253" i="4"/>
  <c r="CC252" i="4"/>
  <c r="CA252" i="4"/>
  <c r="F252" i="4"/>
  <c r="E252" i="4"/>
  <c r="CC251" i="4"/>
  <c r="CA251" i="4"/>
  <c r="F251" i="4"/>
  <c r="E251" i="4"/>
  <c r="CC250" i="4"/>
  <c r="CA250" i="4"/>
  <c r="F250" i="4"/>
  <c r="E250" i="4"/>
  <c r="D250" i="4" s="1"/>
  <c r="CC249" i="4"/>
  <c r="CA249" i="4"/>
  <c r="F249" i="4"/>
  <c r="E249" i="4"/>
  <c r="CC248" i="4"/>
  <c r="CA248" i="4"/>
  <c r="F248" i="4"/>
  <c r="E248" i="4"/>
  <c r="D248" i="4" s="1"/>
  <c r="DG248" i="4" s="1"/>
  <c r="CA247" i="4"/>
  <c r="F247" i="4"/>
  <c r="E247" i="4"/>
  <c r="CC246" i="4"/>
  <c r="CA246" i="4"/>
  <c r="F246" i="4"/>
  <c r="D246" i="4" s="1"/>
  <c r="CG246" i="4" s="1"/>
  <c r="E246" i="4"/>
  <c r="CC245" i="4"/>
  <c r="CA245" i="4"/>
  <c r="F245" i="4"/>
  <c r="D245" i="4" s="1"/>
  <c r="E245" i="4"/>
  <c r="CC244" i="4"/>
  <c r="CA244" i="4"/>
  <c r="F244" i="4"/>
  <c r="E244" i="4"/>
  <c r="D244" i="4" s="1"/>
  <c r="CC243" i="4"/>
  <c r="CA243" i="4"/>
  <c r="F243" i="4"/>
  <c r="E243" i="4"/>
  <c r="D243" i="4" s="1"/>
  <c r="CC242" i="4"/>
  <c r="CA242" i="4"/>
  <c r="F242" i="4"/>
  <c r="E242" i="4"/>
  <c r="CA241" i="4"/>
  <c r="F241" i="4"/>
  <c r="D241" i="4" s="1"/>
  <c r="E241" i="4"/>
  <c r="DA240" i="4"/>
  <c r="CA240" i="4" s="1"/>
  <c r="CC240" i="4"/>
  <c r="F240" i="4"/>
  <c r="D240" i="4" s="1"/>
  <c r="E240" i="4"/>
  <c r="DA239" i="4"/>
  <c r="CA239" i="4" s="1"/>
  <c r="CC239" i="4"/>
  <c r="F239" i="4"/>
  <c r="E239" i="4"/>
  <c r="DA238" i="4"/>
  <c r="CA238" i="4" s="1"/>
  <c r="CC238" i="4"/>
  <c r="F238" i="4"/>
  <c r="D238" i="4" s="1"/>
  <c r="CE238" i="4" s="1"/>
  <c r="E238" i="4"/>
  <c r="DA237" i="4"/>
  <c r="CC237" i="4"/>
  <c r="CA237" i="4"/>
  <c r="F237" i="4"/>
  <c r="E237" i="4"/>
  <c r="DA236" i="4"/>
  <c r="CA236" i="4" s="1"/>
  <c r="CC236" i="4"/>
  <c r="F236" i="4"/>
  <c r="D236" i="4" s="1"/>
  <c r="DD236" i="4" s="1"/>
  <c r="E236" i="4"/>
  <c r="DA235" i="4"/>
  <c r="CA235" i="4" s="1"/>
  <c r="F235" i="4"/>
  <c r="E235" i="4"/>
  <c r="D235" i="4" s="1"/>
  <c r="DA234" i="4"/>
  <c r="CA234" i="4" s="1"/>
  <c r="CC234" i="4"/>
  <c r="F234" i="4"/>
  <c r="E234" i="4"/>
  <c r="DA233" i="4"/>
  <c r="CA233" i="4" s="1"/>
  <c r="CC233" i="4"/>
  <c r="F233" i="4"/>
  <c r="D233" i="4" s="1"/>
  <c r="CD233" i="4" s="1"/>
  <c r="E233" i="4"/>
  <c r="DA232" i="4"/>
  <c r="CA232" i="4" s="1"/>
  <c r="CC232" i="4"/>
  <c r="F232" i="4"/>
  <c r="E232" i="4"/>
  <c r="DA231" i="4"/>
  <c r="CA231" i="4" s="1"/>
  <c r="CC231" i="4"/>
  <c r="F231" i="4"/>
  <c r="E231" i="4"/>
  <c r="DA230" i="4"/>
  <c r="CA230" i="4" s="1"/>
  <c r="CC230" i="4"/>
  <c r="F230" i="4"/>
  <c r="E230" i="4"/>
  <c r="D230" i="4" s="1"/>
  <c r="DA229" i="4"/>
  <c r="CA229" i="4" s="1"/>
  <c r="F229" i="4"/>
  <c r="E229" i="4"/>
  <c r="DA228" i="4"/>
  <c r="CA228" i="4" s="1"/>
  <c r="CC228" i="4"/>
  <c r="F228" i="4"/>
  <c r="E228" i="4"/>
  <c r="D228" i="4" s="1"/>
  <c r="DG228" i="4" s="1"/>
  <c r="DA227" i="4"/>
  <c r="CC227" i="4"/>
  <c r="CA227" i="4"/>
  <c r="F227" i="4"/>
  <c r="E227" i="4"/>
  <c r="D227" i="4"/>
  <c r="DA226" i="4"/>
  <c r="CA226" i="4" s="1"/>
  <c r="CC226" i="4"/>
  <c r="F226" i="4"/>
  <c r="E226" i="4"/>
  <c r="DA225" i="4"/>
  <c r="CA225" i="4" s="1"/>
  <c r="CC225" i="4"/>
  <c r="F225" i="4"/>
  <c r="E225" i="4"/>
  <c r="DA224" i="4"/>
  <c r="CC224" i="4"/>
  <c r="CA224" i="4"/>
  <c r="F224" i="4"/>
  <c r="E224" i="4"/>
  <c r="D224" i="4" s="1"/>
  <c r="DA223" i="4"/>
  <c r="CA223" i="4" s="1"/>
  <c r="F223" i="4"/>
  <c r="E223" i="4"/>
  <c r="D223" i="4" s="1"/>
  <c r="DA222" i="4"/>
  <c r="CA222" i="4" s="1"/>
  <c r="F222" i="4"/>
  <c r="E222" i="4"/>
  <c r="DA221" i="4"/>
  <c r="CA221" i="4" s="1"/>
  <c r="F221" i="4"/>
  <c r="D221" i="4" s="1"/>
  <c r="CE221" i="4" s="1"/>
  <c r="E221" i="4"/>
  <c r="F216" i="4"/>
  <c r="E216" i="4"/>
  <c r="F215" i="4"/>
  <c r="E215" i="4"/>
  <c r="D215" i="4" s="1"/>
  <c r="F214" i="4"/>
  <c r="E214" i="4"/>
  <c r="D214" i="4" s="1"/>
  <c r="F213" i="4"/>
  <c r="E213" i="4"/>
  <c r="CE208" i="4"/>
  <c r="CD208" i="4"/>
  <c r="CC208" i="4"/>
  <c r="CB208" i="4"/>
  <c r="CA208" i="4"/>
  <c r="AD208" i="4"/>
  <c r="CE207" i="4"/>
  <c r="CD207" i="4"/>
  <c r="CC207" i="4"/>
  <c r="CB207" i="4"/>
  <c r="CA207" i="4"/>
  <c r="AD207" i="4"/>
  <c r="AD206" i="4"/>
  <c r="F206" i="4"/>
  <c r="E206" i="4"/>
  <c r="D206" i="4" s="1"/>
  <c r="DC206" i="4" s="1"/>
  <c r="CC206" i="4" s="1"/>
  <c r="AD205" i="4"/>
  <c r="F205" i="4"/>
  <c r="E205" i="4"/>
  <c r="D205" i="4" s="1"/>
  <c r="DB205" i="4" s="1"/>
  <c r="CB205" i="4" s="1"/>
  <c r="AD204" i="4"/>
  <c r="F204" i="4"/>
  <c r="E204" i="4"/>
  <c r="AD203" i="4"/>
  <c r="F203" i="4"/>
  <c r="E203" i="4"/>
  <c r="F198" i="4"/>
  <c r="E198" i="4"/>
  <c r="D198" i="4"/>
  <c r="DC198" i="4" s="1"/>
  <c r="CC198" i="4" s="1"/>
  <c r="F197" i="4"/>
  <c r="E197" i="4"/>
  <c r="F196" i="4"/>
  <c r="E196" i="4"/>
  <c r="D196" i="4"/>
  <c r="DC196" i="4" s="1"/>
  <c r="CC196" i="4" s="1"/>
  <c r="F195" i="4"/>
  <c r="E195" i="4"/>
  <c r="F194" i="4"/>
  <c r="E194" i="4"/>
  <c r="D194" i="4"/>
  <c r="DC194" i="4" s="1"/>
  <c r="CC194" i="4" s="1"/>
  <c r="F193" i="4"/>
  <c r="E193" i="4"/>
  <c r="F192" i="4"/>
  <c r="E192" i="4"/>
  <c r="D192" i="4"/>
  <c r="DC192" i="4" s="1"/>
  <c r="CC192" i="4" s="1"/>
  <c r="F191" i="4"/>
  <c r="E191" i="4"/>
  <c r="F190" i="4"/>
  <c r="E190" i="4"/>
  <c r="D190" i="4"/>
  <c r="DC190" i="4" s="1"/>
  <c r="CC190" i="4" s="1"/>
  <c r="F189" i="4"/>
  <c r="E189" i="4"/>
  <c r="F188" i="4"/>
  <c r="E188" i="4"/>
  <c r="D188" i="4"/>
  <c r="DC188" i="4" s="1"/>
  <c r="CC188" i="4" s="1"/>
  <c r="F187" i="4"/>
  <c r="E187" i="4"/>
  <c r="F186" i="4"/>
  <c r="E186" i="4"/>
  <c r="D186" i="4"/>
  <c r="DC186" i="4" s="1"/>
  <c r="CC186" i="4" s="1"/>
  <c r="F185" i="4"/>
  <c r="E185" i="4"/>
  <c r="F184" i="4"/>
  <c r="E184" i="4"/>
  <c r="D184" i="4"/>
  <c r="DC184" i="4" s="1"/>
  <c r="CC184" i="4" s="1"/>
  <c r="F183" i="4"/>
  <c r="E183" i="4"/>
  <c r="F182" i="4"/>
  <c r="E182" i="4"/>
  <c r="D182" i="4"/>
  <c r="DC182" i="4" s="1"/>
  <c r="CC182" i="4" s="1"/>
  <c r="F181" i="4"/>
  <c r="E181" i="4"/>
  <c r="F180" i="4"/>
  <c r="E180" i="4"/>
  <c r="D180" i="4"/>
  <c r="DC180" i="4" s="1"/>
  <c r="CC180" i="4" s="1"/>
  <c r="F179" i="4"/>
  <c r="E179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F178" i="4" s="1"/>
  <c r="G178" i="4"/>
  <c r="E177" i="4"/>
  <c r="D177" i="4" s="1"/>
  <c r="DA177" i="4" s="1"/>
  <c r="CA177" i="4" s="1"/>
  <c r="DB176" i="4"/>
  <c r="CB176" i="4" s="1"/>
  <c r="E176" i="4"/>
  <c r="D176" i="4"/>
  <c r="E175" i="4"/>
  <c r="D175" i="4" s="1"/>
  <c r="DD175" i="4" s="1"/>
  <c r="CD175" i="4" s="1"/>
  <c r="E174" i="4"/>
  <c r="D174" i="4" s="1"/>
  <c r="DC174" i="4" s="1"/>
  <c r="CC174" i="4" s="1"/>
  <c r="DE173" i="4"/>
  <c r="CE173" i="4" s="1"/>
  <c r="E173" i="4"/>
  <c r="D173" i="4" s="1"/>
  <c r="DA173" i="4" s="1"/>
  <c r="CA173" i="4" s="1"/>
  <c r="F172" i="4"/>
  <c r="D172" i="4" s="1"/>
  <c r="DC172" i="4" s="1"/>
  <c r="CC172" i="4" s="1"/>
  <c r="F171" i="4"/>
  <c r="D171" i="4" s="1"/>
  <c r="F170" i="4"/>
  <c r="D170" i="4" s="1"/>
  <c r="F169" i="4"/>
  <c r="D169" i="4" s="1"/>
  <c r="DA169" i="4" s="1"/>
  <c r="CA169" i="4" s="1"/>
  <c r="F168" i="4"/>
  <c r="D168" i="4"/>
  <c r="F167" i="4"/>
  <c r="D167" i="4" s="1"/>
  <c r="AW166" i="4"/>
  <c r="AV166" i="4"/>
  <c r="AU166" i="4"/>
  <c r="AT166" i="4"/>
  <c r="AS166" i="4"/>
  <c r="AR166" i="4"/>
  <c r="AQ166" i="4"/>
  <c r="AP166" i="4"/>
  <c r="AN166" i="4"/>
  <c r="AL166" i="4"/>
  <c r="AJ166" i="4"/>
  <c r="AH166" i="4"/>
  <c r="AF166" i="4"/>
  <c r="AD166" i="4"/>
  <c r="F166" i="4"/>
  <c r="D166" i="4" s="1"/>
  <c r="F165" i="4"/>
  <c r="D165" i="4" s="1"/>
  <c r="DD165" i="4" s="1"/>
  <c r="CD165" i="4" s="1"/>
  <c r="F164" i="4"/>
  <c r="D164" i="4" s="1"/>
  <c r="DA163" i="4"/>
  <c r="CA163" i="4" s="1"/>
  <c r="F163" i="4"/>
  <c r="D163" i="4"/>
  <c r="F162" i="4"/>
  <c r="D162" i="4"/>
  <c r="DC162" i="4" s="1"/>
  <c r="CC162" i="4" s="1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DB156" i="4"/>
  <c r="CB156" i="4" s="1"/>
  <c r="DA156" i="4"/>
  <c r="CA156" i="4"/>
  <c r="F156" i="4"/>
  <c r="E156" i="4"/>
  <c r="CF156" i="4" s="1"/>
  <c r="D156" i="4"/>
  <c r="DE156" i="4" s="1"/>
  <c r="DG155" i="4"/>
  <c r="DC155" i="4"/>
  <c r="CC155" i="4" s="1"/>
  <c r="DB155" i="4"/>
  <c r="DA155" i="4"/>
  <c r="CA155" i="4" s="1"/>
  <c r="CB155" i="4"/>
  <c r="F155" i="4"/>
  <c r="E155" i="4"/>
  <c r="CF155" i="4" s="1"/>
  <c r="D155" i="4"/>
  <c r="DF155" i="4" s="1"/>
  <c r="DB154" i="4"/>
  <c r="CB154" i="4" s="1"/>
  <c r="DA154" i="4"/>
  <c r="CA154" i="4" s="1"/>
  <c r="F154" i="4"/>
  <c r="E154" i="4"/>
  <c r="CF154" i="4" s="1"/>
  <c r="D154" i="4"/>
  <c r="DE154" i="4" s="1"/>
  <c r="DB153" i="4"/>
  <c r="CB153" i="4" s="1"/>
  <c r="DA153" i="4"/>
  <c r="CA153" i="4" s="1"/>
  <c r="F153" i="4"/>
  <c r="E153" i="4"/>
  <c r="CF153" i="4" s="1"/>
  <c r="D153" i="4"/>
  <c r="DF153" i="4" s="1"/>
  <c r="DE152" i="4"/>
  <c r="DB152" i="4"/>
  <c r="CB152" i="4" s="1"/>
  <c r="DA152" i="4"/>
  <c r="CA152" i="4"/>
  <c r="F152" i="4"/>
  <c r="E152" i="4"/>
  <c r="CF152" i="4" s="1"/>
  <c r="D152" i="4"/>
  <c r="DG151" i="4"/>
  <c r="DC151" i="4"/>
  <c r="CC151" i="4" s="1"/>
  <c r="DB151" i="4"/>
  <c r="DA151" i="4"/>
  <c r="CA151" i="4" s="1"/>
  <c r="CB151" i="4"/>
  <c r="F151" i="4"/>
  <c r="E151" i="4"/>
  <c r="CF151" i="4" s="1"/>
  <c r="D151" i="4"/>
  <c r="DF151" i="4" s="1"/>
  <c r="DE150" i="4"/>
  <c r="DB150" i="4"/>
  <c r="CB150" i="4" s="1"/>
  <c r="DA150" i="4"/>
  <c r="CA150" i="4" s="1"/>
  <c r="F150" i="4"/>
  <c r="E150" i="4"/>
  <c r="CF150" i="4" s="1"/>
  <c r="D150" i="4"/>
  <c r="DB149" i="4"/>
  <c r="CB149" i="4" s="1"/>
  <c r="DA149" i="4"/>
  <c r="CA149" i="4" s="1"/>
  <c r="F149" i="4"/>
  <c r="E149" i="4"/>
  <c r="D149" i="4"/>
  <c r="DF149" i="4" s="1"/>
  <c r="DB148" i="4"/>
  <c r="CB148" i="4" s="1"/>
  <c r="DA148" i="4"/>
  <c r="CA148" i="4"/>
  <c r="F148" i="4"/>
  <c r="E148" i="4"/>
  <c r="CF148" i="4" s="1"/>
  <c r="D148" i="4"/>
  <c r="DE148" i="4" s="1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E143" i="4" s="1"/>
  <c r="H143" i="4"/>
  <c r="G143" i="4"/>
  <c r="F143" i="4"/>
  <c r="DB142" i="4"/>
  <c r="CB142" i="4" s="1"/>
  <c r="DA142" i="4"/>
  <c r="CA142" i="4" s="1"/>
  <c r="F142" i="4"/>
  <c r="E142" i="4"/>
  <c r="DB141" i="4"/>
  <c r="CB141" i="4" s="1"/>
  <c r="DA141" i="4"/>
  <c r="CA141" i="4"/>
  <c r="F141" i="4"/>
  <c r="E141" i="4"/>
  <c r="DB140" i="4"/>
  <c r="CB140" i="4" s="1"/>
  <c r="DA140" i="4"/>
  <c r="CA140" i="4" s="1"/>
  <c r="F140" i="4"/>
  <c r="E140" i="4"/>
  <c r="DB139" i="4"/>
  <c r="CB139" i="4" s="1"/>
  <c r="DA139" i="4"/>
  <c r="CA139" i="4"/>
  <c r="F139" i="4"/>
  <c r="E139" i="4"/>
  <c r="DB138" i="4"/>
  <c r="CB138" i="4" s="1"/>
  <c r="DA138" i="4"/>
  <c r="CA138" i="4" s="1"/>
  <c r="F138" i="4"/>
  <c r="E138" i="4"/>
  <c r="DB137" i="4"/>
  <c r="CB137" i="4" s="1"/>
  <c r="DA137" i="4"/>
  <c r="CA137" i="4"/>
  <c r="F137" i="4"/>
  <c r="E137" i="4"/>
  <c r="DB136" i="4"/>
  <c r="CB136" i="4" s="1"/>
  <c r="DA136" i="4"/>
  <c r="CA136" i="4" s="1"/>
  <c r="F136" i="4"/>
  <c r="E136" i="4"/>
  <c r="DB135" i="4"/>
  <c r="CB135" i="4" s="1"/>
  <c r="DA135" i="4"/>
  <c r="CA135" i="4"/>
  <c r="F135" i="4"/>
  <c r="E135" i="4"/>
  <c r="DB134" i="4"/>
  <c r="CB134" i="4" s="1"/>
  <c r="DA134" i="4"/>
  <c r="CA134" i="4" s="1"/>
  <c r="F134" i="4"/>
  <c r="E134" i="4"/>
  <c r="DB133" i="4"/>
  <c r="CB133" i="4" s="1"/>
  <c r="DA133" i="4"/>
  <c r="CA133" i="4"/>
  <c r="F133" i="4"/>
  <c r="E133" i="4"/>
  <c r="DB132" i="4"/>
  <c r="DA132" i="4"/>
  <c r="CA132" i="4" s="1"/>
  <c r="CB132" i="4"/>
  <c r="F132" i="4"/>
  <c r="E132" i="4"/>
  <c r="D132" i="4" s="1"/>
  <c r="DB131" i="4"/>
  <c r="DA131" i="4"/>
  <c r="CB131" i="4"/>
  <c r="CA131" i="4"/>
  <c r="F131" i="4"/>
  <c r="E131" i="4"/>
  <c r="DB130" i="4"/>
  <c r="CB130" i="4" s="1"/>
  <c r="DA130" i="4"/>
  <c r="CA130" i="4"/>
  <c r="F130" i="4"/>
  <c r="E130" i="4"/>
  <c r="DB129" i="4"/>
  <c r="CB129" i="4" s="1"/>
  <c r="DA129" i="4"/>
  <c r="CA129" i="4"/>
  <c r="F129" i="4"/>
  <c r="E129" i="4"/>
  <c r="DB128" i="4"/>
  <c r="CB128" i="4" s="1"/>
  <c r="DA128" i="4"/>
  <c r="CA128" i="4" s="1"/>
  <c r="F128" i="4"/>
  <c r="E128" i="4"/>
  <c r="DB127" i="4"/>
  <c r="CB127" i="4" s="1"/>
  <c r="F127" i="4"/>
  <c r="E127" i="4"/>
  <c r="DB126" i="4"/>
  <c r="CB126" i="4" s="1"/>
  <c r="F126" i="4"/>
  <c r="E126" i="4"/>
  <c r="DB125" i="4"/>
  <c r="CB125" i="4" s="1"/>
  <c r="CE125" i="4"/>
  <c r="F125" i="4"/>
  <c r="E125" i="4"/>
  <c r="D125" i="4" s="1"/>
  <c r="DD125" i="4" s="1"/>
  <c r="DB124" i="4"/>
  <c r="CB124" i="4" s="1"/>
  <c r="F124" i="4"/>
  <c r="E124" i="4"/>
  <c r="DB123" i="4"/>
  <c r="CB123" i="4" s="1"/>
  <c r="F123" i="4"/>
  <c r="E123" i="4"/>
  <c r="DB122" i="4"/>
  <c r="CB122" i="4" s="1"/>
  <c r="CD122" i="4"/>
  <c r="F122" i="4"/>
  <c r="E122" i="4"/>
  <c r="D122" i="4" s="1"/>
  <c r="CH122" i="4" s="1"/>
  <c r="DB121" i="4"/>
  <c r="CB121" i="4" s="1"/>
  <c r="F121" i="4"/>
  <c r="E121" i="4"/>
  <c r="DB120" i="4"/>
  <c r="CB120" i="4" s="1"/>
  <c r="DA120" i="4"/>
  <c r="CA120" i="4" s="1"/>
  <c r="F120" i="4"/>
  <c r="E120" i="4"/>
  <c r="DB119" i="4"/>
  <c r="CB119" i="4" s="1"/>
  <c r="F119" i="4"/>
  <c r="E119" i="4"/>
  <c r="D119" i="4" s="1"/>
  <c r="CF119" i="4" s="1"/>
  <c r="DB118" i="4"/>
  <c r="CB118" i="4" s="1"/>
  <c r="DA118" i="4"/>
  <c r="CA118" i="4"/>
  <c r="F118" i="4"/>
  <c r="E118" i="4"/>
  <c r="D118" i="4" s="1"/>
  <c r="DB117" i="4"/>
  <c r="CB117" i="4" s="1"/>
  <c r="DA117" i="4"/>
  <c r="CA117" i="4" s="1"/>
  <c r="F117" i="4"/>
  <c r="E117" i="4"/>
  <c r="D117" i="4" s="1"/>
  <c r="DB116" i="4"/>
  <c r="CB116" i="4" s="1"/>
  <c r="DA116" i="4"/>
  <c r="CA116" i="4" s="1"/>
  <c r="F116" i="4"/>
  <c r="E116" i="4"/>
  <c r="D116" i="4" s="1"/>
  <c r="DF116" i="4" s="1"/>
  <c r="DB115" i="4"/>
  <c r="DA115" i="4"/>
  <c r="CA115" i="4" s="1"/>
  <c r="CB115" i="4"/>
  <c r="F115" i="4"/>
  <c r="E115" i="4"/>
  <c r="D115" i="4" s="1"/>
  <c r="DE115" i="4" s="1"/>
  <c r="DB114" i="4"/>
  <c r="CB114" i="4" s="1"/>
  <c r="DA114" i="4"/>
  <c r="CA114" i="4" s="1"/>
  <c r="F114" i="4"/>
  <c r="E114" i="4"/>
  <c r="D114" i="4" s="1"/>
  <c r="DB113" i="4"/>
  <c r="DA113" i="4"/>
  <c r="CA113" i="4" s="1"/>
  <c r="CB113" i="4"/>
  <c r="F113" i="4"/>
  <c r="E113" i="4"/>
  <c r="D113" i="4"/>
  <c r="DB112" i="4"/>
  <c r="CB112" i="4" s="1"/>
  <c r="DA112" i="4"/>
  <c r="CA112" i="4" s="1"/>
  <c r="F112" i="4"/>
  <c r="E112" i="4"/>
  <c r="D112" i="4" s="1"/>
  <c r="DB111" i="4"/>
  <c r="DA111" i="4"/>
  <c r="CB111" i="4"/>
  <c r="CA111" i="4"/>
  <c r="F111" i="4"/>
  <c r="E111" i="4"/>
  <c r="DB110" i="4"/>
  <c r="CB110" i="4" s="1"/>
  <c r="DA110" i="4"/>
  <c r="CA110" i="4" s="1"/>
  <c r="F110" i="4"/>
  <c r="E110" i="4"/>
  <c r="D110" i="4" s="1"/>
  <c r="DA109" i="4"/>
  <c r="CA109" i="4"/>
  <c r="F109" i="4"/>
  <c r="E109" i="4"/>
  <c r="DB108" i="4"/>
  <c r="DA108" i="4"/>
  <c r="CA108" i="4" s="1"/>
  <c r="CB108" i="4"/>
  <c r="F108" i="4"/>
  <c r="E108" i="4"/>
  <c r="D108" i="4" s="1"/>
  <c r="DB107" i="4"/>
  <c r="CB107" i="4" s="1"/>
  <c r="DA107" i="4"/>
  <c r="CA107" i="4"/>
  <c r="F107" i="4"/>
  <c r="E107" i="4"/>
  <c r="D107" i="4" s="1"/>
  <c r="DB106" i="4"/>
  <c r="CB106" i="4" s="1"/>
  <c r="DA106" i="4"/>
  <c r="CA106" i="4" s="1"/>
  <c r="F106" i="4"/>
  <c r="E106" i="4"/>
  <c r="DA105" i="4"/>
  <c r="CA105" i="4" s="1"/>
  <c r="F105" i="4"/>
  <c r="E105" i="4"/>
  <c r="D105" i="4" s="1"/>
  <c r="DD105" i="4" s="1"/>
  <c r="DC104" i="4"/>
  <c r="CC104" i="4" s="1"/>
  <c r="DB104" i="4"/>
  <c r="DA104" i="4"/>
  <c r="CB104" i="4"/>
  <c r="CA104" i="4"/>
  <c r="F104" i="4"/>
  <c r="E104" i="4"/>
  <c r="D104" i="4" s="1"/>
  <c r="DB103" i="4"/>
  <c r="CB103" i="4" s="1"/>
  <c r="DA103" i="4"/>
  <c r="CA103" i="4" s="1"/>
  <c r="F103" i="4"/>
  <c r="E103" i="4"/>
  <c r="DB102" i="4"/>
  <c r="CB102" i="4" s="1"/>
  <c r="DA102" i="4"/>
  <c r="CA102" i="4"/>
  <c r="F102" i="4"/>
  <c r="E102" i="4"/>
  <c r="DB101" i="4"/>
  <c r="CB101" i="4" s="1"/>
  <c r="DA101" i="4"/>
  <c r="CA101" i="4" s="1"/>
  <c r="F101" i="4"/>
  <c r="E101" i="4"/>
  <c r="D101" i="4" s="1"/>
  <c r="CF101" i="4" s="1"/>
  <c r="DA100" i="4"/>
  <c r="CA100" i="4" s="1"/>
  <c r="F100" i="4"/>
  <c r="E100" i="4"/>
  <c r="DB99" i="4"/>
  <c r="CB99" i="4" s="1"/>
  <c r="F99" i="4"/>
  <c r="E99" i="4"/>
  <c r="DB98" i="4"/>
  <c r="CB98" i="4" s="1"/>
  <c r="DA98" i="4"/>
  <c r="CA98" i="4" s="1"/>
  <c r="F98" i="4"/>
  <c r="E98" i="4"/>
  <c r="D98" i="4" s="1"/>
  <c r="DB97" i="4"/>
  <c r="DA97" i="4"/>
  <c r="CB97" i="4"/>
  <c r="CA97" i="4"/>
  <c r="F97" i="4"/>
  <c r="E97" i="4"/>
  <c r="DB96" i="4"/>
  <c r="CB96" i="4" s="1"/>
  <c r="DA96" i="4"/>
  <c r="CA96" i="4" s="1"/>
  <c r="F96" i="4"/>
  <c r="E96" i="4"/>
  <c r="DB95" i="4"/>
  <c r="CB95" i="4" s="1"/>
  <c r="F95" i="4"/>
  <c r="E95" i="4"/>
  <c r="D95" i="4" s="1"/>
  <c r="DB94" i="4"/>
  <c r="CB94" i="4" s="1"/>
  <c r="DA94" i="4"/>
  <c r="CA94" i="4" s="1"/>
  <c r="F94" i="4"/>
  <c r="E94" i="4"/>
  <c r="D94" i="4" s="1"/>
  <c r="CH94" i="4" s="1"/>
  <c r="DB93" i="4"/>
  <c r="DA93" i="4"/>
  <c r="CA93" i="4" s="1"/>
  <c r="CB93" i="4"/>
  <c r="F93" i="4"/>
  <c r="E93" i="4"/>
  <c r="DB92" i="4"/>
  <c r="DA92" i="4"/>
  <c r="CA92" i="4" s="1"/>
  <c r="CH92" i="4"/>
  <c r="CB92" i="4"/>
  <c r="F92" i="4"/>
  <c r="E92" i="4"/>
  <c r="D92" i="4" s="1"/>
  <c r="DE91" i="4"/>
  <c r="DB91" i="4"/>
  <c r="DA91" i="4"/>
  <c r="CA91" i="4" s="1"/>
  <c r="CH91" i="4"/>
  <c r="CB91" i="4"/>
  <c r="F91" i="4"/>
  <c r="E91" i="4"/>
  <c r="D91" i="4" s="1"/>
  <c r="DB90" i="4"/>
  <c r="CB90" i="4" s="1"/>
  <c r="DA90" i="4"/>
  <c r="CA90" i="4" s="1"/>
  <c r="F90" i="4"/>
  <c r="E90" i="4"/>
  <c r="D90" i="4" s="1"/>
  <c r="CH90" i="4" s="1"/>
  <c r="D85" i="4"/>
  <c r="D84" i="4"/>
  <c r="DF80" i="4"/>
  <c r="CF80" i="4" s="1"/>
  <c r="DE80" i="4"/>
  <c r="CE80" i="4" s="1"/>
  <c r="DD80" i="4"/>
  <c r="DC80" i="4"/>
  <c r="DB80" i="4"/>
  <c r="CB80" i="4" s="1"/>
  <c r="DA80" i="4"/>
  <c r="CA80" i="4" s="1"/>
  <c r="CD80" i="4"/>
  <c r="CC80" i="4"/>
  <c r="DF79" i="4"/>
  <c r="CF79" i="4" s="1"/>
  <c r="DE79" i="4"/>
  <c r="CE79" i="4" s="1"/>
  <c r="DD79" i="4"/>
  <c r="DC79" i="4"/>
  <c r="DB79" i="4"/>
  <c r="CB79" i="4" s="1"/>
  <c r="DA79" i="4"/>
  <c r="CA79" i="4" s="1"/>
  <c r="K79" i="4" s="1"/>
  <c r="CD79" i="4"/>
  <c r="CC79" i="4"/>
  <c r="DF78" i="4"/>
  <c r="CF78" i="4" s="1"/>
  <c r="DE78" i="4"/>
  <c r="DD78" i="4"/>
  <c r="CD78" i="4" s="1"/>
  <c r="DC78" i="4"/>
  <c r="CC78" i="4" s="1"/>
  <c r="DB78" i="4"/>
  <c r="CB78" i="4" s="1"/>
  <c r="DA78" i="4"/>
  <c r="CE78" i="4"/>
  <c r="CA78" i="4"/>
  <c r="DF77" i="4"/>
  <c r="DE77" i="4"/>
  <c r="CE77" i="4" s="1"/>
  <c r="DD77" i="4"/>
  <c r="CD77" i="4" s="1"/>
  <c r="DC77" i="4"/>
  <c r="CC77" i="4" s="1"/>
  <c r="DB77" i="4"/>
  <c r="DA77" i="4"/>
  <c r="CA77" i="4" s="1"/>
  <c r="CF77" i="4"/>
  <c r="CB77" i="4"/>
  <c r="DF76" i="4"/>
  <c r="CF76" i="4" s="1"/>
  <c r="DE76" i="4"/>
  <c r="CE76" i="4" s="1"/>
  <c r="DD76" i="4"/>
  <c r="CD76" i="4" s="1"/>
  <c r="DC76" i="4"/>
  <c r="DB76" i="4"/>
  <c r="CB76" i="4" s="1"/>
  <c r="DA76" i="4"/>
  <c r="CA76" i="4" s="1"/>
  <c r="CC76" i="4"/>
  <c r="DF75" i="4"/>
  <c r="CF75" i="4" s="1"/>
  <c r="DE75" i="4"/>
  <c r="CE75" i="4" s="1"/>
  <c r="DD75" i="4"/>
  <c r="DC75" i="4"/>
  <c r="DB75" i="4"/>
  <c r="CB75" i="4" s="1"/>
  <c r="DA75" i="4"/>
  <c r="CD75" i="4"/>
  <c r="CC75" i="4"/>
  <c r="CA75" i="4"/>
  <c r="DF74" i="4"/>
  <c r="CF74" i="4" s="1"/>
  <c r="DE74" i="4"/>
  <c r="DD74" i="4"/>
  <c r="DC74" i="4"/>
  <c r="CC74" i="4" s="1"/>
  <c r="DB74" i="4"/>
  <c r="DA74" i="4"/>
  <c r="CE74" i="4"/>
  <c r="CD74" i="4"/>
  <c r="CB74" i="4"/>
  <c r="CA74" i="4"/>
  <c r="DF73" i="4"/>
  <c r="CF73" i="4" s="1"/>
  <c r="DE73" i="4"/>
  <c r="CE73" i="4" s="1"/>
  <c r="DD73" i="4"/>
  <c r="CD73" i="4" s="1"/>
  <c r="DC73" i="4"/>
  <c r="DB73" i="4"/>
  <c r="DA73" i="4"/>
  <c r="CA73" i="4" s="1"/>
  <c r="CC73" i="4"/>
  <c r="CB73" i="4"/>
  <c r="DF72" i="4"/>
  <c r="CF72" i="4" s="1"/>
  <c r="DE72" i="4"/>
  <c r="CE72" i="4" s="1"/>
  <c r="DD72" i="4"/>
  <c r="CD72" i="4" s="1"/>
  <c r="DC72" i="4"/>
  <c r="DB72" i="4"/>
  <c r="CB72" i="4" s="1"/>
  <c r="DA72" i="4"/>
  <c r="CA72" i="4" s="1"/>
  <c r="CC72" i="4"/>
  <c r="DF71" i="4"/>
  <c r="CF71" i="4" s="1"/>
  <c r="DE71" i="4"/>
  <c r="CE71" i="4" s="1"/>
  <c r="DD71" i="4"/>
  <c r="DC71" i="4"/>
  <c r="CC71" i="4" s="1"/>
  <c r="DB71" i="4"/>
  <c r="CB71" i="4" s="1"/>
  <c r="DA71" i="4"/>
  <c r="CA71" i="4" s="1"/>
  <c r="CD71" i="4"/>
  <c r="DF70" i="4"/>
  <c r="CF70" i="4" s="1"/>
  <c r="DE70" i="4"/>
  <c r="DD70" i="4"/>
  <c r="DC70" i="4"/>
  <c r="CC70" i="4" s="1"/>
  <c r="DB70" i="4"/>
  <c r="CB70" i="4" s="1"/>
  <c r="DA70" i="4"/>
  <c r="CE70" i="4"/>
  <c r="CD70" i="4"/>
  <c r="CA70" i="4"/>
  <c r="K70" i="4" s="1"/>
  <c r="DF69" i="4"/>
  <c r="CF69" i="4" s="1"/>
  <c r="DE69" i="4"/>
  <c r="CE69" i="4" s="1"/>
  <c r="DD69" i="4"/>
  <c r="CD69" i="4" s="1"/>
  <c r="DC69" i="4"/>
  <c r="CC69" i="4" s="1"/>
  <c r="DB69" i="4"/>
  <c r="DA69" i="4"/>
  <c r="CB69" i="4"/>
  <c r="CA69" i="4"/>
  <c r="DF68" i="4"/>
  <c r="DE68" i="4"/>
  <c r="CE68" i="4" s="1"/>
  <c r="DD68" i="4"/>
  <c r="CD68" i="4" s="1"/>
  <c r="DC68" i="4"/>
  <c r="DB68" i="4"/>
  <c r="DA68" i="4"/>
  <c r="CA68" i="4" s="1"/>
  <c r="CF68" i="4"/>
  <c r="CC68" i="4"/>
  <c r="CB68" i="4"/>
  <c r="DF67" i="4"/>
  <c r="CF67" i="4" s="1"/>
  <c r="DE67" i="4"/>
  <c r="CE67" i="4" s="1"/>
  <c r="DD67" i="4"/>
  <c r="DC67" i="4"/>
  <c r="DB67" i="4"/>
  <c r="CB67" i="4" s="1"/>
  <c r="DA67" i="4"/>
  <c r="CA67" i="4" s="1"/>
  <c r="K67" i="4" s="1"/>
  <c r="CD67" i="4"/>
  <c r="CC67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DC63" i="4"/>
  <c r="DA63" i="4"/>
  <c r="CA63" i="4" s="1"/>
  <c r="CC63" i="4"/>
  <c r="F63" i="4"/>
  <c r="DH63" i="4" s="1"/>
  <c r="E63" i="4"/>
  <c r="CG63" i="4" s="1"/>
  <c r="DC62" i="4"/>
  <c r="DA62" i="4"/>
  <c r="CA62" i="4" s="1"/>
  <c r="CC62" i="4"/>
  <c r="F62" i="4"/>
  <c r="D62" i="4" s="1"/>
  <c r="CE62" i="4" s="1"/>
  <c r="E62" i="4"/>
  <c r="CG62" i="4" s="1"/>
  <c r="DC61" i="4"/>
  <c r="CC61" i="4" s="1"/>
  <c r="DA61" i="4"/>
  <c r="CA61" i="4"/>
  <c r="F61" i="4"/>
  <c r="F64" i="4" s="1"/>
  <c r="E61" i="4"/>
  <c r="CG61" i="4" s="1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DC59" i="4"/>
  <c r="CC59" i="4" s="1"/>
  <c r="DA59" i="4"/>
  <c r="CA59" i="4" s="1"/>
  <c r="F59" i="4"/>
  <c r="DH59" i="4" s="1"/>
  <c r="E59" i="4"/>
  <c r="CG59" i="4" s="1"/>
  <c r="D59" i="4"/>
  <c r="CE59" i="4" s="1"/>
  <c r="DC58" i="4"/>
  <c r="DA58" i="4"/>
  <c r="CA58" i="4" s="1"/>
  <c r="CC58" i="4"/>
  <c r="F58" i="4"/>
  <c r="DH58" i="4" s="1"/>
  <c r="E58" i="4"/>
  <c r="CG58" i="4" s="1"/>
  <c r="DC57" i="4"/>
  <c r="CC57" i="4" s="1"/>
  <c r="DA57" i="4"/>
  <c r="CA57" i="4"/>
  <c r="F57" i="4"/>
  <c r="DH57" i="4" s="1"/>
  <c r="E57" i="4"/>
  <c r="CG57" i="4" s="1"/>
  <c r="DH56" i="4"/>
  <c r="DC56" i="4"/>
  <c r="DA56" i="4"/>
  <c r="CC56" i="4"/>
  <c r="CA56" i="4"/>
  <c r="F56" i="4"/>
  <c r="E56" i="4"/>
  <c r="D56" i="4" s="1"/>
  <c r="CE56" i="4" s="1"/>
  <c r="DC55" i="4"/>
  <c r="CC55" i="4" s="1"/>
  <c r="DA55" i="4"/>
  <c r="CA55" i="4" s="1"/>
  <c r="F55" i="4"/>
  <c r="E55" i="4"/>
  <c r="D55" i="4"/>
  <c r="CH55" i="4" s="1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DC53" i="4"/>
  <c r="DA53" i="4"/>
  <c r="CA53" i="4" s="1"/>
  <c r="CC53" i="4"/>
  <c r="F53" i="4"/>
  <c r="DH53" i="4" s="1"/>
  <c r="E53" i="4"/>
  <c r="D53" i="4" s="1"/>
  <c r="DC52" i="4"/>
  <c r="CC52" i="4" s="1"/>
  <c r="DA52" i="4"/>
  <c r="CG52" i="4"/>
  <c r="CA52" i="4"/>
  <c r="F52" i="4"/>
  <c r="DH52" i="4" s="1"/>
  <c r="E52" i="4"/>
  <c r="DC51" i="4"/>
  <c r="CC51" i="4" s="1"/>
  <c r="DA51" i="4"/>
  <c r="CA51" i="4" s="1"/>
  <c r="F51" i="4"/>
  <c r="DH51" i="4" s="1"/>
  <c r="E51" i="4"/>
  <c r="CG51" i="4" s="1"/>
  <c r="DC50" i="4"/>
  <c r="DA50" i="4"/>
  <c r="CC50" i="4"/>
  <c r="CA50" i="4"/>
  <c r="F50" i="4"/>
  <c r="DH50" i="4" s="1"/>
  <c r="E50" i="4"/>
  <c r="DC49" i="4"/>
  <c r="CC49" i="4" s="1"/>
  <c r="DA49" i="4"/>
  <c r="CA49" i="4"/>
  <c r="F49" i="4"/>
  <c r="DH49" i="4" s="1"/>
  <c r="E49" i="4"/>
  <c r="DC48" i="4"/>
  <c r="CC48" i="4" s="1"/>
  <c r="DA48" i="4"/>
  <c r="CA48" i="4" s="1"/>
  <c r="F48" i="4"/>
  <c r="DH48" i="4" s="1"/>
  <c r="E48" i="4"/>
  <c r="E54" i="4" s="1"/>
  <c r="DC47" i="4"/>
  <c r="CC47" i="4" s="1"/>
  <c r="DA47" i="4"/>
  <c r="CG47" i="4"/>
  <c r="CA47" i="4"/>
  <c r="F47" i="4"/>
  <c r="DH47" i="4" s="1"/>
  <c r="E47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E46" i="4" s="1"/>
  <c r="D46" i="4" s="1"/>
  <c r="T46" i="4"/>
  <c r="S46" i="4"/>
  <c r="F46" i="4"/>
  <c r="DC45" i="4"/>
  <c r="CC45" i="4" s="1"/>
  <c r="F45" i="4"/>
  <c r="DH45" i="4" s="1"/>
  <c r="E45" i="4"/>
  <c r="CG45" i="4" s="1"/>
  <c r="DC44" i="4"/>
  <c r="CC44" i="4" s="1"/>
  <c r="DA44" i="4"/>
  <c r="CA44" i="4" s="1"/>
  <c r="F44" i="4"/>
  <c r="DH44" i="4" s="1"/>
  <c r="E44" i="4"/>
  <c r="CG44" i="4" s="1"/>
  <c r="D44" i="4"/>
  <c r="CH44" i="4" s="1"/>
  <c r="F43" i="4"/>
  <c r="DH43" i="4" s="1"/>
  <c r="E43" i="4"/>
  <c r="D43" i="4" s="1"/>
  <c r="DC42" i="4"/>
  <c r="CC42" i="4"/>
  <c r="F42" i="4"/>
  <c r="DH42" i="4" s="1"/>
  <c r="E42" i="4"/>
  <c r="DC41" i="4"/>
  <c r="CC41" i="4" s="1"/>
  <c r="DA41" i="4"/>
  <c r="CA41" i="4" s="1"/>
  <c r="CG41" i="4"/>
  <c r="F41" i="4"/>
  <c r="DH41" i="4" s="1"/>
  <c r="E41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DH35" i="4"/>
  <c r="DC35" i="4"/>
  <c r="DA35" i="4"/>
  <c r="CC35" i="4"/>
  <c r="CA35" i="4"/>
  <c r="F35" i="4"/>
  <c r="E35" i="4"/>
  <c r="CG35" i="4" s="1"/>
  <c r="DC34" i="4"/>
  <c r="CC34" i="4" s="1"/>
  <c r="DA34" i="4"/>
  <c r="CA34" i="4" s="1"/>
  <c r="F34" i="4"/>
  <c r="DH34" i="4" s="1"/>
  <c r="E34" i="4"/>
  <c r="CG34" i="4" s="1"/>
  <c r="DC33" i="4"/>
  <c r="CC33" i="4" s="1"/>
  <c r="DA33" i="4"/>
  <c r="CA33" i="4" s="1"/>
  <c r="F33" i="4"/>
  <c r="DH33" i="4" s="1"/>
  <c r="E33" i="4"/>
  <c r="CG33" i="4" s="1"/>
  <c r="DC32" i="4"/>
  <c r="DA32" i="4"/>
  <c r="CA32" i="4" s="1"/>
  <c r="CC32" i="4"/>
  <c r="F32" i="4"/>
  <c r="DH32" i="4" s="1"/>
  <c r="E32" i="4"/>
  <c r="CG32" i="4" s="1"/>
  <c r="D32" i="4"/>
  <c r="DH31" i="4"/>
  <c r="DC31" i="4"/>
  <c r="DA31" i="4"/>
  <c r="CC31" i="4"/>
  <c r="CA31" i="4"/>
  <c r="F31" i="4"/>
  <c r="E31" i="4"/>
  <c r="CG31" i="4" s="1"/>
  <c r="DC30" i="4"/>
  <c r="CC30" i="4" s="1"/>
  <c r="DA30" i="4"/>
  <c r="CA30" i="4" s="1"/>
  <c r="F30" i="4"/>
  <c r="DH30" i="4" s="1"/>
  <c r="E30" i="4"/>
  <c r="CG30" i="4" s="1"/>
  <c r="DC29" i="4"/>
  <c r="CC29" i="4" s="1"/>
  <c r="DA29" i="4"/>
  <c r="CA29" i="4" s="1"/>
  <c r="F29" i="4"/>
  <c r="DH29" i="4" s="1"/>
  <c r="E29" i="4"/>
  <c r="CG29" i="4" s="1"/>
  <c r="DC28" i="4"/>
  <c r="DA28" i="4"/>
  <c r="CA28" i="4" s="1"/>
  <c r="CC28" i="4"/>
  <c r="F28" i="4"/>
  <c r="DH28" i="4" s="1"/>
  <c r="E28" i="4"/>
  <c r="CG28" i="4" s="1"/>
  <c r="D28" i="4"/>
  <c r="CE28" i="4" s="1"/>
  <c r="DH27" i="4"/>
  <c r="DC27" i="4"/>
  <c r="DA27" i="4"/>
  <c r="CC27" i="4"/>
  <c r="CA27" i="4"/>
  <c r="F27" i="4"/>
  <c r="E27" i="4"/>
  <c r="CG27" i="4" s="1"/>
  <c r="DC26" i="4"/>
  <c r="CC26" i="4" s="1"/>
  <c r="DA26" i="4"/>
  <c r="CA26" i="4" s="1"/>
  <c r="F26" i="4"/>
  <c r="DH26" i="4" s="1"/>
  <c r="E26" i="4"/>
  <c r="CG26" i="4" s="1"/>
  <c r="DC25" i="4"/>
  <c r="CC25" i="4" s="1"/>
  <c r="DA25" i="4"/>
  <c r="CA25" i="4" s="1"/>
  <c r="F25" i="4"/>
  <c r="DH25" i="4" s="1"/>
  <c r="E25" i="4"/>
  <c r="CG25" i="4" s="1"/>
  <c r="DC24" i="4"/>
  <c r="DA24" i="4"/>
  <c r="CA24" i="4" s="1"/>
  <c r="CC24" i="4"/>
  <c r="F24" i="4"/>
  <c r="DH24" i="4" s="1"/>
  <c r="E24" i="4"/>
  <c r="CG24" i="4" s="1"/>
  <c r="D24" i="4"/>
  <c r="CE24" i="4" s="1"/>
  <c r="DH23" i="4"/>
  <c r="DC23" i="4"/>
  <c r="DA23" i="4"/>
  <c r="CC23" i="4"/>
  <c r="CA23" i="4"/>
  <c r="F23" i="4"/>
  <c r="E23" i="4"/>
  <c r="CG23" i="4" s="1"/>
  <c r="DC22" i="4"/>
  <c r="CC22" i="4" s="1"/>
  <c r="DA22" i="4"/>
  <c r="CA22" i="4" s="1"/>
  <c r="F22" i="4"/>
  <c r="DH22" i="4" s="1"/>
  <c r="E22" i="4"/>
  <c r="CG22" i="4" s="1"/>
  <c r="DC21" i="4"/>
  <c r="CC21" i="4" s="1"/>
  <c r="DA21" i="4"/>
  <c r="CA21" i="4" s="1"/>
  <c r="F21" i="4"/>
  <c r="DH21" i="4" s="1"/>
  <c r="E21" i="4"/>
  <c r="CG21" i="4" s="1"/>
  <c r="DC20" i="4"/>
  <c r="DA20" i="4"/>
  <c r="CA20" i="4" s="1"/>
  <c r="CC20" i="4"/>
  <c r="F20" i="4"/>
  <c r="DH20" i="4" s="1"/>
  <c r="E20" i="4"/>
  <c r="CG20" i="4" s="1"/>
  <c r="D20" i="4"/>
  <c r="DH19" i="4"/>
  <c r="DC19" i="4"/>
  <c r="DA19" i="4"/>
  <c r="CC19" i="4"/>
  <c r="CA19" i="4"/>
  <c r="F19" i="4"/>
  <c r="E19" i="4"/>
  <c r="CG19" i="4" s="1"/>
  <c r="DC15" i="4"/>
  <c r="CC15" i="4" s="1"/>
  <c r="DA15" i="4"/>
  <c r="CA15" i="4" s="1"/>
  <c r="F15" i="4"/>
  <c r="DH15" i="4" s="1"/>
  <c r="E15" i="4"/>
  <c r="CG15" i="4" s="1"/>
  <c r="DC14" i="4"/>
  <c r="CC14" i="4" s="1"/>
  <c r="DA14" i="4"/>
  <c r="CA14" i="4" s="1"/>
  <c r="F14" i="4"/>
  <c r="DH14" i="4" s="1"/>
  <c r="E14" i="4"/>
  <c r="CG14" i="4" s="1"/>
  <c r="DC13" i="4"/>
  <c r="DA13" i="4"/>
  <c r="CA13" i="4" s="1"/>
  <c r="CC13" i="4"/>
  <c r="F13" i="4"/>
  <c r="DH13" i="4" s="1"/>
  <c r="E13" i="4"/>
  <c r="CG13" i="4" s="1"/>
  <c r="D13" i="4"/>
  <c r="CE13" i="4" s="1"/>
  <c r="DH12" i="4"/>
  <c r="DC12" i="4"/>
  <c r="DA12" i="4"/>
  <c r="CC12" i="4"/>
  <c r="CA12" i="4"/>
  <c r="F12" i="4"/>
  <c r="E12" i="4"/>
  <c r="CG12" i="4" s="1"/>
  <c r="A5" i="4"/>
  <c r="A4" i="4"/>
  <c r="A3" i="4"/>
  <c r="A2" i="4"/>
  <c r="CD262" i="4" l="1"/>
  <c r="DE262" i="4"/>
  <c r="AS312" i="4"/>
  <c r="DB164" i="4"/>
  <c r="CB164" i="4" s="1"/>
  <c r="DD164" i="4"/>
  <c r="CD164" i="4" s="1"/>
  <c r="DC164" i="4"/>
  <c r="CC164" i="4" s="1"/>
  <c r="CG235" i="4"/>
  <c r="DE235" i="4"/>
  <c r="DD245" i="4"/>
  <c r="DE245" i="4"/>
  <c r="CB311" i="4"/>
  <c r="DB311" i="4"/>
  <c r="CB312" i="4"/>
  <c r="DB312" i="4"/>
  <c r="CB315" i="4"/>
  <c r="DB315" i="4"/>
  <c r="CE250" i="4"/>
  <c r="CG250" i="4"/>
  <c r="DE250" i="4"/>
  <c r="DC170" i="4"/>
  <c r="CC170" i="4" s="1"/>
  <c r="DA170" i="4"/>
  <c r="CA170" i="4" s="1"/>
  <c r="DD240" i="4"/>
  <c r="DG240" i="4"/>
  <c r="CE241" i="4"/>
  <c r="DD241" i="4"/>
  <c r="CD241" i="4"/>
  <c r="DE241" i="4"/>
  <c r="AS315" i="4"/>
  <c r="CE44" i="4"/>
  <c r="CE55" i="4"/>
  <c r="CG149" i="4"/>
  <c r="DA162" i="4"/>
  <c r="CA162" i="4" s="1"/>
  <c r="DD184" i="4"/>
  <c r="CD184" i="4" s="1"/>
  <c r="DD196" i="4"/>
  <c r="CD196" i="4" s="1"/>
  <c r="DE44" i="4"/>
  <c r="E60" i="4"/>
  <c r="CG55" i="4"/>
  <c r="DE55" i="4"/>
  <c r="CG56" i="4"/>
  <c r="D57" i="4"/>
  <c r="DE57" i="4" s="1"/>
  <c r="DE59" i="4"/>
  <c r="DH61" i="4"/>
  <c r="K76" i="4"/>
  <c r="DE90" i="4"/>
  <c r="DE94" i="4"/>
  <c r="DF105" i="4"/>
  <c r="DD119" i="4"/>
  <c r="DH122" i="4"/>
  <c r="DC125" i="4"/>
  <c r="CC125" i="4" s="1"/>
  <c r="D131" i="4"/>
  <c r="E157" i="4"/>
  <c r="DG149" i="4"/>
  <c r="CG151" i="4"/>
  <c r="DE151" i="4"/>
  <c r="DC153" i="4"/>
  <c r="CC153" i="4" s="1"/>
  <c r="DD162" i="4"/>
  <c r="CD162" i="4" s="1"/>
  <c r="D181" i="4"/>
  <c r="DE181" i="4" s="1"/>
  <c r="CE181" i="4" s="1"/>
  <c r="D183" i="4"/>
  <c r="DE183" i="4" s="1"/>
  <c r="CE183" i="4" s="1"/>
  <c r="D185" i="4"/>
  <c r="DE185" i="4" s="1"/>
  <c r="CE185" i="4" s="1"/>
  <c r="D187" i="4"/>
  <c r="DE187" i="4" s="1"/>
  <c r="CE187" i="4" s="1"/>
  <c r="D189" i="4"/>
  <c r="DE189" i="4" s="1"/>
  <c r="CE189" i="4" s="1"/>
  <c r="D191" i="4"/>
  <c r="DE191" i="4" s="1"/>
  <c r="CE191" i="4" s="1"/>
  <c r="D193" i="4"/>
  <c r="DE193" i="4" s="1"/>
  <c r="CE193" i="4" s="1"/>
  <c r="D195" i="4"/>
  <c r="DE195" i="4" s="1"/>
  <c r="CE195" i="4" s="1"/>
  <c r="D197" i="4"/>
  <c r="DE197" i="4" s="1"/>
  <c r="CE197" i="4" s="1"/>
  <c r="D203" i="4"/>
  <c r="D216" i="4"/>
  <c r="D222" i="4"/>
  <c r="CD222" i="4" s="1"/>
  <c r="D229" i="4"/>
  <c r="D232" i="4"/>
  <c r="D237" i="4"/>
  <c r="DG237" i="4" s="1"/>
  <c r="DD238" i="4"/>
  <c r="D252" i="4"/>
  <c r="D253" i="4"/>
  <c r="D254" i="4"/>
  <c r="DG254" i="4" s="1"/>
  <c r="DE273" i="4"/>
  <c r="D279" i="4"/>
  <c r="DG279" i="4" s="1"/>
  <c r="D282" i="4"/>
  <c r="CD282" i="4" s="1"/>
  <c r="D302" i="4"/>
  <c r="E303" i="4"/>
  <c r="F305" i="4"/>
  <c r="D305" i="4" s="1"/>
  <c r="DH62" i="4"/>
  <c r="DD182" i="4"/>
  <c r="CD182" i="4" s="1"/>
  <c r="DD186" i="4"/>
  <c r="CD186" i="4" s="1"/>
  <c r="DD188" i="4"/>
  <c r="CD188" i="4" s="1"/>
  <c r="DD190" i="4"/>
  <c r="CD190" i="4" s="1"/>
  <c r="DD192" i="4"/>
  <c r="CD192" i="4" s="1"/>
  <c r="DD198" i="4"/>
  <c r="CD198" i="4" s="1"/>
  <c r="CG43" i="4"/>
  <c r="D49" i="4"/>
  <c r="DD49" i="4" s="1"/>
  <c r="CD49" i="4" s="1"/>
  <c r="CG49" i="4"/>
  <c r="D50" i="4"/>
  <c r="CG50" i="4"/>
  <c r="F60" i="4"/>
  <c r="DH55" i="4"/>
  <c r="D58" i="4"/>
  <c r="CH59" i="4"/>
  <c r="K71" i="4"/>
  <c r="K74" i="4"/>
  <c r="D99" i="4"/>
  <c r="DG101" i="4"/>
  <c r="D106" i="4"/>
  <c r="CD106" i="4" s="1"/>
  <c r="D111" i="4"/>
  <c r="CH111" i="4" s="1"/>
  <c r="D120" i="4"/>
  <c r="DF120" i="4" s="1"/>
  <c r="D121" i="4"/>
  <c r="D123" i="4"/>
  <c r="CG153" i="4"/>
  <c r="DE153" i="4"/>
  <c r="D213" i="4"/>
  <c r="F301" i="4"/>
  <c r="F303" i="4"/>
  <c r="E306" i="4"/>
  <c r="D306" i="4" s="1"/>
  <c r="AS311" i="4"/>
  <c r="CG53" i="4"/>
  <c r="DE149" i="4"/>
  <c r="DD180" i="4"/>
  <c r="CD180" i="4" s="1"/>
  <c r="DD194" i="4"/>
  <c r="CD194" i="4" s="1"/>
  <c r="D301" i="4"/>
  <c r="D15" i="4"/>
  <c r="CE15" i="4" s="1"/>
  <c r="F36" i="4"/>
  <c r="D22" i="4"/>
  <c r="CE22" i="4" s="1"/>
  <c r="D26" i="4"/>
  <c r="DD26" i="4" s="1"/>
  <c r="CD26" i="4" s="1"/>
  <c r="D30" i="4"/>
  <c r="CH30" i="4" s="1"/>
  <c r="D34" i="4"/>
  <c r="D45" i="4"/>
  <c r="DB45" i="4" s="1"/>
  <c r="CB45" i="4" s="1"/>
  <c r="CG48" i="4"/>
  <c r="D93" i="4"/>
  <c r="CG93" i="4" s="1"/>
  <c r="D100" i="4"/>
  <c r="CH105" i="4"/>
  <c r="D109" i="4"/>
  <c r="D124" i="4"/>
  <c r="CF124" i="4" s="1"/>
  <c r="D126" i="4"/>
  <c r="D127" i="4"/>
  <c r="D128" i="4"/>
  <c r="DC128" i="4" s="1"/>
  <c r="CC128" i="4" s="1"/>
  <c r="DC149" i="4"/>
  <c r="CC149" i="4" s="1"/>
  <c r="DG153" i="4"/>
  <c r="CG155" i="4"/>
  <c r="DE155" i="4"/>
  <c r="E178" i="4"/>
  <c r="D178" i="4" s="1"/>
  <c r="D179" i="4"/>
  <c r="D226" i="4"/>
  <c r="D242" i="4"/>
  <c r="D249" i="4"/>
  <c r="D257" i="4"/>
  <c r="CE257" i="4" s="1"/>
  <c r="D277" i="4"/>
  <c r="CG277" i="4" s="1"/>
  <c r="D278" i="4"/>
  <c r="D280" i="4"/>
  <c r="DD280" i="4" s="1"/>
  <c r="D284" i="4"/>
  <c r="D292" i="4"/>
  <c r="D297" i="4"/>
  <c r="AY59" i="4"/>
  <c r="DF13" i="4"/>
  <c r="DD20" i="4"/>
  <c r="CD20" i="4" s="1"/>
  <c r="CH20" i="4"/>
  <c r="DG20" i="4"/>
  <c r="DF20" i="4"/>
  <c r="DF22" i="4"/>
  <c r="DF24" i="4"/>
  <c r="CH26" i="4"/>
  <c r="DG26" i="4"/>
  <c r="DD30" i="4"/>
  <c r="CD30" i="4" s="1"/>
  <c r="DD32" i="4"/>
  <c r="CD32" i="4" s="1"/>
  <c r="CH32" i="4"/>
  <c r="DG32" i="4"/>
  <c r="DF32" i="4"/>
  <c r="DD34" i="4"/>
  <c r="CD34" i="4" s="1"/>
  <c r="CH34" i="4"/>
  <c r="DG34" i="4"/>
  <c r="DG43" i="4"/>
  <c r="DB43" i="4"/>
  <c r="CB43" i="4" s="1"/>
  <c r="CE43" i="4"/>
  <c r="DF43" i="4"/>
  <c r="CH43" i="4"/>
  <c r="DE43" i="4"/>
  <c r="DF53" i="4"/>
  <c r="DB53" i="4"/>
  <c r="CB53" i="4" s="1"/>
  <c r="CF53" i="4"/>
  <c r="DE53" i="4"/>
  <c r="CE53" i="4"/>
  <c r="DD57" i="4"/>
  <c r="CD57" i="4" s="1"/>
  <c r="K68" i="4"/>
  <c r="DC93" i="4"/>
  <c r="CC93" i="4" s="1"/>
  <c r="DH93" i="4"/>
  <c r="DE98" i="4"/>
  <c r="CE98" i="4"/>
  <c r="DG98" i="4"/>
  <c r="CF98" i="4"/>
  <c r="CH98" i="4"/>
  <c r="DF98" i="4"/>
  <c r="CD98" i="4"/>
  <c r="DD98" i="4"/>
  <c r="CG98" i="4"/>
  <c r="DH98" i="4"/>
  <c r="DH108" i="4"/>
  <c r="DD108" i="4"/>
  <c r="CH108" i="4"/>
  <c r="CD108" i="4"/>
  <c r="DG108" i="4"/>
  <c r="DC108" i="4"/>
  <c r="CC108" i="4" s="1"/>
  <c r="CG108" i="4"/>
  <c r="DF108" i="4"/>
  <c r="CF108" i="4"/>
  <c r="DD111" i="4"/>
  <c r="DC111" i="4"/>
  <c r="CC111" i="4" s="1"/>
  <c r="CE111" i="4"/>
  <c r="DH112" i="4"/>
  <c r="DD112" i="4"/>
  <c r="CH112" i="4"/>
  <c r="CD112" i="4"/>
  <c r="DG112" i="4"/>
  <c r="DC112" i="4"/>
  <c r="CC112" i="4" s="1"/>
  <c r="CG112" i="4"/>
  <c r="DE112" i="4"/>
  <c r="CE112" i="4"/>
  <c r="DH118" i="4"/>
  <c r="DD118" i="4"/>
  <c r="CH118" i="4"/>
  <c r="CD118" i="4"/>
  <c r="DG118" i="4"/>
  <c r="DC118" i="4"/>
  <c r="CC118" i="4" s="1"/>
  <c r="CG118" i="4"/>
  <c r="DE118" i="4"/>
  <c r="DF118" i="4"/>
  <c r="CF118" i="4"/>
  <c r="CE118" i="4"/>
  <c r="AX118" i="4" s="1"/>
  <c r="CD149" i="4"/>
  <c r="DD149" i="4"/>
  <c r="F157" i="4"/>
  <c r="DD168" i="4"/>
  <c r="CD168" i="4" s="1"/>
  <c r="DA168" i="4"/>
  <c r="CA168" i="4" s="1"/>
  <c r="DE168" i="4"/>
  <c r="CE168" i="4" s="1"/>
  <c r="DC168" i="4"/>
  <c r="CC168" i="4" s="1"/>
  <c r="DB168" i="4"/>
  <c r="CB168" i="4" s="1"/>
  <c r="DE226" i="4"/>
  <c r="CE226" i="4"/>
  <c r="DD226" i="4"/>
  <c r="CG226" i="4"/>
  <c r="DG226" i="4"/>
  <c r="CB313" i="4"/>
  <c r="DB313" i="4"/>
  <c r="DB20" i="4"/>
  <c r="CB20" i="4" s="1"/>
  <c r="DB22" i="4"/>
  <c r="CB22" i="4" s="1"/>
  <c r="DB24" i="4"/>
  <c r="CB24" i="4" s="1"/>
  <c r="DB26" i="4"/>
  <c r="CB26" i="4" s="1"/>
  <c r="DB28" i="4"/>
  <c r="CB28" i="4" s="1"/>
  <c r="DB32" i="4"/>
  <c r="CB32" i="4" s="1"/>
  <c r="DB34" i="4"/>
  <c r="CB34" i="4" s="1"/>
  <c r="E36" i="4"/>
  <c r="CF43" i="4"/>
  <c r="DE45" i="4"/>
  <c r="CH45" i="4"/>
  <c r="DD45" i="4"/>
  <c r="CD45" i="4" s="1"/>
  <c r="DF50" i="4"/>
  <c r="DB50" i="4"/>
  <c r="CB50" i="4" s="1"/>
  <c r="CF50" i="4"/>
  <c r="DE50" i="4"/>
  <c r="CE50" i="4"/>
  <c r="F54" i="4"/>
  <c r="DG56" i="4"/>
  <c r="DF56" i="4"/>
  <c r="DB56" i="4"/>
  <c r="CB56" i="4" s="1"/>
  <c r="CF56" i="4"/>
  <c r="DD56" i="4"/>
  <c r="CD56" i="4" s="1"/>
  <c r="CH57" i="4"/>
  <c r="D60" i="4"/>
  <c r="DB62" i="4"/>
  <c r="CB62" i="4" s="1"/>
  <c r="E64" i="4"/>
  <c r="D64" i="4" s="1"/>
  <c r="K77" i="4"/>
  <c r="DG92" i="4"/>
  <c r="DC92" i="4"/>
  <c r="CC92" i="4" s="1"/>
  <c r="CG92" i="4"/>
  <c r="DD92" i="4"/>
  <c r="CF92" i="4"/>
  <c r="DH92" i="4"/>
  <c r="CE92" i="4"/>
  <c r="DF92" i="4"/>
  <c r="CD92" i="4"/>
  <c r="DE104" i="4"/>
  <c r="CE104" i="4"/>
  <c r="DG104" i="4"/>
  <c r="CF104" i="4"/>
  <c r="CH104" i="4"/>
  <c r="DF104" i="4"/>
  <c r="CD104" i="4"/>
  <c r="DD104" i="4"/>
  <c r="CG104" i="4"/>
  <c r="DH104" i="4"/>
  <c r="DH107" i="4"/>
  <c r="DD107" i="4"/>
  <c r="CH107" i="4"/>
  <c r="CD107" i="4"/>
  <c r="DG107" i="4"/>
  <c r="DC107" i="4"/>
  <c r="CC107" i="4" s="1"/>
  <c r="AX107" i="4" s="1"/>
  <c r="CG107" i="4"/>
  <c r="CE107" i="4"/>
  <c r="DF107" i="4"/>
  <c r="CF107" i="4"/>
  <c r="DE107" i="4"/>
  <c r="DH110" i="4"/>
  <c r="DD110" i="4"/>
  <c r="CH110" i="4"/>
  <c r="CD110" i="4"/>
  <c r="DG110" i="4"/>
  <c r="DC110" i="4"/>
  <c r="CC110" i="4" s="1"/>
  <c r="CG110" i="4"/>
  <c r="DE110" i="4"/>
  <c r="DF110" i="4"/>
  <c r="CF110" i="4"/>
  <c r="CE110" i="4"/>
  <c r="DH115" i="4"/>
  <c r="DD115" i="4"/>
  <c r="CH115" i="4"/>
  <c r="CD115" i="4"/>
  <c r="AX115" i="4" s="1"/>
  <c r="DG115" i="4"/>
  <c r="DC115" i="4"/>
  <c r="CC115" i="4" s="1"/>
  <c r="CG115" i="4"/>
  <c r="DF115" i="4"/>
  <c r="CF115" i="4"/>
  <c r="CE115" i="4"/>
  <c r="DH116" i="4"/>
  <c r="DD116" i="4"/>
  <c r="CH116" i="4"/>
  <c r="CD116" i="4"/>
  <c r="DG116" i="4"/>
  <c r="DC116" i="4"/>
  <c r="CC116" i="4" s="1"/>
  <c r="AX116" i="4" s="1"/>
  <c r="CG116" i="4"/>
  <c r="DE116" i="4"/>
  <c r="CE116" i="4"/>
  <c r="CF116" i="4"/>
  <c r="DE121" i="4"/>
  <c r="CH121" i="4"/>
  <c r="CD121" i="4"/>
  <c r="DG121" i="4"/>
  <c r="DF121" i="4"/>
  <c r="CG121" i="4"/>
  <c r="DD121" i="4"/>
  <c r="CE121" i="4"/>
  <c r="AX121" i="4" s="1"/>
  <c r="DC121" i="4"/>
  <c r="CC121" i="4" s="1"/>
  <c r="DH121" i="4"/>
  <c r="CD151" i="4"/>
  <c r="DD151" i="4"/>
  <c r="DD224" i="4"/>
  <c r="CD224" i="4"/>
  <c r="AY224" i="4" s="1"/>
  <c r="CG224" i="4"/>
  <c r="DG224" i="4"/>
  <c r="CE224" i="4"/>
  <c r="DE224" i="4"/>
  <c r="D12" i="4"/>
  <c r="D14" i="4"/>
  <c r="D19" i="4"/>
  <c r="CE20" i="4"/>
  <c r="D21" i="4"/>
  <c r="D23" i="4"/>
  <c r="D25" i="4"/>
  <c r="CE26" i="4"/>
  <c r="D27" i="4"/>
  <c r="D29" i="4"/>
  <c r="D31" i="4"/>
  <c r="CE32" i="4"/>
  <c r="D33" i="4"/>
  <c r="CE34" i="4"/>
  <c r="D35" i="4"/>
  <c r="D41" i="4"/>
  <c r="D42" i="4"/>
  <c r="CG42" i="4"/>
  <c r="DG44" i="4"/>
  <c r="DF44" i="4"/>
  <c r="DB44" i="4"/>
  <c r="CB44" i="4" s="1"/>
  <c r="AY44" i="4" s="1"/>
  <c r="CF44" i="4"/>
  <c r="DD44" i="4"/>
  <c r="CD44" i="4" s="1"/>
  <c r="CE45" i="4"/>
  <c r="DF45" i="4"/>
  <c r="D47" i="4"/>
  <c r="D51" i="4"/>
  <c r="DD53" i="4"/>
  <c r="CD53" i="4" s="1"/>
  <c r="DG55" i="4"/>
  <c r="DF55" i="4"/>
  <c r="DB55" i="4"/>
  <c r="CB55" i="4" s="1"/>
  <c r="CF55" i="4"/>
  <c r="DD55" i="4"/>
  <c r="CD55" i="4" s="1"/>
  <c r="AY55" i="4" s="1"/>
  <c r="CH56" i="4"/>
  <c r="DE56" i="4"/>
  <c r="DG59" i="4"/>
  <c r="DF59" i="4"/>
  <c r="DB59" i="4"/>
  <c r="CB59" i="4" s="1"/>
  <c r="CF59" i="4"/>
  <c r="DD59" i="4"/>
  <c r="CD59" i="4" s="1"/>
  <c r="D61" i="4"/>
  <c r="D63" i="4"/>
  <c r="K69" i="4"/>
  <c r="K72" i="4"/>
  <c r="K78" i="4"/>
  <c r="DG91" i="4"/>
  <c r="DC91" i="4"/>
  <c r="CC91" i="4" s="1"/>
  <c r="CG91" i="4"/>
  <c r="DD91" i="4"/>
  <c r="CF91" i="4"/>
  <c r="DH91" i="4"/>
  <c r="CE91" i="4"/>
  <c r="DF91" i="4"/>
  <c r="CD91" i="4"/>
  <c r="DE95" i="4"/>
  <c r="CH95" i="4"/>
  <c r="CD95" i="4"/>
  <c r="DF95" i="4"/>
  <c r="CG95" i="4"/>
  <c r="DC95" i="4"/>
  <c r="CC95" i="4" s="1"/>
  <c r="DD95" i="4"/>
  <c r="CF95" i="4"/>
  <c r="DH95" i="4"/>
  <c r="CE95" i="4"/>
  <c r="DG95" i="4"/>
  <c r="DF112" i="4"/>
  <c r="DH114" i="4"/>
  <c r="DD114" i="4"/>
  <c r="CH114" i="4"/>
  <c r="CD114" i="4"/>
  <c r="DG114" i="4"/>
  <c r="DC114" i="4"/>
  <c r="CC114" i="4" s="1"/>
  <c r="AX114" i="4" s="1"/>
  <c r="CG114" i="4"/>
  <c r="DE114" i="4"/>
  <c r="DF114" i="4"/>
  <c r="CF114" i="4"/>
  <c r="CE114" i="4"/>
  <c r="DE128" i="4"/>
  <c r="CE128" i="4"/>
  <c r="DF128" i="4"/>
  <c r="CD128" i="4"/>
  <c r="DD128" i="4"/>
  <c r="CH128" i="4"/>
  <c r="CG128" i="4"/>
  <c r="DH128" i="4"/>
  <c r="DG128" i="4"/>
  <c r="CF128" i="4"/>
  <c r="CD153" i="4"/>
  <c r="AY153" i="4" s="1"/>
  <c r="DD153" i="4"/>
  <c r="DB206" i="4"/>
  <c r="CB206" i="4" s="1"/>
  <c r="DE206" i="4"/>
  <c r="CE206" i="4" s="1"/>
  <c r="DA206" i="4"/>
  <c r="CA206" i="4" s="1"/>
  <c r="DD206" i="4"/>
  <c r="CD206" i="4" s="1"/>
  <c r="DD13" i="4"/>
  <c r="CD13" i="4" s="1"/>
  <c r="CH13" i="4"/>
  <c r="DG13" i="4"/>
  <c r="DD22" i="4"/>
  <c r="CD22" i="4" s="1"/>
  <c r="CH22" i="4"/>
  <c r="DG22" i="4"/>
  <c r="DD24" i="4"/>
  <c r="CD24" i="4" s="1"/>
  <c r="CH24" i="4"/>
  <c r="DG24" i="4"/>
  <c r="DF26" i="4"/>
  <c r="DD28" i="4"/>
  <c r="CD28" i="4" s="1"/>
  <c r="CH28" i="4"/>
  <c r="DG28" i="4"/>
  <c r="DF28" i="4"/>
  <c r="DF34" i="4"/>
  <c r="DF49" i="4"/>
  <c r="DB49" i="4"/>
  <c r="CB49" i="4" s="1"/>
  <c r="CF49" i="4"/>
  <c r="DE49" i="4"/>
  <c r="CE49" i="4"/>
  <c r="DG57" i="4"/>
  <c r="DF57" i="4"/>
  <c r="DB57" i="4"/>
  <c r="CB57" i="4" s="1"/>
  <c r="CF57" i="4"/>
  <c r="DD62" i="4"/>
  <c r="CD62" i="4" s="1"/>
  <c r="CH62" i="4"/>
  <c r="DG62" i="4"/>
  <c r="DF62" i="4"/>
  <c r="DH106" i="4"/>
  <c r="DD106" i="4"/>
  <c r="DG106" i="4"/>
  <c r="DC106" i="4"/>
  <c r="CC106" i="4" s="1"/>
  <c r="CG106" i="4"/>
  <c r="DF106" i="4"/>
  <c r="CH106" i="4"/>
  <c r="CE106" i="4"/>
  <c r="DE106" i="4"/>
  <c r="CF106" i="4"/>
  <c r="CE108" i="4"/>
  <c r="DH109" i="4"/>
  <c r="DC109" i="4"/>
  <c r="CC109" i="4" s="1"/>
  <c r="CF109" i="4"/>
  <c r="DG109" i="4"/>
  <c r="CE109" i="4"/>
  <c r="DF109" i="4"/>
  <c r="CG109" i="4"/>
  <c r="DE109" i="4"/>
  <c r="CD226" i="4"/>
  <c r="DD294" i="4"/>
  <c r="CD294" i="4"/>
  <c r="AY294" i="4" s="1"/>
  <c r="DG294" i="4"/>
  <c r="CE294" i="4"/>
  <c r="DE294" i="4"/>
  <c r="CG294" i="4"/>
  <c r="DB13" i="4"/>
  <c r="CB13" i="4" s="1"/>
  <c r="CF13" i="4"/>
  <c r="DE13" i="4"/>
  <c r="CF20" i="4"/>
  <c r="DE20" i="4"/>
  <c r="CF22" i="4"/>
  <c r="DE22" i="4"/>
  <c r="CF24" i="4"/>
  <c r="DE24" i="4"/>
  <c r="CF26" i="4"/>
  <c r="DE26" i="4"/>
  <c r="CF28" i="4"/>
  <c r="DE28" i="4"/>
  <c r="CF32" i="4"/>
  <c r="DE32" i="4"/>
  <c r="CF34" i="4"/>
  <c r="DE34" i="4"/>
  <c r="DD43" i="4"/>
  <c r="CD43" i="4" s="1"/>
  <c r="CF45" i="4"/>
  <c r="DG45" i="4"/>
  <c r="CH49" i="4"/>
  <c r="DG49" i="4"/>
  <c r="DD50" i="4"/>
  <c r="CD50" i="4" s="1"/>
  <c r="D52" i="4"/>
  <c r="CH53" i="4"/>
  <c r="DG53" i="4"/>
  <c r="CE57" i="4"/>
  <c r="DG58" i="4"/>
  <c r="DF58" i="4"/>
  <c r="DB58" i="4"/>
  <c r="CB58" i="4" s="1"/>
  <c r="CF58" i="4"/>
  <c r="DD58" i="4"/>
  <c r="CD58" i="4" s="1"/>
  <c r="CF62" i="4"/>
  <c r="DE62" i="4"/>
  <c r="K73" i="4"/>
  <c r="K75" i="4"/>
  <c r="K80" i="4"/>
  <c r="DG90" i="4"/>
  <c r="DC90" i="4"/>
  <c r="CC90" i="4" s="1"/>
  <c r="CG90" i="4"/>
  <c r="DD90" i="4"/>
  <c r="CF90" i="4"/>
  <c r="DH90" i="4"/>
  <c r="CE90" i="4"/>
  <c r="DF90" i="4"/>
  <c r="CD90" i="4"/>
  <c r="DE92" i="4"/>
  <c r="DG94" i="4"/>
  <c r="DC94" i="4"/>
  <c r="CC94" i="4" s="1"/>
  <c r="CG94" i="4"/>
  <c r="DD94" i="4"/>
  <c r="CF94" i="4"/>
  <c r="DF94" i="4"/>
  <c r="CD94" i="4"/>
  <c r="DH94" i="4"/>
  <c r="CE94" i="4"/>
  <c r="DC98" i="4"/>
  <c r="CC98" i="4" s="1"/>
  <c r="DE100" i="4"/>
  <c r="CH100" i="4"/>
  <c r="CD100" i="4"/>
  <c r="DG100" i="4"/>
  <c r="DD100" i="4"/>
  <c r="CF100" i="4"/>
  <c r="DF100" i="4"/>
  <c r="CG100" i="4"/>
  <c r="DC100" i="4"/>
  <c r="CC100" i="4" s="1"/>
  <c r="DE108" i="4"/>
  <c r="CH109" i="4"/>
  <c r="CF112" i="4"/>
  <c r="DF119" i="4"/>
  <c r="CE119" i="4"/>
  <c r="DE119" i="4"/>
  <c r="CH119" i="4"/>
  <c r="CD119" i="4"/>
  <c r="DC119" i="4"/>
  <c r="CC119" i="4" s="1"/>
  <c r="DG119" i="4"/>
  <c r="DH119" i="4"/>
  <c r="CG119" i="4"/>
  <c r="CF121" i="4"/>
  <c r="CD155" i="4"/>
  <c r="DD155" i="4"/>
  <c r="DD232" i="4"/>
  <c r="CD232" i="4"/>
  <c r="CG232" i="4"/>
  <c r="DG232" i="4"/>
  <c r="DE232" i="4"/>
  <c r="CE232" i="4"/>
  <c r="DE101" i="4"/>
  <c r="CE101" i="4"/>
  <c r="CG101" i="4"/>
  <c r="DC101" i="4"/>
  <c r="CC101" i="4" s="1"/>
  <c r="DH113" i="4"/>
  <c r="DD113" i="4"/>
  <c r="CH113" i="4"/>
  <c r="CD113" i="4"/>
  <c r="DG113" i="4"/>
  <c r="DC113" i="4"/>
  <c r="CC113" i="4" s="1"/>
  <c r="AX113" i="4" s="1"/>
  <c r="CG113" i="4"/>
  <c r="DH117" i="4"/>
  <c r="DD117" i="4"/>
  <c r="CH117" i="4"/>
  <c r="CD117" i="4"/>
  <c r="DG117" i="4"/>
  <c r="DC117" i="4"/>
  <c r="CC117" i="4" s="1"/>
  <c r="CG117" i="4"/>
  <c r="DE132" i="4"/>
  <c r="CE132" i="4"/>
  <c r="DH132" i="4"/>
  <c r="DD132" i="4"/>
  <c r="CH132" i="4"/>
  <c r="CD132" i="4"/>
  <c r="DG132" i="4"/>
  <c r="DC132" i="4"/>
  <c r="CC132" i="4" s="1"/>
  <c r="DC163" i="4"/>
  <c r="CC163" i="4" s="1"/>
  <c r="DB163" i="4"/>
  <c r="CB163" i="4" s="1"/>
  <c r="DE163" i="4"/>
  <c r="CE163" i="4" s="1"/>
  <c r="DD163" i="4"/>
  <c r="CD163" i="4" s="1"/>
  <c r="DE167" i="4"/>
  <c r="CE167" i="4" s="1"/>
  <c r="DA167" i="4"/>
  <c r="CA167" i="4" s="1"/>
  <c r="DC167" i="4"/>
  <c r="CC167" i="4" s="1"/>
  <c r="DB167" i="4"/>
  <c r="CB167" i="4" s="1"/>
  <c r="DD176" i="4"/>
  <c r="CD176" i="4" s="1"/>
  <c r="DA176" i="4"/>
  <c r="CA176" i="4" s="1"/>
  <c r="DE176" i="4"/>
  <c r="CE176" i="4" s="1"/>
  <c r="DC176" i="4"/>
  <c r="CC176" i="4" s="1"/>
  <c r="DC179" i="4"/>
  <c r="CC179" i="4" s="1"/>
  <c r="DD179" i="4"/>
  <c r="CD179" i="4" s="1"/>
  <c r="DB179" i="4"/>
  <c r="CB179" i="4" s="1"/>
  <c r="DG243" i="4"/>
  <c r="CE243" i="4"/>
  <c r="DE243" i="4"/>
  <c r="DD243" i="4"/>
  <c r="CG243" i="4"/>
  <c r="AY243" i="4" s="1"/>
  <c r="CD243" i="4"/>
  <c r="CG256" i="4"/>
  <c r="DG256" i="4"/>
  <c r="DE256" i="4"/>
  <c r="CE256" i="4"/>
  <c r="DD290" i="4"/>
  <c r="CD290" i="4"/>
  <c r="DG290" i="4"/>
  <c r="CE290" i="4"/>
  <c r="DE290" i="4"/>
  <c r="CG290" i="4"/>
  <c r="D48" i="4"/>
  <c r="D96" i="4"/>
  <c r="CE99" i="4"/>
  <c r="CH101" i="4"/>
  <c r="DD101" i="4"/>
  <c r="D102" i="4"/>
  <c r="CE105" i="4"/>
  <c r="CE113" i="4"/>
  <c r="DE113" i="4"/>
  <c r="CE117" i="4"/>
  <c r="DE117" i="4"/>
  <c r="CD120" i="4"/>
  <c r="DG124" i="4"/>
  <c r="CG124" i="4"/>
  <c r="DE125" i="4"/>
  <c r="CH125" i="4"/>
  <c r="CD125" i="4"/>
  <c r="DG125" i="4"/>
  <c r="DF125" i="4"/>
  <c r="CG125" i="4"/>
  <c r="CF125" i="4"/>
  <c r="DH125" i="4"/>
  <c r="CD126" i="4"/>
  <c r="CE127" i="4"/>
  <c r="CG131" i="4"/>
  <c r="CG132" i="4"/>
  <c r="DF132" i="4"/>
  <c r="D157" i="4"/>
  <c r="DD148" i="4"/>
  <c r="CG148" i="4"/>
  <c r="DG148" i="4"/>
  <c r="DC148" i="4"/>
  <c r="CC148" i="4" s="1"/>
  <c r="DF148" i="4"/>
  <c r="CE148" i="4"/>
  <c r="CD148" i="4"/>
  <c r="CF149" i="4"/>
  <c r="DD150" i="4"/>
  <c r="CG150" i="4"/>
  <c r="DG150" i="4"/>
  <c r="DC150" i="4"/>
  <c r="CC150" i="4" s="1"/>
  <c r="DF150" i="4"/>
  <c r="CE150" i="4"/>
  <c r="CD150" i="4"/>
  <c r="DD152" i="4"/>
  <c r="CG152" i="4"/>
  <c r="DG152" i="4"/>
  <c r="DC152" i="4"/>
  <c r="CC152" i="4" s="1"/>
  <c r="AY152" i="4" s="1"/>
  <c r="DF152" i="4"/>
  <c r="CE152" i="4"/>
  <c r="CD152" i="4"/>
  <c r="DD154" i="4"/>
  <c r="CG154" i="4"/>
  <c r="DG154" i="4"/>
  <c r="DC154" i="4"/>
  <c r="CC154" i="4" s="1"/>
  <c r="DF154" i="4"/>
  <c r="CE154" i="4"/>
  <c r="CD154" i="4"/>
  <c r="DD156" i="4"/>
  <c r="CG156" i="4"/>
  <c r="DG156" i="4"/>
  <c r="DC156" i="4"/>
  <c r="CC156" i="4" s="1"/>
  <c r="DF156" i="4"/>
  <c r="CE156" i="4"/>
  <c r="CD156" i="4"/>
  <c r="DC173" i="4"/>
  <c r="CC173" i="4" s="1"/>
  <c r="DD173" i="4"/>
  <c r="CD173" i="4" s="1"/>
  <c r="DB173" i="4"/>
  <c r="CB173" i="4" s="1"/>
  <c r="AX173" i="4" s="1"/>
  <c r="DE175" i="4"/>
  <c r="CE175" i="4" s="1"/>
  <c r="DA175" i="4"/>
  <c r="CA175" i="4" s="1"/>
  <c r="DC175" i="4"/>
  <c r="CC175" i="4" s="1"/>
  <c r="DB175" i="4"/>
  <c r="CB175" i="4" s="1"/>
  <c r="DA179" i="4"/>
  <c r="CA179" i="4" s="1"/>
  <c r="DD227" i="4"/>
  <c r="CD227" i="4"/>
  <c r="DG227" i="4"/>
  <c r="CE227" i="4"/>
  <c r="DE227" i="4"/>
  <c r="CG227" i="4"/>
  <c r="DG242" i="4"/>
  <c r="CE242" i="4"/>
  <c r="CD242" i="4"/>
  <c r="DE242" i="4"/>
  <c r="CG242" i="4"/>
  <c r="AY242" i="4" s="1"/>
  <c r="DD242" i="4"/>
  <c r="DG244" i="4"/>
  <c r="CE244" i="4"/>
  <c r="DD244" i="4"/>
  <c r="CG244" i="4"/>
  <c r="DE244" i="4"/>
  <c r="CD244" i="4"/>
  <c r="DG99" i="4"/>
  <c r="DC99" i="4"/>
  <c r="CC99" i="4" s="1"/>
  <c r="CF99" i="4"/>
  <c r="CD99" i="4"/>
  <c r="DH99" i="4"/>
  <c r="DH101" i="4"/>
  <c r="DG105" i="4"/>
  <c r="DC105" i="4"/>
  <c r="CC105" i="4" s="1"/>
  <c r="CF105" i="4"/>
  <c r="CD105" i="4"/>
  <c r="DH105" i="4"/>
  <c r="DG122" i="4"/>
  <c r="DC122" i="4"/>
  <c r="CC122" i="4" s="1"/>
  <c r="AX122" i="4" s="1"/>
  <c r="CF122" i="4"/>
  <c r="DE122" i="4"/>
  <c r="CG122" i="4"/>
  <c r="DD122" i="4"/>
  <c r="CE122" i="4"/>
  <c r="DE123" i="4"/>
  <c r="CH123" i="4"/>
  <c r="CD123" i="4"/>
  <c r="DG123" i="4"/>
  <c r="DF123" i="4"/>
  <c r="CG123" i="4"/>
  <c r="CF123" i="4"/>
  <c r="DH123" i="4"/>
  <c r="DE131" i="4"/>
  <c r="CE131" i="4"/>
  <c r="DG131" i="4"/>
  <c r="CF131" i="4"/>
  <c r="DF131" i="4"/>
  <c r="CD131" i="4"/>
  <c r="CF132" i="4"/>
  <c r="D97" i="4"/>
  <c r="CG99" i="4"/>
  <c r="DE99" i="4"/>
  <c r="CD101" i="4"/>
  <c r="AX101" i="4" s="1"/>
  <c r="DF101" i="4"/>
  <c r="D103" i="4"/>
  <c r="CG105" i="4"/>
  <c r="DE105" i="4"/>
  <c r="CF113" i="4"/>
  <c r="DF113" i="4"/>
  <c r="CF117" i="4"/>
  <c r="DF117" i="4"/>
  <c r="DG120" i="4"/>
  <c r="DC120" i="4"/>
  <c r="CC120" i="4" s="1"/>
  <c r="CG120" i="4"/>
  <c r="DE120" i="4"/>
  <c r="CH120" i="4"/>
  <c r="DD120" i="4"/>
  <c r="CF120" i="4"/>
  <c r="CE120" i="4"/>
  <c r="DH120" i="4"/>
  <c r="DF122" i="4"/>
  <c r="DC123" i="4"/>
  <c r="CC123" i="4" s="1"/>
  <c r="DG126" i="4"/>
  <c r="DC126" i="4"/>
  <c r="CC126" i="4" s="1"/>
  <c r="CF126" i="4"/>
  <c r="DE126" i="4"/>
  <c r="CG126" i="4"/>
  <c r="DD126" i="4"/>
  <c r="CE126" i="4"/>
  <c r="CH126" i="4"/>
  <c r="DE127" i="4"/>
  <c r="CH127" i="4"/>
  <c r="CD127" i="4"/>
  <c r="DG127" i="4"/>
  <c r="DF127" i="4"/>
  <c r="CG127" i="4"/>
  <c r="CF127" i="4"/>
  <c r="DH127" i="4"/>
  <c r="CH131" i="4"/>
  <c r="DD131" i="4"/>
  <c r="DA165" i="4"/>
  <c r="CA165" i="4" s="1"/>
  <c r="DC165" i="4"/>
  <c r="CC165" i="4" s="1"/>
  <c r="DB165" i="4"/>
  <c r="CB165" i="4" s="1"/>
  <c r="DD167" i="4"/>
  <c r="CD167" i="4" s="1"/>
  <c r="DB170" i="4"/>
  <c r="CB170" i="4" s="1"/>
  <c r="DE170" i="4"/>
  <c r="CE170" i="4" s="1"/>
  <c r="DD170" i="4"/>
  <c r="CD170" i="4" s="1"/>
  <c r="DE179" i="4"/>
  <c r="CE179" i="4" s="1"/>
  <c r="DD221" i="4"/>
  <c r="CG221" i="4"/>
  <c r="DB221" i="4"/>
  <c r="CB221" i="4" s="1"/>
  <c r="DG221" i="4"/>
  <c r="DE221" i="4"/>
  <c r="CD221" i="4"/>
  <c r="DC221" i="4"/>
  <c r="CC221" i="4" s="1"/>
  <c r="D129" i="4"/>
  <c r="AY149" i="4"/>
  <c r="DE171" i="4"/>
  <c r="CE171" i="4" s="1"/>
  <c r="DA171" i="4"/>
  <c r="CA171" i="4" s="1"/>
  <c r="DC171" i="4"/>
  <c r="CC171" i="4" s="1"/>
  <c r="DB171" i="4"/>
  <c r="CB171" i="4" s="1"/>
  <c r="DD171" i="4"/>
  <c r="CD171" i="4" s="1"/>
  <c r="DB174" i="4"/>
  <c r="CB174" i="4" s="1"/>
  <c r="DE174" i="4"/>
  <c r="CE174" i="4" s="1"/>
  <c r="DD174" i="4"/>
  <c r="CD174" i="4" s="1"/>
  <c r="DA174" i="4"/>
  <c r="CA174" i="4" s="1"/>
  <c r="DB180" i="4"/>
  <c r="CB180" i="4" s="1"/>
  <c r="DE180" i="4"/>
  <c r="CE180" i="4" s="1"/>
  <c r="DA180" i="4"/>
  <c r="CA180" i="4" s="1"/>
  <c r="DB182" i="4"/>
  <c r="CB182" i="4" s="1"/>
  <c r="DE182" i="4"/>
  <c r="CE182" i="4" s="1"/>
  <c r="DA182" i="4"/>
  <c r="CA182" i="4" s="1"/>
  <c r="DB184" i="4"/>
  <c r="CB184" i="4" s="1"/>
  <c r="DE184" i="4"/>
  <c r="CE184" i="4" s="1"/>
  <c r="DA184" i="4"/>
  <c r="CA184" i="4" s="1"/>
  <c r="DB186" i="4"/>
  <c r="CB186" i="4" s="1"/>
  <c r="DE186" i="4"/>
  <c r="CE186" i="4" s="1"/>
  <c r="DA186" i="4"/>
  <c r="CA186" i="4" s="1"/>
  <c r="DB188" i="4"/>
  <c r="CB188" i="4" s="1"/>
  <c r="DE188" i="4"/>
  <c r="CE188" i="4" s="1"/>
  <c r="DA188" i="4"/>
  <c r="CA188" i="4" s="1"/>
  <c r="DB190" i="4"/>
  <c r="CB190" i="4" s="1"/>
  <c r="DE190" i="4"/>
  <c r="CE190" i="4" s="1"/>
  <c r="DA190" i="4"/>
  <c r="CA190" i="4" s="1"/>
  <c r="DB192" i="4"/>
  <c r="CB192" i="4" s="1"/>
  <c r="DE192" i="4"/>
  <c r="CE192" i="4" s="1"/>
  <c r="DA192" i="4"/>
  <c r="CA192" i="4" s="1"/>
  <c r="DB194" i="4"/>
  <c r="CB194" i="4" s="1"/>
  <c r="DE194" i="4"/>
  <c r="CE194" i="4" s="1"/>
  <c r="DA194" i="4"/>
  <c r="CA194" i="4" s="1"/>
  <c r="DB196" i="4"/>
  <c r="CB196" i="4" s="1"/>
  <c r="DE196" i="4"/>
  <c r="CE196" i="4" s="1"/>
  <c r="DA196" i="4"/>
  <c r="CA196" i="4" s="1"/>
  <c r="DB198" i="4"/>
  <c r="CB198" i="4" s="1"/>
  <c r="DE198" i="4"/>
  <c r="CE198" i="4" s="1"/>
  <c r="DA198" i="4"/>
  <c r="CA198" i="4" s="1"/>
  <c r="DC229" i="4"/>
  <c r="CC229" i="4" s="1"/>
  <c r="CE229" i="4"/>
  <c r="DE229" i="4"/>
  <c r="CG229" i="4"/>
  <c r="DD229" i="4"/>
  <c r="CD229" i="4"/>
  <c r="DG229" i="4"/>
  <c r="DB229" i="4"/>
  <c r="CB229" i="4" s="1"/>
  <c r="AY229" i="4" s="1"/>
  <c r="DG230" i="4"/>
  <c r="CG230" i="4"/>
  <c r="CE230" i="4"/>
  <c r="CD230" i="4"/>
  <c r="AY230" i="4" s="1"/>
  <c r="DE230" i="4"/>
  <c r="DD230" i="4"/>
  <c r="DG253" i="4"/>
  <c r="CG253" i="4"/>
  <c r="DB253" i="4"/>
  <c r="CB253" i="4" s="1"/>
  <c r="CE253" i="4"/>
  <c r="DE253" i="4"/>
  <c r="DC253" i="4"/>
  <c r="CC253" i="4" s="1"/>
  <c r="DE261" i="4"/>
  <c r="CE261" i="4"/>
  <c r="DD261" i="4"/>
  <c r="CD261" i="4"/>
  <c r="CG261" i="4"/>
  <c r="DG261" i="4"/>
  <c r="DD268" i="4"/>
  <c r="CD268" i="4"/>
  <c r="AY268" i="4" s="1"/>
  <c r="CG268" i="4"/>
  <c r="CE268" i="4"/>
  <c r="DG268" i="4"/>
  <c r="DE268" i="4"/>
  <c r="D130" i="4"/>
  <c r="D133" i="4"/>
  <c r="D134" i="4"/>
  <c r="D135" i="4"/>
  <c r="D136" i="4"/>
  <c r="D137" i="4"/>
  <c r="D138" i="4"/>
  <c r="D139" i="4"/>
  <c r="D140" i="4"/>
  <c r="D141" i="4"/>
  <c r="D142" i="4"/>
  <c r="D143" i="4"/>
  <c r="DC169" i="4"/>
  <c r="CC169" i="4" s="1"/>
  <c r="DD169" i="4"/>
  <c r="CD169" i="4" s="1"/>
  <c r="DB169" i="4"/>
  <c r="CB169" i="4" s="1"/>
  <c r="DE169" i="4"/>
  <c r="CE169" i="4" s="1"/>
  <c r="DD172" i="4"/>
  <c r="CD172" i="4" s="1"/>
  <c r="DA172" i="4"/>
  <c r="CA172" i="4" s="1"/>
  <c r="DE172" i="4"/>
  <c r="CE172" i="4" s="1"/>
  <c r="DB172" i="4"/>
  <c r="CB172" i="4" s="1"/>
  <c r="DC177" i="4"/>
  <c r="CC177" i="4" s="1"/>
  <c r="DD177" i="4"/>
  <c r="CD177" i="4" s="1"/>
  <c r="DB177" i="4"/>
  <c r="CB177" i="4" s="1"/>
  <c r="DE177" i="4"/>
  <c r="CE177" i="4" s="1"/>
  <c r="DD222" i="4"/>
  <c r="CG222" i="4"/>
  <c r="DG222" i="4"/>
  <c r="DE222" i="4"/>
  <c r="CE222" i="4"/>
  <c r="DC222" i="4"/>
  <c r="CC222" i="4" s="1"/>
  <c r="DB222" i="4"/>
  <c r="CB222" i="4" s="1"/>
  <c r="DD223" i="4"/>
  <c r="CG223" i="4"/>
  <c r="DE223" i="4"/>
  <c r="CE223" i="4"/>
  <c r="DC223" i="4"/>
  <c r="CC223" i="4" s="1"/>
  <c r="CD223" i="4"/>
  <c r="DG223" i="4"/>
  <c r="DB223" i="4"/>
  <c r="CB223" i="4" s="1"/>
  <c r="DE228" i="4"/>
  <c r="CE228" i="4"/>
  <c r="DD228" i="4"/>
  <c r="CD228" i="4"/>
  <c r="CG228" i="4"/>
  <c r="DD275" i="4"/>
  <c r="CD275" i="4"/>
  <c r="DG275" i="4"/>
  <c r="CE275" i="4"/>
  <c r="DE275" i="4"/>
  <c r="CG275" i="4"/>
  <c r="DG278" i="4"/>
  <c r="CG278" i="4"/>
  <c r="DE278" i="4"/>
  <c r="CE278" i="4"/>
  <c r="CD278" i="4"/>
  <c r="DD278" i="4"/>
  <c r="DB162" i="4"/>
  <c r="CB162" i="4" s="1"/>
  <c r="DA164" i="4"/>
  <c r="CA164" i="4" s="1"/>
  <c r="DE164" i="4"/>
  <c r="CE164" i="4" s="1"/>
  <c r="DD181" i="4"/>
  <c r="CD181" i="4" s="1"/>
  <c r="DC181" i="4"/>
  <c r="CC181" i="4" s="1"/>
  <c r="DA181" i="4"/>
  <c r="CA181" i="4" s="1"/>
  <c r="DD183" i="4"/>
  <c r="CD183" i="4" s="1"/>
  <c r="DC183" i="4"/>
  <c r="CC183" i="4" s="1"/>
  <c r="DA183" i="4"/>
  <c r="CA183" i="4" s="1"/>
  <c r="DA185" i="4"/>
  <c r="CA185" i="4" s="1"/>
  <c r="DD187" i="4"/>
  <c r="CD187" i="4" s="1"/>
  <c r="DC187" i="4"/>
  <c r="CC187" i="4" s="1"/>
  <c r="DA187" i="4"/>
  <c r="CA187" i="4" s="1"/>
  <c r="DD189" i="4"/>
  <c r="CD189" i="4" s="1"/>
  <c r="DC189" i="4"/>
  <c r="CC189" i="4" s="1"/>
  <c r="DA189" i="4"/>
  <c r="CA189" i="4" s="1"/>
  <c r="DD191" i="4"/>
  <c r="CD191" i="4" s="1"/>
  <c r="DC191" i="4"/>
  <c r="CC191" i="4" s="1"/>
  <c r="DA191" i="4"/>
  <c r="CA191" i="4" s="1"/>
  <c r="DA193" i="4"/>
  <c r="CA193" i="4" s="1"/>
  <c r="DD195" i="4"/>
  <c r="CD195" i="4" s="1"/>
  <c r="DC195" i="4"/>
  <c r="CC195" i="4" s="1"/>
  <c r="DA195" i="4"/>
  <c r="CA195" i="4" s="1"/>
  <c r="DD197" i="4"/>
  <c r="CD197" i="4" s="1"/>
  <c r="DC197" i="4"/>
  <c r="CC197" i="4" s="1"/>
  <c r="DA197" i="4"/>
  <c r="CA197" i="4" s="1"/>
  <c r="DC203" i="4"/>
  <c r="CC203" i="4" s="1"/>
  <c r="DB203" i="4"/>
  <c r="CB203" i="4" s="1"/>
  <c r="DE203" i="4"/>
  <c r="CE203" i="4" s="1"/>
  <c r="AY222" i="4"/>
  <c r="DE240" i="4"/>
  <c r="CE240" i="4"/>
  <c r="CG240" i="4"/>
  <c r="CD240" i="4"/>
  <c r="CG258" i="4"/>
  <c r="DG258" i="4"/>
  <c r="DE258" i="4"/>
  <c r="CE258" i="4"/>
  <c r="AY258" i="4" s="1"/>
  <c r="DG260" i="4"/>
  <c r="CG260" i="4"/>
  <c r="DD260" i="4"/>
  <c r="DE260" i="4"/>
  <c r="CE260" i="4"/>
  <c r="DE265" i="4"/>
  <c r="DG265" i="4"/>
  <c r="DD265" i="4"/>
  <c r="CG265" i="4"/>
  <c r="DB265" i="4"/>
  <c r="CB265" i="4" s="1"/>
  <c r="CD265" i="4"/>
  <c r="DC265" i="4"/>
  <c r="CC265" i="4" s="1"/>
  <c r="DD270" i="4"/>
  <c r="CD270" i="4"/>
  <c r="AY270" i="4" s="1"/>
  <c r="DG270" i="4"/>
  <c r="CE270" i="4"/>
  <c r="DE270" i="4"/>
  <c r="CG270" i="4"/>
  <c r="CE149" i="4"/>
  <c r="CE151" i="4"/>
  <c r="AY151" i="4" s="1"/>
  <c r="CE153" i="4"/>
  <c r="CE155" i="4"/>
  <c r="AY155" i="4" s="1"/>
  <c r="DB181" i="4"/>
  <c r="CB181" i="4" s="1"/>
  <c r="DB183" i="4"/>
  <c r="CB183" i="4" s="1"/>
  <c r="DB187" i="4"/>
  <c r="CB187" i="4" s="1"/>
  <c r="DB189" i="4"/>
  <c r="CB189" i="4" s="1"/>
  <c r="DB191" i="4"/>
  <c r="CB191" i="4" s="1"/>
  <c r="DB195" i="4"/>
  <c r="CB195" i="4" s="1"/>
  <c r="DB197" i="4"/>
  <c r="CB197" i="4" s="1"/>
  <c r="D204" i="4"/>
  <c r="DE205" i="4"/>
  <c r="CE205" i="4" s="1"/>
  <c r="DA205" i="4"/>
  <c r="CA205" i="4" s="1"/>
  <c r="AH205" i="4" s="1"/>
  <c r="DD205" i="4"/>
  <c r="CD205" i="4" s="1"/>
  <c r="DC205" i="4"/>
  <c r="CC205" i="4" s="1"/>
  <c r="D231" i="4"/>
  <c r="DG233" i="4"/>
  <c r="CG233" i="4"/>
  <c r="DE233" i="4"/>
  <c r="CE233" i="4"/>
  <c r="AY233" i="4" s="1"/>
  <c r="DD233" i="4"/>
  <c r="DE237" i="4"/>
  <c r="CE248" i="4"/>
  <c r="CG248" i="4"/>
  <c r="DE248" i="4"/>
  <c r="AY257" i="4"/>
  <c r="DD259" i="4"/>
  <c r="CG259" i="4"/>
  <c r="DE259" i="4"/>
  <c r="CE259" i="4"/>
  <c r="DC259" i="4"/>
  <c r="CC259" i="4" s="1"/>
  <c r="CD259" i="4"/>
  <c r="DB259" i="4"/>
  <c r="CB259" i="4" s="1"/>
  <c r="DE264" i="4"/>
  <c r="CG264" i="4"/>
  <c r="DG264" i="4"/>
  <c r="CD264" i="4"/>
  <c r="AY264" i="4" s="1"/>
  <c r="DD264" i="4"/>
  <c r="CE264" i="4"/>
  <c r="DE289" i="4"/>
  <c r="DG289" i="4"/>
  <c r="DD289" i="4"/>
  <c r="CG289" i="4"/>
  <c r="DB289" i="4"/>
  <c r="CB289" i="4" s="1"/>
  <c r="DC289" i="4"/>
  <c r="CC289" i="4" s="1"/>
  <c r="CE289" i="4"/>
  <c r="D225" i="4"/>
  <c r="DG235" i="4"/>
  <c r="DB235" i="4"/>
  <c r="CB235" i="4" s="1"/>
  <c r="AY235" i="4" s="1"/>
  <c r="CD235" i="4"/>
  <c r="DD235" i="4"/>
  <c r="CE235" i="4"/>
  <c r="DC235" i="4"/>
  <c r="CC235" i="4" s="1"/>
  <c r="DE236" i="4"/>
  <c r="CE236" i="4"/>
  <c r="AY236" i="4" s="1"/>
  <c r="CG236" i="4"/>
  <c r="DG236" i="4"/>
  <c r="CD236" i="4"/>
  <c r="DG238" i="4"/>
  <c r="CG238" i="4"/>
  <c r="CD238" i="4"/>
  <c r="DE238" i="4"/>
  <c r="DG245" i="4"/>
  <c r="CE245" i="4"/>
  <c r="CG245" i="4"/>
  <c r="CD245" i="4"/>
  <c r="DG246" i="4"/>
  <c r="CE246" i="4"/>
  <c r="CD246" i="4"/>
  <c r="AY246" i="4" s="1"/>
  <c r="DE246" i="4"/>
  <c r="DD246" i="4"/>
  <c r="DG255" i="4"/>
  <c r="DE255" i="4"/>
  <c r="CE255" i="4"/>
  <c r="AY255" i="4" s="1"/>
  <c r="DE263" i="4"/>
  <c r="CE263" i="4"/>
  <c r="DD263" i="4"/>
  <c r="CD263" i="4"/>
  <c r="DG263" i="4"/>
  <c r="CG263" i="4"/>
  <c r="DD273" i="4"/>
  <c r="CD273" i="4"/>
  <c r="CG273" i="4"/>
  <c r="DG273" i="4"/>
  <c r="DG280" i="4"/>
  <c r="CD280" i="4"/>
  <c r="DD292" i="4"/>
  <c r="CD292" i="4"/>
  <c r="CG292" i="4"/>
  <c r="DG292" i="4"/>
  <c r="DD299" i="4"/>
  <c r="CD299" i="4"/>
  <c r="DG299" i="4"/>
  <c r="CE299" i="4"/>
  <c r="DE299" i="4"/>
  <c r="D234" i="4"/>
  <c r="D247" i="4"/>
  <c r="CE252" i="4"/>
  <c r="AY252" i="4" s="1"/>
  <c r="DG252" i="4"/>
  <c r="DE252" i="4"/>
  <c r="CG252" i="4"/>
  <c r="DG257" i="4"/>
  <c r="DE257" i="4"/>
  <c r="CG257" i="4"/>
  <c r="DG262" i="4"/>
  <c r="CG262" i="4"/>
  <c r="DD262" i="4"/>
  <c r="CE262" i="4"/>
  <c r="DD266" i="4"/>
  <c r="CD266" i="4"/>
  <c r="AY266" i="4" s="1"/>
  <c r="DG266" i="4"/>
  <c r="CE266" i="4"/>
  <c r="DE266" i="4"/>
  <c r="DE277" i="4"/>
  <c r="DC277" i="4"/>
  <c r="CC277" i="4" s="1"/>
  <c r="CE277" i="4"/>
  <c r="DB277" i="4"/>
  <c r="CB277" i="4" s="1"/>
  <c r="AY277" i="4" s="1"/>
  <c r="CD277" i="4"/>
  <c r="DG277" i="4"/>
  <c r="DD277" i="4"/>
  <c r="DE279" i="4"/>
  <c r="CE279" i="4"/>
  <c r="AY279" i="4" s="1"/>
  <c r="CG279" i="4"/>
  <c r="DD279" i="4"/>
  <c r="CD279" i="4"/>
  <c r="D288" i="4"/>
  <c r="AY290" i="4"/>
  <c r="DD297" i="4"/>
  <c r="CD297" i="4"/>
  <c r="CG297" i="4"/>
  <c r="DG297" i="4"/>
  <c r="AS313" i="4"/>
  <c r="DG241" i="4"/>
  <c r="DB241" i="4"/>
  <c r="CB241" i="4" s="1"/>
  <c r="CG241" i="4"/>
  <c r="DG250" i="4"/>
  <c r="AY256" i="4"/>
  <c r="DE281" i="4"/>
  <c r="CE281" i="4"/>
  <c r="AY281" i="4" s="1"/>
  <c r="CG281" i="4"/>
  <c r="CD281" i="4"/>
  <c r="DG282" i="4"/>
  <c r="CG282" i="4"/>
  <c r="DE282" i="4"/>
  <c r="CE282" i="4"/>
  <c r="DD282" i="4"/>
  <c r="DE284" i="4"/>
  <c r="CE284" i="4"/>
  <c r="AY284" i="4" s="1"/>
  <c r="CG284" i="4"/>
  <c r="CD284" i="4"/>
  <c r="DG285" i="4"/>
  <c r="CG285" i="4"/>
  <c r="DE285" i="4"/>
  <c r="CE285" i="4"/>
  <c r="DD285" i="4"/>
  <c r="CB314" i="4"/>
  <c r="AS314" i="4" s="1"/>
  <c r="DB314" i="4"/>
  <c r="D239" i="4"/>
  <c r="DC241" i="4"/>
  <c r="CC241" i="4" s="1"/>
  <c r="AY244" i="4"/>
  <c r="D251" i="4"/>
  <c r="AY261" i="4"/>
  <c r="D283" i="4"/>
  <c r="D286" i="4"/>
  <c r="DG287" i="4"/>
  <c r="CG287" i="4"/>
  <c r="DE287" i="4"/>
  <c r="CE287" i="4"/>
  <c r="AY287" i="4" s="1"/>
  <c r="DD287" i="4"/>
  <c r="D267" i="4"/>
  <c r="D269" i="4"/>
  <c r="D271" i="4"/>
  <c r="D272" i="4"/>
  <c r="D274" i="4"/>
  <c r="D276" i="4"/>
  <c r="D291" i="4"/>
  <c r="D293" i="4"/>
  <c r="D295" i="4"/>
  <c r="D296" i="4"/>
  <c r="D298" i="4"/>
  <c r="D300" i="4"/>
  <c r="AX132" i="4" l="1"/>
  <c r="AY57" i="4"/>
  <c r="CE280" i="4"/>
  <c r="AY245" i="4"/>
  <c r="AY259" i="4"/>
  <c r="DE254" i="4"/>
  <c r="CG237" i="4"/>
  <c r="DB193" i="4"/>
  <c r="CB193" i="4" s="1"/>
  <c r="AX193" i="4" s="1"/>
  <c r="DB185" i="4"/>
  <c r="CB185" i="4" s="1"/>
  <c r="DC193" i="4"/>
  <c r="CC193" i="4" s="1"/>
  <c r="DC185" i="4"/>
  <c r="CC185" i="4" s="1"/>
  <c r="AY228" i="4"/>
  <c r="AY223" i="4"/>
  <c r="AX126" i="4"/>
  <c r="AX105" i="4"/>
  <c r="CH124" i="4"/>
  <c r="DE124" i="4"/>
  <c r="AX117" i="4"/>
  <c r="DE111" i="4"/>
  <c r="AX98" i="4"/>
  <c r="AX90" i="4"/>
  <c r="AY20" i="4"/>
  <c r="AX106" i="4"/>
  <c r="DF30" i="4"/>
  <c r="DG15" i="4"/>
  <c r="AX128" i="4"/>
  <c r="AY32" i="4"/>
  <c r="AX110" i="4"/>
  <c r="AX104" i="4"/>
  <c r="AX92" i="4"/>
  <c r="DB30" i="4"/>
  <c r="CB30" i="4" s="1"/>
  <c r="AY22" i="4"/>
  <c r="CF111" i="4"/>
  <c r="DG111" i="4"/>
  <c r="DH111" i="4"/>
  <c r="CD93" i="4"/>
  <c r="CF93" i="4"/>
  <c r="DG93" i="4"/>
  <c r="DE297" i="4"/>
  <c r="CE297" i="4"/>
  <c r="DD123" i="4"/>
  <c r="CE123" i="4"/>
  <c r="DA203" i="4"/>
  <c r="CA203" i="4" s="1"/>
  <c r="DD203" i="4"/>
  <c r="CD203" i="4" s="1"/>
  <c r="DC131" i="4"/>
  <c r="CC131" i="4" s="1"/>
  <c r="AX131" i="4" s="1"/>
  <c r="DH131" i="4"/>
  <c r="AY24" i="4"/>
  <c r="AX112" i="4"/>
  <c r="DE249" i="4"/>
  <c r="CG249" i="4"/>
  <c r="DG249" i="4"/>
  <c r="AY299" i="4"/>
  <c r="AY289" i="4"/>
  <c r="CE254" i="4"/>
  <c r="CD237" i="4"/>
  <c r="AY240" i="4"/>
  <c r="AX197" i="4"/>
  <c r="DD193" i="4"/>
  <c r="CD193" i="4" s="1"/>
  <c r="AX189" i="4"/>
  <c r="DD185" i="4"/>
  <c r="CD185" i="4" s="1"/>
  <c r="AX181" i="4"/>
  <c r="AX164" i="4"/>
  <c r="AY275" i="4"/>
  <c r="AX172" i="4"/>
  <c r="AX194" i="4"/>
  <c r="AX186" i="4"/>
  <c r="AX174" i="4"/>
  <c r="AX170" i="4"/>
  <c r="AY156" i="4"/>
  <c r="AX125" i="4"/>
  <c r="CE124" i="4"/>
  <c r="AX167" i="4"/>
  <c r="AX163" i="4"/>
  <c r="AY232" i="4"/>
  <c r="AX119" i="4"/>
  <c r="AX94" i="4"/>
  <c r="AY62" i="4"/>
  <c r="DE30" i="4"/>
  <c r="DE15" i="4"/>
  <c r="AX109" i="4"/>
  <c r="CH15" i="4"/>
  <c r="AY13" i="4"/>
  <c r="AX95" i="4"/>
  <c r="DE93" i="4"/>
  <c r="AY45" i="4"/>
  <c r="AY28" i="4"/>
  <c r="DF111" i="4"/>
  <c r="CD111" i="4"/>
  <c r="DF93" i="4"/>
  <c r="DD93" i="4"/>
  <c r="DG30" i="4"/>
  <c r="DF15" i="4"/>
  <c r="CE292" i="4"/>
  <c r="AY292" i="4" s="1"/>
  <c r="DE292" i="4"/>
  <c r="DD127" i="4"/>
  <c r="DC127" i="4"/>
  <c r="CC127" i="4" s="1"/>
  <c r="AX127" i="4" s="1"/>
  <c r="AY297" i="4"/>
  <c r="AX100" i="4"/>
  <c r="DF124" i="4"/>
  <c r="CD124" i="4"/>
  <c r="DH124" i="4"/>
  <c r="CE249" i="4"/>
  <c r="AY262" i="4"/>
  <c r="DE280" i="4"/>
  <c r="CG280" i="4"/>
  <c r="AY273" i="4"/>
  <c r="AY263" i="4"/>
  <c r="CG254" i="4"/>
  <c r="CE237" i="4"/>
  <c r="DD237" i="4"/>
  <c r="AX191" i="4"/>
  <c r="AX183" i="4"/>
  <c r="AX162" i="4"/>
  <c r="AX177" i="4"/>
  <c r="AX169" i="4"/>
  <c r="AX196" i="4"/>
  <c r="AX188" i="4"/>
  <c r="AX180" i="4"/>
  <c r="AX120" i="4"/>
  <c r="AY227" i="4"/>
  <c r="AX179" i="4"/>
  <c r="AY154" i="4"/>
  <c r="AY150" i="4"/>
  <c r="AY148" i="4"/>
  <c r="DD124" i="4"/>
  <c r="DC124" i="4"/>
  <c r="CC124" i="4" s="1"/>
  <c r="CH93" i="4"/>
  <c r="CF30" i="4"/>
  <c r="CF15" i="4"/>
  <c r="DD15" i="4"/>
  <c r="CD15" i="4" s="1"/>
  <c r="AX91" i="4"/>
  <c r="CE30" i="4"/>
  <c r="AY34" i="4"/>
  <c r="AY26" i="4"/>
  <c r="DB15" i="4"/>
  <c r="CB15" i="4" s="1"/>
  <c r="AY15" i="4" s="1"/>
  <c r="AY226" i="4"/>
  <c r="CG111" i="4"/>
  <c r="AX111" i="4" s="1"/>
  <c r="AX108" i="4"/>
  <c r="CE93" i="4"/>
  <c r="AX93" i="4" s="1"/>
  <c r="AY53" i="4"/>
  <c r="DG284" i="4"/>
  <c r="DD284" i="4"/>
  <c r="DH126" i="4"/>
  <c r="DF126" i="4"/>
  <c r="DH100" i="4"/>
  <c r="CE100" i="4"/>
  <c r="DD99" i="4"/>
  <c r="CH99" i="4"/>
  <c r="AX99" i="4" s="1"/>
  <c r="DF99" i="4"/>
  <c r="CE58" i="4"/>
  <c r="AY58" i="4" s="1"/>
  <c r="CH58" i="4"/>
  <c r="DE58" i="4"/>
  <c r="CH50" i="4"/>
  <c r="AY50" i="4" s="1"/>
  <c r="DG50" i="4"/>
  <c r="D303" i="4"/>
  <c r="AY250" i="4"/>
  <c r="DE298" i="4"/>
  <c r="CE298" i="4"/>
  <c r="DG298" i="4"/>
  <c r="CD298" i="4"/>
  <c r="AY298" i="4" s="1"/>
  <c r="DD298" i="4"/>
  <c r="CG298" i="4"/>
  <c r="DE291" i="4"/>
  <c r="CE291" i="4"/>
  <c r="DG291" i="4"/>
  <c r="CD291" i="4"/>
  <c r="DD291" i="4"/>
  <c r="CG291" i="4"/>
  <c r="DC271" i="4"/>
  <c r="CC271" i="4" s="1"/>
  <c r="CE271" i="4"/>
  <c r="DD271" i="4"/>
  <c r="CD271" i="4"/>
  <c r="DB271" i="4"/>
  <c r="CB271" i="4" s="1"/>
  <c r="DG271" i="4"/>
  <c r="DE271" i="4"/>
  <c r="CG271" i="4"/>
  <c r="DE286" i="4"/>
  <c r="CE286" i="4"/>
  <c r="CG286" i="4"/>
  <c r="CD286" i="4"/>
  <c r="AY286" i="4" s="1"/>
  <c r="DG286" i="4"/>
  <c r="DD286" i="4"/>
  <c r="DE137" i="4"/>
  <c r="CE137" i="4"/>
  <c r="DH137" i="4"/>
  <c r="DD137" i="4"/>
  <c r="CH137" i="4"/>
  <c r="CD137" i="4"/>
  <c r="DG137" i="4"/>
  <c r="DF137" i="4"/>
  <c r="CG137" i="4"/>
  <c r="DC137" i="4"/>
  <c r="CC137" i="4" s="1"/>
  <c r="AX137" i="4" s="1"/>
  <c r="CF137" i="4"/>
  <c r="DE102" i="4"/>
  <c r="CE102" i="4"/>
  <c r="DD102" i="4"/>
  <c r="CH102" i="4"/>
  <c r="DH102" i="4"/>
  <c r="DC102" i="4"/>
  <c r="CC102" i="4" s="1"/>
  <c r="CG102" i="4"/>
  <c r="DG102" i="4"/>
  <c r="CF102" i="4"/>
  <c r="DF102" i="4"/>
  <c r="CD102" i="4"/>
  <c r="DD61" i="4"/>
  <c r="CD61" i="4" s="1"/>
  <c r="CH61" i="4"/>
  <c r="DG61" i="4"/>
  <c r="DB61" i="4"/>
  <c r="CB61" i="4" s="1"/>
  <c r="DF61" i="4"/>
  <c r="DE61" i="4"/>
  <c r="CF61" i="4"/>
  <c r="CE61" i="4"/>
  <c r="DG42" i="4"/>
  <c r="CF42" i="4"/>
  <c r="DF42" i="4"/>
  <c r="DB42" i="4"/>
  <c r="CB42" i="4" s="1"/>
  <c r="CE42" i="4"/>
  <c r="CH42" i="4"/>
  <c r="DE42" i="4"/>
  <c r="DD42" i="4"/>
  <c r="CD42" i="4" s="1"/>
  <c r="DD29" i="4"/>
  <c r="CD29" i="4" s="1"/>
  <c r="CH29" i="4"/>
  <c r="DG29" i="4"/>
  <c r="DB29" i="4"/>
  <c r="CB29" i="4" s="1"/>
  <c r="DF29" i="4"/>
  <c r="DE29" i="4"/>
  <c r="CF29" i="4"/>
  <c r="CE29" i="4"/>
  <c r="DD23" i="4"/>
  <c r="CD23" i="4" s="1"/>
  <c r="CH23" i="4"/>
  <c r="DG23" i="4"/>
  <c r="DB23" i="4"/>
  <c r="CB23" i="4" s="1"/>
  <c r="DF23" i="4"/>
  <c r="DE23" i="4"/>
  <c r="CF23" i="4"/>
  <c r="CE23" i="4"/>
  <c r="DE296" i="4"/>
  <c r="CE296" i="4"/>
  <c r="DG296" i="4"/>
  <c r="CD296" i="4"/>
  <c r="AY296" i="4" s="1"/>
  <c r="DD296" i="4"/>
  <c r="CG296" i="4"/>
  <c r="DE269" i="4"/>
  <c r="CE269" i="4"/>
  <c r="DG269" i="4"/>
  <c r="CD269" i="4"/>
  <c r="DD269" i="4"/>
  <c r="CG269" i="4"/>
  <c r="AY241" i="4"/>
  <c r="DE288" i="4"/>
  <c r="CE288" i="4"/>
  <c r="CG288" i="4"/>
  <c r="DG288" i="4"/>
  <c r="DD288" i="4"/>
  <c r="CD288" i="4"/>
  <c r="AY248" i="4"/>
  <c r="DE231" i="4"/>
  <c r="DG231" i="4"/>
  <c r="CE231" i="4"/>
  <c r="CD231" i="4"/>
  <c r="AY231" i="4" s="1"/>
  <c r="DD231" i="4"/>
  <c r="CG231" i="4"/>
  <c r="DE136" i="4"/>
  <c r="CE136" i="4"/>
  <c r="DH136" i="4"/>
  <c r="DD136" i="4"/>
  <c r="CH136" i="4"/>
  <c r="CD136" i="4"/>
  <c r="DG136" i="4"/>
  <c r="DF136" i="4"/>
  <c r="CG136" i="4"/>
  <c r="DC136" i="4"/>
  <c r="CC136" i="4" s="1"/>
  <c r="AX136" i="4" s="1"/>
  <c r="CF136" i="4"/>
  <c r="DE130" i="4"/>
  <c r="CE130" i="4"/>
  <c r="DH130" i="4"/>
  <c r="DC130" i="4"/>
  <c r="CC130" i="4" s="1"/>
  <c r="CG130" i="4"/>
  <c r="DG130" i="4"/>
  <c r="CF130" i="4"/>
  <c r="DD130" i="4"/>
  <c r="CD130" i="4"/>
  <c r="DF130" i="4"/>
  <c r="CH130" i="4"/>
  <c r="DE129" i="4"/>
  <c r="CE129" i="4"/>
  <c r="DD129" i="4"/>
  <c r="CH129" i="4"/>
  <c r="DH129" i="4"/>
  <c r="DC129" i="4"/>
  <c r="CC129" i="4" s="1"/>
  <c r="CG129" i="4"/>
  <c r="DF129" i="4"/>
  <c r="CD129" i="4"/>
  <c r="DG129" i="4"/>
  <c r="CF129" i="4"/>
  <c r="AX123" i="4"/>
  <c r="DF48" i="4"/>
  <c r="DB48" i="4"/>
  <c r="CB48" i="4" s="1"/>
  <c r="CF48" i="4"/>
  <c r="D54" i="4"/>
  <c r="A332" i="4" s="1"/>
  <c r="DE48" i="4"/>
  <c r="CE48" i="4"/>
  <c r="DG48" i="4"/>
  <c r="CH48" i="4"/>
  <c r="DD48" i="4"/>
  <c r="CD48" i="4" s="1"/>
  <c r="DE41" i="4"/>
  <c r="CE41" i="4"/>
  <c r="DD41" i="4"/>
  <c r="CD41" i="4" s="1"/>
  <c r="CH41" i="4"/>
  <c r="CF41" i="4"/>
  <c r="DB41" i="4"/>
  <c r="CB41" i="4" s="1"/>
  <c r="DG41" i="4"/>
  <c r="DF41" i="4"/>
  <c r="DD27" i="4"/>
  <c r="CD27" i="4" s="1"/>
  <c r="CH27" i="4"/>
  <c r="DG27" i="4"/>
  <c r="DB27" i="4"/>
  <c r="CB27" i="4" s="1"/>
  <c r="DF27" i="4"/>
  <c r="DE27" i="4"/>
  <c r="CF27" i="4"/>
  <c r="CE27" i="4"/>
  <c r="DD21" i="4"/>
  <c r="CD21" i="4" s="1"/>
  <c r="CH21" i="4"/>
  <c r="DG21" i="4"/>
  <c r="DB21" i="4"/>
  <c r="CB21" i="4" s="1"/>
  <c r="DF21" i="4"/>
  <c r="DE21" i="4"/>
  <c r="CF21" i="4"/>
  <c r="CE21" i="4"/>
  <c r="AY56" i="4"/>
  <c r="AX168" i="4"/>
  <c r="DC295" i="4"/>
  <c r="CC295" i="4" s="1"/>
  <c r="CE295" i="4"/>
  <c r="DD295" i="4"/>
  <c r="CD295" i="4"/>
  <c r="DB295" i="4"/>
  <c r="CB295" i="4" s="1"/>
  <c r="AY295" i="4" s="1"/>
  <c r="DG295" i="4"/>
  <c r="DE295" i="4"/>
  <c r="CG295" i="4"/>
  <c r="DE274" i="4"/>
  <c r="CE274" i="4"/>
  <c r="DG274" i="4"/>
  <c r="CD274" i="4"/>
  <c r="AY274" i="4" s="1"/>
  <c r="DD274" i="4"/>
  <c r="CG274" i="4"/>
  <c r="DE267" i="4"/>
  <c r="CE267" i="4"/>
  <c r="DG267" i="4"/>
  <c r="CD267" i="4"/>
  <c r="DD267" i="4"/>
  <c r="CG267" i="4"/>
  <c r="AY285" i="4"/>
  <c r="DG225" i="4"/>
  <c r="CG225" i="4"/>
  <c r="CE225" i="4"/>
  <c r="DE225" i="4"/>
  <c r="CD225" i="4"/>
  <c r="DD225" i="4"/>
  <c r="DD204" i="4"/>
  <c r="CD204" i="4" s="1"/>
  <c r="DC204" i="4"/>
  <c r="CC204" i="4" s="1"/>
  <c r="DE204" i="4"/>
  <c r="CE204" i="4" s="1"/>
  <c r="DB204" i="4"/>
  <c r="CB204" i="4" s="1"/>
  <c r="DA204" i="4"/>
  <c r="CA204" i="4" s="1"/>
  <c r="AY260" i="4"/>
  <c r="AX185" i="4"/>
  <c r="DE139" i="4"/>
  <c r="CE139" i="4"/>
  <c r="DH139" i="4"/>
  <c r="DD139" i="4"/>
  <c r="CH139" i="4"/>
  <c r="CD139" i="4"/>
  <c r="DG139" i="4"/>
  <c r="DF139" i="4"/>
  <c r="CG139" i="4"/>
  <c r="CF139" i="4"/>
  <c r="DC139" i="4"/>
  <c r="CC139" i="4" s="1"/>
  <c r="DE135" i="4"/>
  <c r="CE135" i="4"/>
  <c r="DH135" i="4"/>
  <c r="DD135" i="4"/>
  <c r="CH135" i="4"/>
  <c r="CD135" i="4"/>
  <c r="DG135" i="4"/>
  <c r="DF135" i="4"/>
  <c r="CG135" i="4"/>
  <c r="CF135" i="4"/>
  <c r="DC135" i="4"/>
  <c r="CC135" i="4" s="1"/>
  <c r="AX135" i="4" s="1"/>
  <c r="AY253" i="4"/>
  <c r="AX198" i="4"/>
  <c r="AX190" i="4"/>
  <c r="AX182" i="4"/>
  <c r="AX165" i="4"/>
  <c r="DE103" i="4"/>
  <c r="CE103" i="4"/>
  <c r="DH103" i="4"/>
  <c r="DC103" i="4"/>
  <c r="CC103" i="4" s="1"/>
  <c r="CG103" i="4"/>
  <c r="DF103" i="4"/>
  <c r="CD103" i="4"/>
  <c r="DG103" i="4"/>
  <c r="CF103" i="4"/>
  <c r="CH103" i="4"/>
  <c r="DD103" i="4"/>
  <c r="DF52" i="4"/>
  <c r="DB52" i="4"/>
  <c r="CB52" i="4" s="1"/>
  <c r="CF52" i="4"/>
  <c r="DE52" i="4"/>
  <c r="CE52" i="4"/>
  <c r="DG52" i="4"/>
  <c r="CH52" i="4"/>
  <c r="DD52" i="4"/>
  <c r="CD52" i="4" s="1"/>
  <c r="AH206" i="4"/>
  <c r="DF51" i="4"/>
  <c r="DB51" i="4"/>
  <c r="CB51" i="4" s="1"/>
  <c r="CF51" i="4"/>
  <c r="DE51" i="4"/>
  <c r="CE51" i="4"/>
  <c r="DG51" i="4"/>
  <c r="CH51" i="4"/>
  <c r="DD51" i="4"/>
  <c r="CD51" i="4" s="1"/>
  <c r="DD35" i="4"/>
  <c r="CD35" i="4" s="1"/>
  <c r="CH35" i="4"/>
  <c r="DG35" i="4"/>
  <c r="DB35" i="4"/>
  <c r="CB35" i="4" s="1"/>
  <c r="DF35" i="4"/>
  <c r="DE35" i="4"/>
  <c r="CF35" i="4"/>
  <c r="CE35" i="4"/>
  <c r="DD31" i="4"/>
  <c r="CD31" i="4" s="1"/>
  <c r="CH31" i="4"/>
  <c r="DG31" i="4"/>
  <c r="DB31" i="4"/>
  <c r="CB31" i="4" s="1"/>
  <c r="CE31" i="4"/>
  <c r="DF31" i="4"/>
  <c r="DE31" i="4"/>
  <c r="CF31" i="4"/>
  <c r="AY43" i="4"/>
  <c r="DG239" i="4"/>
  <c r="CG239" i="4"/>
  <c r="DE239" i="4"/>
  <c r="CD239" i="4"/>
  <c r="DD239" i="4"/>
  <c r="CE239" i="4"/>
  <c r="DE141" i="4"/>
  <c r="CE141" i="4"/>
  <c r="DH141" i="4"/>
  <c r="DD141" i="4"/>
  <c r="CH141" i="4"/>
  <c r="CD141" i="4"/>
  <c r="DG141" i="4"/>
  <c r="DF141" i="4"/>
  <c r="CG141" i="4"/>
  <c r="DC141" i="4"/>
  <c r="CC141" i="4" s="1"/>
  <c r="CF141" i="4"/>
  <c r="DE133" i="4"/>
  <c r="CE133" i="4"/>
  <c r="DH133" i="4"/>
  <c r="DD133" i="4"/>
  <c r="CH133" i="4"/>
  <c r="CD133" i="4"/>
  <c r="DG133" i="4"/>
  <c r="DF133" i="4"/>
  <c r="CG133" i="4"/>
  <c r="DC133" i="4"/>
  <c r="CC133" i="4" s="1"/>
  <c r="CF133" i="4"/>
  <c r="DE96" i="4"/>
  <c r="CE96" i="4"/>
  <c r="DD96" i="4"/>
  <c r="CH96" i="4"/>
  <c r="DG96" i="4"/>
  <c r="CF96" i="4"/>
  <c r="DH96" i="4"/>
  <c r="DC96" i="4"/>
  <c r="CC96" i="4" s="1"/>
  <c r="CG96" i="4"/>
  <c r="CD96" i="4"/>
  <c r="DF96" i="4"/>
  <c r="DD33" i="4"/>
  <c r="CD33" i="4" s="1"/>
  <c r="CH33" i="4"/>
  <c r="DG33" i="4"/>
  <c r="DB33" i="4"/>
  <c r="CB33" i="4" s="1"/>
  <c r="CE33" i="4"/>
  <c r="DF33" i="4"/>
  <c r="DE33" i="4"/>
  <c r="CF33" i="4"/>
  <c r="DD14" i="4"/>
  <c r="CD14" i="4" s="1"/>
  <c r="CH14" i="4"/>
  <c r="DG14" i="4"/>
  <c r="DB14" i="4"/>
  <c r="CB14" i="4" s="1"/>
  <c r="DE14" i="4"/>
  <c r="CF14" i="4"/>
  <c r="CE14" i="4"/>
  <c r="DF14" i="4"/>
  <c r="DE276" i="4"/>
  <c r="CE276" i="4"/>
  <c r="DG276" i="4"/>
  <c r="CD276" i="4"/>
  <c r="DD276" i="4"/>
  <c r="CG276" i="4"/>
  <c r="DE247" i="4"/>
  <c r="CE247" i="4"/>
  <c r="DC247" i="4"/>
  <c r="CC247" i="4" s="1"/>
  <c r="DB247" i="4"/>
  <c r="CB247" i="4" s="1"/>
  <c r="CG247" i="4"/>
  <c r="DG247" i="4"/>
  <c r="AY280" i="4"/>
  <c r="AY265" i="4"/>
  <c r="DE140" i="4"/>
  <c r="CE140" i="4"/>
  <c r="DH140" i="4"/>
  <c r="DD140" i="4"/>
  <c r="CH140" i="4"/>
  <c r="CD140" i="4"/>
  <c r="DG140" i="4"/>
  <c r="DC140" i="4"/>
  <c r="CC140" i="4" s="1"/>
  <c r="DF140" i="4"/>
  <c r="CG140" i="4"/>
  <c r="CF140" i="4"/>
  <c r="DE300" i="4"/>
  <c r="CE300" i="4"/>
  <c r="DG300" i="4"/>
  <c r="CD300" i="4"/>
  <c r="DD300" i="4"/>
  <c r="CG300" i="4"/>
  <c r="DE293" i="4"/>
  <c r="CE293" i="4"/>
  <c r="DG293" i="4"/>
  <c r="CD293" i="4"/>
  <c r="AY293" i="4" s="1"/>
  <c r="DD293" i="4"/>
  <c r="CG293" i="4"/>
  <c r="DE272" i="4"/>
  <c r="CE272" i="4"/>
  <c r="DG272" i="4"/>
  <c r="CD272" i="4"/>
  <c r="DD272" i="4"/>
  <c r="CG272" i="4"/>
  <c r="DC283" i="4"/>
  <c r="CC283" i="4" s="1"/>
  <c r="CE283" i="4"/>
  <c r="DG283" i="4"/>
  <c r="DE283" i="4"/>
  <c r="CG283" i="4"/>
  <c r="CD283" i="4"/>
  <c r="DD283" i="4"/>
  <c r="DB283" i="4"/>
  <c r="CB283" i="4" s="1"/>
  <c r="AY283" i="4" s="1"/>
  <c r="DE251" i="4"/>
  <c r="DG251" i="4"/>
  <c r="CG251" i="4"/>
  <c r="CE251" i="4"/>
  <c r="AY251" i="4" s="1"/>
  <c r="AY282" i="4"/>
  <c r="DG234" i="4"/>
  <c r="CG234" i="4"/>
  <c r="DD234" i="4"/>
  <c r="CE234" i="4"/>
  <c r="CD234" i="4"/>
  <c r="DE234" i="4"/>
  <c r="AY238" i="4"/>
  <c r="AX195" i="4"/>
  <c r="AX187" i="4"/>
  <c r="AY278" i="4"/>
  <c r="DE142" i="4"/>
  <c r="CE142" i="4"/>
  <c r="DH142" i="4"/>
  <c r="DD142" i="4"/>
  <c r="CH142" i="4"/>
  <c r="CD142" i="4"/>
  <c r="DG142" i="4"/>
  <c r="DC142" i="4"/>
  <c r="CC142" i="4" s="1"/>
  <c r="CF142" i="4"/>
  <c r="CG142" i="4"/>
  <c r="DF142" i="4"/>
  <c r="DE138" i="4"/>
  <c r="CE138" i="4"/>
  <c r="DH138" i="4"/>
  <c r="DD138" i="4"/>
  <c r="CH138" i="4"/>
  <c r="CD138" i="4"/>
  <c r="DG138" i="4"/>
  <c r="DC138" i="4"/>
  <c r="CC138" i="4" s="1"/>
  <c r="CF138" i="4"/>
  <c r="CG138" i="4"/>
  <c r="DF138" i="4"/>
  <c r="DE134" i="4"/>
  <c r="CE134" i="4"/>
  <c r="DH134" i="4"/>
  <c r="DD134" i="4"/>
  <c r="CH134" i="4"/>
  <c r="CD134" i="4"/>
  <c r="DG134" i="4"/>
  <c r="DC134" i="4"/>
  <c r="CC134" i="4" s="1"/>
  <c r="CF134" i="4"/>
  <c r="CG134" i="4"/>
  <c r="DF134" i="4"/>
  <c r="AX192" i="4"/>
  <c r="AX184" i="4"/>
  <c r="AX171" i="4"/>
  <c r="AY221" i="4"/>
  <c r="DE97" i="4"/>
  <c r="CE97" i="4"/>
  <c r="DH97" i="4"/>
  <c r="DC97" i="4"/>
  <c r="CC97" i="4" s="1"/>
  <c r="AX97" i="4" s="1"/>
  <c r="CG97" i="4"/>
  <c r="DG97" i="4"/>
  <c r="CF97" i="4"/>
  <c r="DF97" i="4"/>
  <c r="CD97" i="4"/>
  <c r="DD97" i="4"/>
  <c r="CH97" i="4"/>
  <c r="AX175" i="4"/>
  <c r="AX176" i="4"/>
  <c r="AY49" i="4"/>
  <c r="DD63" i="4"/>
  <c r="CD63" i="4" s="1"/>
  <c r="CH63" i="4"/>
  <c r="DG63" i="4"/>
  <c r="DB63" i="4"/>
  <c r="CB63" i="4" s="1"/>
  <c r="DF63" i="4"/>
  <c r="DE63" i="4"/>
  <c r="CF63" i="4"/>
  <c r="CE63" i="4"/>
  <c r="DF47" i="4"/>
  <c r="DB47" i="4"/>
  <c r="CB47" i="4" s="1"/>
  <c r="AY47" i="4" s="1"/>
  <c r="CF47" i="4"/>
  <c r="DE47" i="4"/>
  <c r="CE47" i="4"/>
  <c r="DG47" i="4"/>
  <c r="CH47" i="4"/>
  <c r="DD47" i="4"/>
  <c r="CD47" i="4" s="1"/>
  <c r="DD25" i="4"/>
  <c r="CD25" i="4" s="1"/>
  <c r="CH25" i="4"/>
  <c r="DG25" i="4"/>
  <c r="DB25" i="4"/>
  <c r="CB25" i="4" s="1"/>
  <c r="CE25" i="4"/>
  <c r="DF25" i="4"/>
  <c r="DE25" i="4"/>
  <c r="CF25" i="4"/>
  <c r="DD19" i="4"/>
  <c r="CD19" i="4" s="1"/>
  <c r="CH19" i="4"/>
  <c r="DG19" i="4"/>
  <c r="DB19" i="4"/>
  <c r="CB19" i="4" s="1"/>
  <c r="DE19" i="4"/>
  <c r="CF19" i="4"/>
  <c r="D36" i="4"/>
  <c r="DF19" i="4"/>
  <c r="CE19" i="4"/>
  <c r="A363" i="4"/>
  <c r="DD12" i="4"/>
  <c r="CD12" i="4" s="1"/>
  <c r="CH12" i="4"/>
  <c r="DG12" i="4"/>
  <c r="DB12" i="4"/>
  <c r="DF12" i="4"/>
  <c r="DE12" i="4"/>
  <c r="CF12" i="4"/>
  <c r="CE12" i="4"/>
  <c r="AY254" i="4" l="1"/>
  <c r="AX124" i="4"/>
  <c r="AY249" i="4"/>
  <c r="AY237" i="4"/>
  <c r="AH203" i="4"/>
  <c r="AY30" i="4"/>
  <c r="AY23" i="4"/>
  <c r="AY29" i="4"/>
  <c r="AY42" i="4"/>
  <c r="AY61" i="4"/>
  <c r="AX140" i="4"/>
  <c r="AY51" i="4"/>
  <c r="AH204" i="4"/>
  <c r="AY41" i="4"/>
  <c r="AY288" i="4"/>
  <c r="AX102" i="4"/>
  <c r="AY19" i="4"/>
  <c r="AY25" i="4"/>
  <c r="AY63" i="4"/>
  <c r="AX138" i="4"/>
  <c r="AY234" i="4"/>
  <c r="AY272" i="4"/>
  <c r="AY300" i="4"/>
  <c r="AX96" i="4"/>
  <c r="AX141" i="4"/>
  <c r="AY239" i="4"/>
  <c r="AY52" i="4"/>
  <c r="AY48" i="4"/>
  <c r="AX129" i="4"/>
  <c r="AY269" i="4"/>
  <c r="AY291" i="4"/>
  <c r="AX142" i="4"/>
  <c r="AY247" i="4"/>
  <c r="CB12" i="4"/>
  <c r="AY12" i="4" s="1"/>
  <c r="B332" i="4"/>
  <c r="B363" i="4"/>
  <c r="AX134" i="4"/>
  <c r="AY276" i="4"/>
  <c r="AY14" i="4"/>
  <c r="AY33" i="4"/>
  <c r="AX133" i="4"/>
  <c r="AY31" i="4"/>
  <c r="AY35" i="4"/>
  <c r="AX103" i="4"/>
  <c r="AX139" i="4"/>
  <c r="AY225" i="4"/>
  <c r="AY267" i="4"/>
  <c r="AY21" i="4"/>
  <c r="AY27" i="4"/>
  <c r="AX130" i="4"/>
  <c r="AY271" i="4"/>
  <c r="DA315" i="3" l="1"/>
  <c r="CA315" i="3" s="1"/>
  <c r="F315" i="3"/>
  <c r="D315" i="3" s="1"/>
  <c r="E315" i="3"/>
  <c r="DA314" i="3"/>
  <c r="CA314" i="3"/>
  <c r="F314" i="3"/>
  <c r="E314" i="3"/>
  <c r="D314" i="3" s="1"/>
  <c r="DA313" i="3"/>
  <c r="CA313" i="3" s="1"/>
  <c r="F313" i="3"/>
  <c r="E313" i="3"/>
  <c r="D313" i="3"/>
  <c r="DA312" i="3"/>
  <c r="CA312" i="3" s="1"/>
  <c r="F312" i="3"/>
  <c r="E312" i="3"/>
  <c r="D312" i="3" s="1"/>
  <c r="DA311" i="3"/>
  <c r="CA311" i="3"/>
  <c r="F311" i="3"/>
  <c r="D311" i="3" s="1"/>
  <c r="E311" i="3"/>
  <c r="AX306" i="3"/>
  <c r="AW306" i="3"/>
  <c r="AV306" i="3"/>
  <c r="AU306" i="3"/>
  <c r="AT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AX305" i="3"/>
  <c r="AW305" i="3"/>
  <c r="AV305" i="3"/>
  <c r="AU305" i="3"/>
  <c r="AT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F305" i="3" s="1"/>
  <c r="G305" i="3"/>
  <c r="E305" i="3" s="1"/>
  <c r="AX304" i="3"/>
  <c r="AW304" i="3"/>
  <c r="AV304" i="3"/>
  <c r="AU304" i="3"/>
  <c r="AT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F304" i="3" s="1"/>
  <c r="G304" i="3"/>
  <c r="AX303" i="3"/>
  <c r="AW303" i="3"/>
  <c r="AV303" i="3"/>
  <c r="AU303" i="3"/>
  <c r="AT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F303" i="3" s="1"/>
  <c r="G303" i="3"/>
  <c r="E303" i="3" s="1"/>
  <c r="D303" i="3" s="1"/>
  <c r="AX302" i="3"/>
  <c r="AW302" i="3"/>
  <c r="AV302" i="3"/>
  <c r="AU302" i="3"/>
  <c r="AT302" i="3"/>
  <c r="AS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F302" i="3" s="1"/>
  <c r="G302" i="3"/>
  <c r="E302" i="3" s="1"/>
  <c r="D302" i="3" s="1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DA300" i="3"/>
  <c r="CC300" i="3"/>
  <c r="CB300" i="3"/>
  <c r="CA300" i="3"/>
  <c r="F300" i="3"/>
  <c r="E300" i="3"/>
  <c r="DA299" i="3"/>
  <c r="CA299" i="3" s="1"/>
  <c r="CC299" i="3"/>
  <c r="CB299" i="3"/>
  <c r="F299" i="3"/>
  <c r="E299" i="3"/>
  <c r="DA298" i="3"/>
  <c r="CA298" i="3" s="1"/>
  <c r="CC298" i="3"/>
  <c r="CB298" i="3"/>
  <c r="F298" i="3"/>
  <c r="E298" i="3"/>
  <c r="DA297" i="3"/>
  <c r="CA297" i="3" s="1"/>
  <c r="CC297" i="3"/>
  <c r="CB297" i="3"/>
  <c r="F297" i="3"/>
  <c r="E297" i="3"/>
  <c r="DA296" i="3"/>
  <c r="CA296" i="3" s="1"/>
  <c r="CC296" i="3"/>
  <c r="CB296" i="3"/>
  <c r="F296" i="3"/>
  <c r="E296" i="3"/>
  <c r="D296" i="3"/>
  <c r="DA295" i="3"/>
  <c r="CA295" i="3" s="1"/>
  <c r="F295" i="3"/>
  <c r="E295" i="3"/>
  <c r="DA294" i="3"/>
  <c r="CC294" i="3"/>
  <c r="CB294" i="3"/>
  <c r="CA294" i="3"/>
  <c r="F294" i="3"/>
  <c r="E294" i="3"/>
  <c r="D294" i="3" s="1"/>
  <c r="CE294" i="3" s="1"/>
  <c r="DA293" i="3"/>
  <c r="CC293" i="3"/>
  <c r="CB293" i="3"/>
  <c r="CA293" i="3"/>
  <c r="F293" i="3"/>
  <c r="E293" i="3"/>
  <c r="D293" i="3" s="1"/>
  <c r="CG293" i="3" s="1"/>
  <c r="DA292" i="3"/>
  <c r="CC292" i="3"/>
  <c r="CB292" i="3"/>
  <c r="CA292" i="3"/>
  <c r="F292" i="3"/>
  <c r="E292" i="3"/>
  <c r="D292" i="3" s="1"/>
  <c r="DA291" i="3"/>
  <c r="CA291" i="3" s="1"/>
  <c r="CC291" i="3"/>
  <c r="CB291" i="3"/>
  <c r="F291" i="3"/>
  <c r="E291" i="3"/>
  <c r="DA290" i="3"/>
  <c r="CA290" i="3" s="1"/>
  <c r="CC290" i="3"/>
  <c r="CB290" i="3"/>
  <c r="F290" i="3"/>
  <c r="E290" i="3"/>
  <c r="DA289" i="3"/>
  <c r="CA289" i="3"/>
  <c r="F289" i="3"/>
  <c r="E289" i="3"/>
  <c r="D289" i="3" s="1"/>
  <c r="DA288" i="3"/>
  <c r="CA288" i="3" s="1"/>
  <c r="CC288" i="3"/>
  <c r="CB288" i="3"/>
  <c r="F288" i="3"/>
  <c r="E288" i="3"/>
  <c r="DA287" i="3"/>
  <c r="CA287" i="3" s="1"/>
  <c r="CC287" i="3"/>
  <c r="CB287" i="3"/>
  <c r="F287" i="3"/>
  <c r="D287" i="3" s="1"/>
  <c r="DE287" i="3" s="1"/>
  <c r="E287" i="3"/>
  <c r="DA286" i="3"/>
  <c r="CA286" i="3" s="1"/>
  <c r="CC286" i="3"/>
  <c r="CB286" i="3"/>
  <c r="F286" i="3"/>
  <c r="E286" i="3"/>
  <c r="DA285" i="3"/>
  <c r="CA285" i="3" s="1"/>
  <c r="CC285" i="3"/>
  <c r="CB285" i="3"/>
  <c r="F285" i="3"/>
  <c r="D285" i="3" s="1"/>
  <c r="E285" i="3"/>
  <c r="DA284" i="3"/>
  <c r="CA284" i="3" s="1"/>
  <c r="CC284" i="3"/>
  <c r="CB284" i="3"/>
  <c r="F284" i="3"/>
  <c r="E284" i="3"/>
  <c r="D284" i="3" s="1"/>
  <c r="DA283" i="3"/>
  <c r="CA283" i="3" s="1"/>
  <c r="F283" i="3"/>
  <c r="E283" i="3"/>
  <c r="D283" i="3" s="1"/>
  <c r="DA282" i="3"/>
  <c r="CC282" i="3"/>
  <c r="CB282" i="3"/>
  <c r="CA282" i="3"/>
  <c r="F282" i="3"/>
  <c r="E282" i="3"/>
  <c r="D282" i="3"/>
  <c r="CE282" i="3" s="1"/>
  <c r="DA281" i="3"/>
  <c r="CC281" i="3"/>
  <c r="CB281" i="3"/>
  <c r="CA281" i="3"/>
  <c r="F281" i="3"/>
  <c r="E281" i="3"/>
  <c r="D281" i="3"/>
  <c r="CG281" i="3" s="1"/>
  <c r="DA280" i="3"/>
  <c r="CA280" i="3" s="1"/>
  <c r="CC280" i="3"/>
  <c r="CB280" i="3"/>
  <c r="F280" i="3"/>
  <c r="E280" i="3"/>
  <c r="D280" i="3"/>
  <c r="CD280" i="3" s="1"/>
  <c r="DA279" i="3"/>
  <c r="CC279" i="3"/>
  <c r="CB279" i="3"/>
  <c r="CA279" i="3"/>
  <c r="F279" i="3"/>
  <c r="E279" i="3"/>
  <c r="DA278" i="3"/>
  <c r="CA278" i="3" s="1"/>
  <c r="CC278" i="3"/>
  <c r="CB278" i="3"/>
  <c r="F278" i="3"/>
  <c r="D278" i="3" s="1"/>
  <c r="DE278" i="3" s="1"/>
  <c r="E278" i="3"/>
  <c r="DA277" i="3"/>
  <c r="CA277" i="3" s="1"/>
  <c r="F277" i="3"/>
  <c r="D277" i="3" s="1"/>
  <c r="E277" i="3"/>
  <c r="DA276" i="3"/>
  <c r="CC276" i="3"/>
  <c r="CB276" i="3"/>
  <c r="CA276" i="3"/>
  <c r="F276" i="3"/>
  <c r="E276" i="3"/>
  <c r="DA275" i="3"/>
  <c r="CA275" i="3" s="1"/>
  <c r="CC275" i="3"/>
  <c r="CB275" i="3"/>
  <c r="F275" i="3"/>
  <c r="E275" i="3"/>
  <c r="DA274" i="3"/>
  <c r="CA274" i="3" s="1"/>
  <c r="CC274" i="3"/>
  <c r="CB274" i="3"/>
  <c r="F274" i="3"/>
  <c r="E274" i="3"/>
  <c r="DA273" i="3"/>
  <c r="CA273" i="3" s="1"/>
  <c r="CC273" i="3"/>
  <c r="CB273" i="3"/>
  <c r="F273" i="3"/>
  <c r="E273" i="3"/>
  <c r="DA272" i="3"/>
  <c r="CC272" i="3"/>
  <c r="CB272" i="3"/>
  <c r="CA272" i="3"/>
  <c r="F272" i="3"/>
  <c r="E272" i="3"/>
  <c r="D272" i="3" s="1"/>
  <c r="DE272" i="3" s="1"/>
  <c r="DA271" i="3"/>
  <c r="CA271" i="3"/>
  <c r="F271" i="3"/>
  <c r="E271" i="3"/>
  <c r="D271" i="3" s="1"/>
  <c r="DA270" i="3"/>
  <c r="CA270" i="3" s="1"/>
  <c r="CC270" i="3"/>
  <c r="CB270" i="3"/>
  <c r="F270" i="3"/>
  <c r="E270" i="3"/>
  <c r="D270" i="3" s="1"/>
  <c r="DA269" i="3"/>
  <c r="CA269" i="3" s="1"/>
  <c r="CC269" i="3"/>
  <c r="CB269" i="3"/>
  <c r="F269" i="3"/>
  <c r="E269" i="3"/>
  <c r="DA268" i="3"/>
  <c r="CA268" i="3" s="1"/>
  <c r="CC268" i="3"/>
  <c r="CB268" i="3"/>
  <c r="F268" i="3"/>
  <c r="E268" i="3"/>
  <c r="DA267" i="3"/>
  <c r="CC267" i="3"/>
  <c r="CB267" i="3"/>
  <c r="CA267" i="3"/>
  <c r="F267" i="3"/>
  <c r="E267" i="3"/>
  <c r="D267" i="3" s="1"/>
  <c r="DA266" i="3"/>
  <c r="CA266" i="3" s="1"/>
  <c r="CC266" i="3"/>
  <c r="CB266" i="3"/>
  <c r="F266" i="3"/>
  <c r="E266" i="3"/>
  <c r="DA265" i="3"/>
  <c r="CA265" i="3" s="1"/>
  <c r="F265" i="3"/>
  <c r="E265" i="3"/>
  <c r="DA264" i="3"/>
  <c r="CA264" i="3" s="1"/>
  <c r="CC264" i="3"/>
  <c r="CB264" i="3"/>
  <c r="F264" i="3"/>
  <c r="E264" i="3"/>
  <c r="DA263" i="3"/>
  <c r="CA263" i="3" s="1"/>
  <c r="CC263" i="3"/>
  <c r="CB263" i="3"/>
  <c r="F263" i="3"/>
  <c r="E263" i="3"/>
  <c r="DA262" i="3"/>
  <c r="CC262" i="3"/>
  <c r="CB262" i="3"/>
  <c r="CA262" i="3"/>
  <c r="F262" i="3"/>
  <c r="D262" i="3" s="1"/>
  <c r="E262" i="3"/>
  <c r="DA261" i="3"/>
  <c r="CA261" i="3" s="1"/>
  <c r="CC261" i="3"/>
  <c r="CB261" i="3"/>
  <c r="F261" i="3"/>
  <c r="E261" i="3"/>
  <c r="DA260" i="3"/>
  <c r="CC260" i="3"/>
  <c r="CB260" i="3"/>
  <c r="CA260" i="3"/>
  <c r="F260" i="3"/>
  <c r="E260" i="3"/>
  <c r="D260" i="3" s="1"/>
  <c r="DA259" i="3"/>
  <c r="CA259" i="3" s="1"/>
  <c r="F259" i="3"/>
  <c r="E259" i="3"/>
  <c r="CC258" i="3"/>
  <c r="CA258" i="3"/>
  <c r="F258" i="3"/>
  <c r="E258" i="3"/>
  <c r="CC257" i="3"/>
  <c r="CA257" i="3"/>
  <c r="F257" i="3"/>
  <c r="E257" i="3"/>
  <c r="CC256" i="3"/>
  <c r="CA256" i="3"/>
  <c r="F256" i="3"/>
  <c r="E256" i="3"/>
  <c r="CC255" i="3"/>
  <c r="CA255" i="3"/>
  <c r="F255" i="3"/>
  <c r="E255" i="3"/>
  <c r="D255" i="3" s="1"/>
  <c r="DG255" i="3" s="1"/>
  <c r="CC254" i="3"/>
  <c r="CA254" i="3"/>
  <c r="F254" i="3"/>
  <c r="E254" i="3"/>
  <c r="CA253" i="3"/>
  <c r="F253" i="3"/>
  <c r="E253" i="3"/>
  <c r="D253" i="3" s="1"/>
  <c r="CC252" i="3"/>
  <c r="CA252" i="3"/>
  <c r="F252" i="3"/>
  <c r="E252" i="3"/>
  <c r="CC251" i="3"/>
  <c r="CA251" i="3"/>
  <c r="F251" i="3"/>
  <c r="E251" i="3"/>
  <c r="D251" i="3"/>
  <c r="CC250" i="3"/>
  <c r="CA250" i="3"/>
  <c r="F250" i="3"/>
  <c r="E250" i="3"/>
  <c r="D250" i="3" s="1"/>
  <c r="CC249" i="3"/>
  <c r="CA249" i="3"/>
  <c r="F249" i="3"/>
  <c r="E249" i="3"/>
  <c r="D249" i="3" s="1"/>
  <c r="CC248" i="3"/>
  <c r="CA248" i="3"/>
  <c r="F248" i="3"/>
  <c r="E248" i="3"/>
  <c r="CA247" i="3"/>
  <c r="F247" i="3"/>
  <c r="E247" i="3"/>
  <c r="CC246" i="3"/>
  <c r="CA246" i="3"/>
  <c r="F246" i="3"/>
  <c r="E246" i="3"/>
  <c r="CC245" i="3"/>
  <c r="CA245" i="3"/>
  <c r="F245" i="3"/>
  <c r="E245" i="3"/>
  <c r="D245" i="3" s="1"/>
  <c r="DE245" i="3" s="1"/>
  <c r="CC244" i="3"/>
  <c r="CA244" i="3"/>
  <c r="F244" i="3"/>
  <c r="E244" i="3"/>
  <c r="D244" i="3" s="1"/>
  <c r="CC243" i="3"/>
  <c r="CA243" i="3"/>
  <c r="F243" i="3"/>
  <c r="E243" i="3"/>
  <c r="CC242" i="3"/>
  <c r="CA242" i="3"/>
  <c r="F242" i="3"/>
  <c r="E242" i="3"/>
  <c r="CA241" i="3"/>
  <c r="F241" i="3"/>
  <c r="E241" i="3"/>
  <c r="DA240" i="3"/>
  <c r="CA240" i="3" s="1"/>
  <c r="CC240" i="3"/>
  <c r="F240" i="3"/>
  <c r="E240" i="3"/>
  <c r="D240" i="3" s="1"/>
  <c r="CD240" i="3" s="1"/>
  <c r="DA239" i="3"/>
  <c r="CC239" i="3"/>
  <c r="CA239" i="3"/>
  <c r="F239" i="3"/>
  <c r="E239" i="3"/>
  <c r="D239" i="3" s="1"/>
  <c r="DA238" i="3"/>
  <c r="CA238" i="3" s="1"/>
  <c r="CC238" i="3"/>
  <c r="F238" i="3"/>
  <c r="E238" i="3"/>
  <c r="D238" i="3"/>
  <c r="DG238" i="3" s="1"/>
  <c r="DA237" i="3"/>
  <c r="CA237" i="3" s="1"/>
  <c r="CC237" i="3"/>
  <c r="F237" i="3"/>
  <c r="E237" i="3"/>
  <c r="D237" i="3" s="1"/>
  <c r="DA236" i="3"/>
  <c r="CA236" i="3" s="1"/>
  <c r="CC236" i="3"/>
  <c r="F236" i="3"/>
  <c r="E236" i="3"/>
  <c r="DA235" i="3"/>
  <c r="CA235" i="3" s="1"/>
  <c r="F235" i="3"/>
  <c r="E235" i="3"/>
  <c r="DA234" i="3"/>
  <c r="CA234" i="3" s="1"/>
  <c r="CC234" i="3"/>
  <c r="F234" i="3"/>
  <c r="E234" i="3"/>
  <c r="D234" i="3" s="1"/>
  <c r="DA233" i="3"/>
  <c r="CA233" i="3" s="1"/>
  <c r="CC233" i="3"/>
  <c r="F233" i="3"/>
  <c r="E233" i="3"/>
  <c r="DA232" i="3"/>
  <c r="CA232" i="3" s="1"/>
  <c r="CC232" i="3"/>
  <c r="F232" i="3"/>
  <c r="E232" i="3"/>
  <c r="DA231" i="3"/>
  <c r="CA231" i="3" s="1"/>
  <c r="CC231" i="3"/>
  <c r="F231" i="3"/>
  <c r="E231" i="3"/>
  <c r="DA230" i="3"/>
  <c r="CA230" i="3" s="1"/>
  <c r="CC230" i="3"/>
  <c r="F230" i="3"/>
  <c r="E230" i="3"/>
  <c r="D230" i="3" s="1"/>
  <c r="DA229" i="3"/>
  <c r="CA229" i="3" s="1"/>
  <c r="F229" i="3"/>
  <c r="E229" i="3"/>
  <c r="D229" i="3"/>
  <c r="DG229" i="3" s="1"/>
  <c r="DA228" i="3"/>
  <c r="CC228" i="3"/>
  <c r="CA228" i="3"/>
  <c r="F228" i="3"/>
  <c r="E228" i="3"/>
  <c r="D228" i="3" s="1"/>
  <c r="DG228" i="3" s="1"/>
  <c r="DA227" i="3"/>
  <c r="CA227" i="3" s="1"/>
  <c r="CC227" i="3"/>
  <c r="F227" i="3"/>
  <c r="E227" i="3"/>
  <c r="DA226" i="3"/>
  <c r="CA226" i="3" s="1"/>
  <c r="CC226" i="3"/>
  <c r="F226" i="3"/>
  <c r="E226" i="3"/>
  <c r="DA225" i="3"/>
  <c r="CC225" i="3"/>
  <c r="CA225" i="3"/>
  <c r="F225" i="3"/>
  <c r="D225" i="3" s="1"/>
  <c r="DE225" i="3" s="1"/>
  <c r="E225" i="3"/>
  <c r="DA224" i="3"/>
  <c r="CA224" i="3" s="1"/>
  <c r="CC224" i="3"/>
  <c r="F224" i="3"/>
  <c r="E224" i="3"/>
  <c r="D224" i="3" s="1"/>
  <c r="DA223" i="3"/>
  <c r="CA223" i="3" s="1"/>
  <c r="F223" i="3"/>
  <c r="E223" i="3"/>
  <c r="D223" i="3" s="1"/>
  <c r="CG223" i="3" s="1"/>
  <c r="DA222" i="3"/>
  <c r="CA222" i="3" s="1"/>
  <c r="F222" i="3"/>
  <c r="E222" i="3"/>
  <c r="DA221" i="3"/>
  <c r="CA221" i="3"/>
  <c r="F221" i="3"/>
  <c r="E221" i="3"/>
  <c r="D221" i="3" s="1"/>
  <c r="CG221" i="3" s="1"/>
  <c r="F216" i="3"/>
  <c r="D216" i="3" s="1"/>
  <c r="E216" i="3"/>
  <c r="F215" i="3"/>
  <c r="E215" i="3"/>
  <c r="D215" i="3" s="1"/>
  <c r="F214" i="3"/>
  <c r="E214" i="3"/>
  <c r="F213" i="3"/>
  <c r="E213" i="3"/>
  <c r="D213" i="3" s="1"/>
  <c r="CE208" i="3"/>
  <c r="CD208" i="3"/>
  <c r="CC208" i="3"/>
  <c r="CB208" i="3"/>
  <c r="CA208" i="3"/>
  <c r="AD208" i="3"/>
  <c r="CE207" i="3"/>
  <c r="CD207" i="3"/>
  <c r="CC207" i="3"/>
  <c r="CB207" i="3"/>
  <c r="CA207" i="3"/>
  <c r="AD207" i="3"/>
  <c r="AD206" i="3"/>
  <c r="F206" i="3"/>
  <c r="D206" i="3" s="1"/>
  <c r="E206" i="3"/>
  <c r="AD205" i="3"/>
  <c r="F205" i="3"/>
  <c r="E205" i="3"/>
  <c r="AD204" i="3"/>
  <c r="F204" i="3"/>
  <c r="E204" i="3"/>
  <c r="D204" i="3" s="1"/>
  <c r="AD203" i="3"/>
  <c r="F203" i="3"/>
  <c r="E203" i="3"/>
  <c r="F198" i="3"/>
  <c r="E198" i="3"/>
  <c r="F197" i="3"/>
  <c r="E197" i="3"/>
  <c r="D197" i="3"/>
  <c r="DB197" i="3" s="1"/>
  <c r="CB197" i="3" s="1"/>
  <c r="F196" i="3"/>
  <c r="E196" i="3"/>
  <c r="F195" i="3"/>
  <c r="E195" i="3"/>
  <c r="F194" i="3"/>
  <c r="E194" i="3"/>
  <c r="F193" i="3"/>
  <c r="E193" i="3"/>
  <c r="D193" i="3" s="1"/>
  <c r="DD193" i="3" s="1"/>
  <c r="CD193" i="3" s="1"/>
  <c r="F192" i="3"/>
  <c r="E192" i="3"/>
  <c r="F191" i="3"/>
  <c r="E191" i="3"/>
  <c r="D191" i="3" s="1"/>
  <c r="F190" i="3"/>
  <c r="E190" i="3"/>
  <c r="D190" i="3" s="1"/>
  <c r="DB190" i="3" s="1"/>
  <c r="CB190" i="3" s="1"/>
  <c r="F189" i="3"/>
  <c r="E189" i="3"/>
  <c r="F188" i="3"/>
  <c r="E188" i="3"/>
  <c r="D188" i="3" s="1"/>
  <c r="DD188" i="3" s="1"/>
  <c r="CD188" i="3" s="1"/>
  <c r="F187" i="3"/>
  <c r="E187" i="3"/>
  <c r="F186" i="3"/>
  <c r="E186" i="3"/>
  <c r="F185" i="3"/>
  <c r="E185" i="3"/>
  <c r="DD184" i="3"/>
  <c r="CD184" i="3" s="1"/>
  <c r="F184" i="3"/>
  <c r="E184" i="3"/>
  <c r="D184" i="3" s="1"/>
  <c r="F183" i="3"/>
  <c r="E183" i="3"/>
  <c r="F182" i="3"/>
  <c r="E182" i="3"/>
  <c r="D182" i="3" s="1"/>
  <c r="DA182" i="3" s="1"/>
  <c r="CA182" i="3" s="1"/>
  <c r="F181" i="3"/>
  <c r="E181" i="3"/>
  <c r="F180" i="3"/>
  <c r="E180" i="3"/>
  <c r="D180" i="3" s="1"/>
  <c r="DD180" i="3" s="1"/>
  <c r="CD180" i="3" s="1"/>
  <c r="F179" i="3"/>
  <c r="E179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F178" i="3" s="1"/>
  <c r="G178" i="3"/>
  <c r="E178" i="3"/>
  <c r="E177" i="3"/>
  <c r="D177" i="3" s="1"/>
  <c r="DC177" i="3" s="1"/>
  <c r="CC177" i="3" s="1"/>
  <c r="E176" i="3"/>
  <c r="D176" i="3" s="1"/>
  <c r="E175" i="3"/>
  <c r="D175" i="3" s="1"/>
  <c r="E174" i="3"/>
  <c r="D174" i="3" s="1"/>
  <c r="DE174" i="3" s="1"/>
  <c r="CE174" i="3" s="1"/>
  <c r="E173" i="3"/>
  <c r="D173" i="3" s="1"/>
  <c r="DC173" i="3" s="1"/>
  <c r="CC173" i="3" s="1"/>
  <c r="F172" i="3"/>
  <c r="D172" i="3" s="1"/>
  <c r="F171" i="3"/>
  <c r="D171" i="3" s="1"/>
  <c r="F170" i="3"/>
  <c r="D170" i="3" s="1"/>
  <c r="DE170" i="3" s="1"/>
  <c r="CE170" i="3" s="1"/>
  <c r="F169" i="3"/>
  <c r="D169" i="3" s="1"/>
  <c r="DC169" i="3" s="1"/>
  <c r="CC169" i="3" s="1"/>
  <c r="F168" i="3"/>
  <c r="D168" i="3" s="1"/>
  <c r="F167" i="3"/>
  <c r="D167" i="3" s="1"/>
  <c r="AW166" i="3"/>
  <c r="AV166" i="3"/>
  <c r="AU166" i="3"/>
  <c r="AT166" i="3"/>
  <c r="AS166" i="3"/>
  <c r="AR166" i="3"/>
  <c r="AQ166" i="3"/>
  <c r="AP166" i="3"/>
  <c r="AN166" i="3"/>
  <c r="AL166" i="3"/>
  <c r="AJ166" i="3"/>
  <c r="AH166" i="3"/>
  <c r="AF166" i="3"/>
  <c r="AD166" i="3"/>
  <c r="DD165" i="3"/>
  <c r="CD165" i="3" s="1"/>
  <c r="F165" i="3"/>
  <c r="D165" i="3" s="1"/>
  <c r="F164" i="3"/>
  <c r="D164" i="3" s="1"/>
  <c r="F163" i="3"/>
  <c r="D163" i="3" s="1"/>
  <c r="F162" i="3"/>
  <c r="D162" i="3" s="1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DG156" i="3"/>
  <c r="DD156" i="3"/>
  <c r="DB156" i="3"/>
  <c r="CB156" i="3" s="1"/>
  <c r="DA156" i="3"/>
  <c r="CA156" i="3" s="1"/>
  <c r="CG156" i="3"/>
  <c r="F156" i="3"/>
  <c r="CD156" i="3" s="1"/>
  <c r="E156" i="3"/>
  <c r="CF156" i="3" s="1"/>
  <c r="D156" i="3"/>
  <c r="DF156" i="3" s="1"/>
  <c r="DG155" i="3"/>
  <c r="DC155" i="3"/>
  <c r="CC155" i="3" s="1"/>
  <c r="DB155" i="3"/>
  <c r="CB155" i="3" s="1"/>
  <c r="DA155" i="3"/>
  <c r="CA155" i="3" s="1"/>
  <c r="CD155" i="3"/>
  <c r="F155" i="3"/>
  <c r="E155" i="3"/>
  <c r="CF155" i="3" s="1"/>
  <c r="D155" i="3"/>
  <c r="DF155" i="3" s="1"/>
  <c r="DG154" i="3"/>
  <c r="DC154" i="3"/>
  <c r="CC154" i="3" s="1"/>
  <c r="DB154" i="3"/>
  <c r="DA154" i="3"/>
  <c r="CA154" i="3" s="1"/>
  <c r="CD154" i="3"/>
  <c r="CB154" i="3"/>
  <c r="F154" i="3"/>
  <c r="E154" i="3"/>
  <c r="CF154" i="3" s="1"/>
  <c r="D154" i="3"/>
  <c r="DF154" i="3" s="1"/>
  <c r="DB153" i="3"/>
  <c r="DA153" i="3"/>
  <c r="CA153" i="3" s="1"/>
  <c r="CB153" i="3"/>
  <c r="F153" i="3"/>
  <c r="E153" i="3"/>
  <c r="CF153" i="3" s="1"/>
  <c r="D153" i="3"/>
  <c r="DF153" i="3" s="1"/>
  <c r="DB152" i="3"/>
  <c r="DA152" i="3"/>
  <c r="CA152" i="3" s="1"/>
  <c r="CF152" i="3"/>
  <c r="CB152" i="3"/>
  <c r="F152" i="3"/>
  <c r="E152" i="3"/>
  <c r="D152" i="3"/>
  <c r="DF152" i="3" s="1"/>
  <c r="DB151" i="3"/>
  <c r="CB151" i="3" s="1"/>
  <c r="DA151" i="3"/>
  <c r="CA151" i="3" s="1"/>
  <c r="F151" i="3"/>
  <c r="E151" i="3"/>
  <c r="CF151" i="3" s="1"/>
  <c r="D151" i="3"/>
  <c r="DG151" i="3" s="1"/>
  <c r="DE150" i="3"/>
  <c r="DB150" i="3"/>
  <c r="CB150" i="3" s="1"/>
  <c r="DA150" i="3"/>
  <c r="CA150" i="3" s="1"/>
  <c r="CG150" i="3"/>
  <c r="F150" i="3"/>
  <c r="DD150" i="3" s="1"/>
  <c r="E150" i="3"/>
  <c r="CF150" i="3" s="1"/>
  <c r="D150" i="3"/>
  <c r="DF150" i="3" s="1"/>
  <c r="DB149" i="3"/>
  <c r="DA149" i="3"/>
  <c r="CA149" i="3" s="1"/>
  <c r="CB149" i="3"/>
  <c r="F149" i="3"/>
  <c r="E149" i="3"/>
  <c r="D149" i="3"/>
  <c r="DG148" i="3"/>
  <c r="DD148" i="3"/>
  <c r="DB148" i="3"/>
  <c r="DA148" i="3"/>
  <c r="CA148" i="3" s="1"/>
  <c r="CG148" i="3"/>
  <c r="CB148" i="3"/>
  <c r="F148" i="3"/>
  <c r="E148" i="3"/>
  <c r="CF148" i="3" s="1"/>
  <c r="D148" i="3"/>
  <c r="DF148" i="3" s="1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E143" i="3" s="1"/>
  <c r="DB142" i="3"/>
  <c r="DA142" i="3"/>
  <c r="CA142" i="3" s="1"/>
  <c r="CB142" i="3"/>
  <c r="F142" i="3"/>
  <c r="E142" i="3"/>
  <c r="DB141" i="3"/>
  <c r="CB141" i="3" s="1"/>
  <c r="DA141" i="3"/>
  <c r="CA141" i="3"/>
  <c r="F141" i="3"/>
  <c r="E141" i="3"/>
  <c r="DB140" i="3"/>
  <c r="DA140" i="3"/>
  <c r="CA140" i="3" s="1"/>
  <c r="CB140" i="3"/>
  <c r="F140" i="3"/>
  <c r="E140" i="3"/>
  <c r="DB139" i="3"/>
  <c r="CB139" i="3" s="1"/>
  <c r="DA139" i="3"/>
  <c r="CA139" i="3"/>
  <c r="F139" i="3"/>
  <c r="E139" i="3"/>
  <c r="DB138" i="3"/>
  <c r="DA138" i="3"/>
  <c r="CA138" i="3" s="1"/>
  <c r="CB138" i="3"/>
  <c r="F138" i="3"/>
  <c r="E138" i="3"/>
  <c r="DB137" i="3"/>
  <c r="CB137" i="3" s="1"/>
  <c r="DA137" i="3"/>
  <c r="CA137" i="3"/>
  <c r="F137" i="3"/>
  <c r="E137" i="3"/>
  <c r="DB136" i="3"/>
  <c r="DA136" i="3"/>
  <c r="CA136" i="3" s="1"/>
  <c r="CB136" i="3"/>
  <c r="F136" i="3"/>
  <c r="E136" i="3"/>
  <c r="DB135" i="3"/>
  <c r="CB135" i="3" s="1"/>
  <c r="DA135" i="3"/>
  <c r="CA135" i="3"/>
  <c r="F135" i="3"/>
  <c r="E135" i="3"/>
  <c r="DB134" i="3"/>
  <c r="DA134" i="3"/>
  <c r="CA134" i="3" s="1"/>
  <c r="CB134" i="3"/>
  <c r="F134" i="3"/>
  <c r="E134" i="3"/>
  <c r="DB133" i="3"/>
  <c r="CB133" i="3" s="1"/>
  <c r="DA133" i="3"/>
  <c r="CA133" i="3"/>
  <c r="F133" i="3"/>
  <c r="E133" i="3"/>
  <c r="DB132" i="3"/>
  <c r="DA132" i="3"/>
  <c r="CA132" i="3" s="1"/>
  <c r="CB132" i="3"/>
  <c r="F132" i="3"/>
  <c r="E132" i="3"/>
  <c r="DB131" i="3"/>
  <c r="CB131" i="3" s="1"/>
  <c r="DA131" i="3"/>
  <c r="CA131" i="3"/>
  <c r="F131" i="3"/>
  <c r="E131" i="3"/>
  <c r="DB130" i="3"/>
  <c r="DA130" i="3"/>
  <c r="CA130" i="3" s="1"/>
  <c r="CB130" i="3"/>
  <c r="F130" i="3"/>
  <c r="E130" i="3"/>
  <c r="DB129" i="3"/>
  <c r="CB129" i="3" s="1"/>
  <c r="DA129" i="3"/>
  <c r="CA129" i="3"/>
  <c r="F129" i="3"/>
  <c r="E129" i="3"/>
  <c r="DB128" i="3"/>
  <c r="DA128" i="3"/>
  <c r="CA128" i="3" s="1"/>
  <c r="CB128" i="3"/>
  <c r="F128" i="3"/>
  <c r="E128" i="3"/>
  <c r="DB127" i="3"/>
  <c r="CB127" i="3" s="1"/>
  <c r="F127" i="3"/>
  <c r="E127" i="3"/>
  <c r="D127" i="3"/>
  <c r="DG127" i="3" s="1"/>
  <c r="DB126" i="3"/>
  <c r="CB126" i="3"/>
  <c r="F126" i="3"/>
  <c r="E126" i="3"/>
  <c r="D126" i="3" s="1"/>
  <c r="DB125" i="3"/>
  <c r="CB125" i="3" s="1"/>
  <c r="F125" i="3"/>
  <c r="D125" i="3" s="1"/>
  <c r="E125" i="3"/>
  <c r="DB124" i="3"/>
  <c r="CB124" i="3"/>
  <c r="F124" i="3"/>
  <c r="E124" i="3"/>
  <c r="DB123" i="3"/>
  <c r="CB123" i="3"/>
  <c r="F123" i="3"/>
  <c r="E123" i="3"/>
  <c r="D123" i="3" s="1"/>
  <c r="DB122" i="3"/>
  <c r="CB122" i="3" s="1"/>
  <c r="F122" i="3"/>
  <c r="E122" i="3"/>
  <c r="DB121" i="3"/>
  <c r="CB121" i="3" s="1"/>
  <c r="F121" i="3"/>
  <c r="E121" i="3"/>
  <c r="D121" i="3" s="1"/>
  <c r="DB120" i="3"/>
  <c r="DA120" i="3"/>
  <c r="CA120" i="3" s="1"/>
  <c r="CB120" i="3"/>
  <c r="F120" i="3"/>
  <c r="E120" i="3"/>
  <c r="D120" i="3"/>
  <c r="CD120" i="3" s="1"/>
  <c r="DB119" i="3"/>
  <c r="CB119" i="3"/>
  <c r="F119" i="3"/>
  <c r="E119" i="3"/>
  <c r="D119" i="3" s="1"/>
  <c r="DE119" i="3" s="1"/>
  <c r="DB118" i="3"/>
  <c r="DA118" i="3"/>
  <c r="CA118" i="3" s="1"/>
  <c r="CB118" i="3"/>
  <c r="F118" i="3"/>
  <c r="E118" i="3"/>
  <c r="DG117" i="3"/>
  <c r="DB117" i="3"/>
  <c r="DA117" i="3"/>
  <c r="CB117" i="3"/>
  <c r="CA117" i="3"/>
  <c r="F117" i="3"/>
  <c r="E117" i="3"/>
  <c r="D117" i="3" s="1"/>
  <c r="DC117" i="3" s="1"/>
  <c r="CC117" i="3" s="1"/>
  <c r="DB116" i="3"/>
  <c r="CB116" i="3" s="1"/>
  <c r="DA116" i="3"/>
  <c r="CA116" i="3"/>
  <c r="F116" i="3"/>
  <c r="E116" i="3"/>
  <c r="DB115" i="3"/>
  <c r="CB115" i="3" s="1"/>
  <c r="DA115" i="3"/>
  <c r="CA115" i="3" s="1"/>
  <c r="F115" i="3"/>
  <c r="E115" i="3"/>
  <c r="D115" i="3" s="1"/>
  <c r="DG115" i="3" s="1"/>
  <c r="DB114" i="3"/>
  <c r="DA114" i="3"/>
  <c r="CA114" i="3" s="1"/>
  <c r="CB114" i="3"/>
  <c r="F114" i="3"/>
  <c r="E114" i="3"/>
  <c r="DG113" i="3"/>
  <c r="DB113" i="3"/>
  <c r="DA113" i="3"/>
  <c r="CB113" i="3"/>
  <c r="CA113" i="3"/>
  <c r="F113" i="3"/>
  <c r="E113" i="3"/>
  <c r="D113" i="3" s="1"/>
  <c r="DC113" i="3" s="1"/>
  <c r="CC113" i="3" s="1"/>
  <c r="DB112" i="3"/>
  <c r="CB112" i="3" s="1"/>
  <c r="DA112" i="3"/>
  <c r="CA112" i="3"/>
  <c r="F112" i="3"/>
  <c r="E112" i="3"/>
  <c r="DB111" i="3"/>
  <c r="CB111" i="3" s="1"/>
  <c r="DA111" i="3"/>
  <c r="CA111" i="3" s="1"/>
  <c r="F111" i="3"/>
  <c r="E111" i="3"/>
  <c r="D111" i="3" s="1"/>
  <c r="DC111" i="3" s="1"/>
  <c r="CC111" i="3" s="1"/>
  <c r="DB110" i="3"/>
  <c r="DA110" i="3"/>
  <c r="CA110" i="3" s="1"/>
  <c r="CB110" i="3"/>
  <c r="F110" i="3"/>
  <c r="E110" i="3"/>
  <c r="DA109" i="3"/>
  <c r="CA109" i="3" s="1"/>
  <c r="F109" i="3"/>
  <c r="E109" i="3"/>
  <c r="D109" i="3" s="1"/>
  <c r="CE109" i="3" s="1"/>
  <c r="DB108" i="3"/>
  <c r="DA108" i="3"/>
  <c r="CA108" i="3" s="1"/>
  <c r="CB108" i="3"/>
  <c r="F108" i="3"/>
  <c r="E108" i="3"/>
  <c r="DG107" i="3"/>
  <c r="DB107" i="3"/>
  <c r="DA107" i="3"/>
  <c r="CB107" i="3"/>
  <c r="CA107" i="3"/>
  <c r="F107" i="3"/>
  <c r="E107" i="3"/>
  <c r="D107" i="3" s="1"/>
  <c r="DB106" i="3"/>
  <c r="CB106" i="3" s="1"/>
  <c r="DA106" i="3"/>
  <c r="CA106" i="3"/>
  <c r="F106" i="3"/>
  <c r="E106" i="3"/>
  <c r="DA105" i="3"/>
  <c r="CA105" i="3" s="1"/>
  <c r="F105" i="3"/>
  <c r="E105" i="3"/>
  <c r="D105" i="3" s="1"/>
  <c r="DB104" i="3"/>
  <c r="CB104" i="3" s="1"/>
  <c r="DA104" i="3"/>
  <c r="CA104" i="3"/>
  <c r="F104" i="3"/>
  <c r="D104" i="3" s="1"/>
  <c r="E104" i="3"/>
  <c r="DB103" i="3"/>
  <c r="CB103" i="3" s="1"/>
  <c r="DA103" i="3"/>
  <c r="CA103" i="3"/>
  <c r="F103" i="3"/>
  <c r="E103" i="3"/>
  <c r="D103" i="3"/>
  <c r="CE103" i="3" s="1"/>
  <c r="DB102" i="3"/>
  <c r="DA102" i="3"/>
  <c r="CB102" i="3"/>
  <c r="CA102" i="3"/>
  <c r="F102" i="3"/>
  <c r="E102" i="3"/>
  <c r="D102" i="3" s="1"/>
  <c r="DB101" i="3"/>
  <c r="DA101" i="3"/>
  <c r="CB101" i="3"/>
  <c r="CA101" i="3"/>
  <c r="F101" i="3"/>
  <c r="E101" i="3"/>
  <c r="D101" i="3" s="1"/>
  <c r="DA100" i="3"/>
  <c r="CA100" i="3" s="1"/>
  <c r="F100" i="3"/>
  <c r="E100" i="3"/>
  <c r="DB99" i="3"/>
  <c r="CB99" i="3" s="1"/>
  <c r="F99" i="3"/>
  <c r="D99" i="3" s="1"/>
  <c r="E99" i="3"/>
  <c r="DB98" i="3"/>
  <c r="CB98" i="3" s="1"/>
  <c r="DA98" i="3"/>
  <c r="CA98" i="3"/>
  <c r="F98" i="3"/>
  <c r="E98" i="3"/>
  <c r="D98" i="3"/>
  <c r="CE98" i="3" s="1"/>
  <c r="DB97" i="3"/>
  <c r="DA97" i="3"/>
  <c r="CB97" i="3"/>
  <c r="CA97" i="3"/>
  <c r="F97" i="3"/>
  <c r="E97" i="3"/>
  <c r="D97" i="3" s="1"/>
  <c r="CH97" i="3" s="1"/>
  <c r="DB96" i="3"/>
  <c r="DA96" i="3"/>
  <c r="CB96" i="3"/>
  <c r="CA96" i="3"/>
  <c r="F96" i="3"/>
  <c r="E96" i="3"/>
  <c r="D96" i="3" s="1"/>
  <c r="DB95" i="3"/>
  <c r="CB95" i="3" s="1"/>
  <c r="F95" i="3"/>
  <c r="E95" i="3"/>
  <c r="DB94" i="3"/>
  <c r="DA94" i="3"/>
  <c r="CA94" i="3" s="1"/>
  <c r="CB94" i="3"/>
  <c r="F94" i="3"/>
  <c r="E94" i="3"/>
  <c r="DB93" i="3"/>
  <c r="CB93" i="3" s="1"/>
  <c r="DA93" i="3"/>
  <c r="CA93" i="3"/>
  <c r="F93" i="3"/>
  <c r="E93" i="3"/>
  <c r="DB92" i="3"/>
  <c r="DA92" i="3"/>
  <c r="CA92" i="3" s="1"/>
  <c r="CB92" i="3"/>
  <c r="F92" i="3"/>
  <c r="E92" i="3"/>
  <c r="DB91" i="3"/>
  <c r="CB91" i="3" s="1"/>
  <c r="DA91" i="3"/>
  <c r="CA91" i="3"/>
  <c r="F91" i="3"/>
  <c r="E91" i="3"/>
  <c r="DB90" i="3"/>
  <c r="DA90" i="3"/>
  <c r="CA90" i="3" s="1"/>
  <c r="CB90" i="3"/>
  <c r="F90" i="3"/>
  <c r="E90" i="3"/>
  <c r="D85" i="3"/>
  <c r="D84" i="3"/>
  <c r="DF80" i="3"/>
  <c r="CF80" i="3" s="1"/>
  <c r="DE80" i="3"/>
  <c r="DD80" i="3"/>
  <c r="CD80" i="3" s="1"/>
  <c r="DC80" i="3"/>
  <c r="CC80" i="3" s="1"/>
  <c r="DB80" i="3"/>
  <c r="CB80" i="3" s="1"/>
  <c r="DA80" i="3"/>
  <c r="CE80" i="3"/>
  <c r="CA80" i="3"/>
  <c r="DF79" i="3"/>
  <c r="CF79" i="3" s="1"/>
  <c r="DE79" i="3"/>
  <c r="CE79" i="3" s="1"/>
  <c r="DD79" i="3"/>
  <c r="CD79" i="3" s="1"/>
  <c r="DC79" i="3"/>
  <c r="CC79" i="3" s="1"/>
  <c r="DB79" i="3"/>
  <c r="DA79" i="3"/>
  <c r="CA79" i="3" s="1"/>
  <c r="CB79" i="3"/>
  <c r="DF78" i="3"/>
  <c r="DE78" i="3"/>
  <c r="CE78" i="3" s="1"/>
  <c r="DD78" i="3"/>
  <c r="CD78" i="3" s="1"/>
  <c r="DC78" i="3"/>
  <c r="CC78" i="3" s="1"/>
  <c r="DB78" i="3"/>
  <c r="DA78" i="3"/>
  <c r="CA78" i="3" s="1"/>
  <c r="CF78" i="3"/>
  <c r="CB78" i="3"/>
  <c r="DF77" i="3"/>
  <c r="CF77" i="3" s="1"/>
  <c r="DE77" i="3"/>
  <c r="CE77" i="3" s="1"/>
  <c r="DD77" i="3"/>
  <c r="CD77" i="3" s="1"/>
  <c r="DC77" i="3"/>
  <c r="DB77" i="3"/>
  <c r="CB77" i="3" s="1"/>
  <c r="DA77" i="3"/>
  <c r="CA77" i="3" s="1"/>
  <c r="CC77" i="3"/>
  <c r="DF76" i="3"/>
  <c r="CF76" i="3" s="1"/>
  <c r="DE76" i="3"/>
  <c r="DD76" i="3"/>
  <c r="CD76" i="3" s="1"/>
  <c r="DC76" i="3"/>
  <c r="CC76" i="3" s="1"/>
  <c r="DB76" i="3"/>
  <c r="CB76" i="3" s="1"/>
  <c r="DA76" i="3"/>
  <c r="CE76" i="3"/>
  <c r="CA76" i="3"/>
  <c r="DF75" i="3"/>
  <c r="CF75" i="3" s="1"/>
  <c r="DE75" i="3"/>
  <c r="CE75" i="3" s="1"/>
  <c r="DD75" i="3"/>
  <c r="CD75" i="3" s="1"/>
  <c r="DC75" i="3"/>
  <c r="CC75" i="3" s="1"/>
  <c r="DB75" i="3"/>
  <c r="DA75" i="3"/>
  <c r="CA75" i="3" s="1"/>
  <c r="CB75" i="3"/>
  <c r="DF74" i="3"/>
  <c r="DE74" i="3"/>
  <c r="CE74" i="3" s="1"/>
  <c r="DD74" i="3"/>
  <c r="CD74" i="3" s="1"/>
  <c r="DC74" i="3"/>
  <c r="DB74" i="3"/>
  <c r="DA74" i="3"/>
  <c r="CA74" i="3" s="1"/>
  <c r="CF74" i="3"/>
  <c r="CC74" i="3"/>
  <c r="CB74" i="3"/>
  <c r="DF73" i="3"/>
  <c r="CF73" i="3" s="1"/>
  <c r="DE73" i="3"/>
  <c r="CE73" i="3" s="1"/>
  <c r="DD73" i="3"/>
  <c r="DC73" i="3"/>
  <c r="DB73" i="3"/>
  <c r="CB73" i="3" s="1"/>
  <c r="DA73" i="3"/>
  <c r="CA73" i="3" s="1"/>
  <c r="CD73" i="3"/>
  <c r="CC73" i="3"/>
  <c r="DF72" i="3"/>
  <c r="CF72" i="3" s="1"/>
  <c r="DE72" i="3"/>
  <c r="DD72" i="3"/>
  <c r="CD72" i="3" s="1"/>
  <c r="DC72" i="3"/>
  <c r="CC72" i="3" s="1"/>
  <c r="DB72" i="3"/>
  <c r="CB72" i="3" s="1"/>
  <c r="DA72" i="3"/>
  <c r="CE72" i="3"/>
  <c r="CA72" i="3"/>
  <c r="DF71" i="3"/>
  <c r="CF71" i="3" s="1"/>
  <c r="DE71" i="3"/>
  <c r="CE71" i="3" s="1"/>
  <c r="DD71" i="3"/>
  <c r="CD71" i="3" s="1"/>
  <c r="DC71" i="3"/>
  <c r="CC71" i="3" s="1"/>
  <c r="DB71" i="3"/>
  <c r="DA71" i="3"/>
  <c r="CB71" i="3"/>
  <c r="CA71" i="3"/>
  <c r="DF70" i="3"/>
  <c r="DE70" i="3"/>
  <c r="CE70" i="3" s="1"/>
  <c r="DD70" i="3"/>
  <c r="CD70" i="3" s="1"/>
  <c r="DC70" i="3"/>
  <c r="DB70" i="3"/>
  <c r="DA70" i="3"/>
  <c r="CA70" i="3" s="1"/>
  <c r="CF70" i="3"/>
  <c r="CC70" i="3"/>
  <c r="CB70" i="3"/>
  <c r="DF69" i="3"/>
  <c r="CF69" i="3" s="1"/>
  <c r="DE69" i="3"/>
  <c r="CE69" i="3" s="1"/>
  <c r="DD69" i="3"/>
  <c r="DC69" i="3"/>
  <c r="DB69" i="3"/>
  <c r="CB69" i="3" s="1"/>
  <c r="DA69" i="3"/>
  <c r="CA69" i="3" s="1"/>
  <c r="CD69" i="3"/>
  <c r="CC69" i="3"/>
  <c r="DF68" i="3"/>
  <c r="CF68" i="3" s="1"/>
  <c r="DE68" i="3"/>
  <c r="DD68" i="3"/>
  <c r="CD68" i="3" s="1"/>
  <c r="DC68" i="3"/>
  <c r="CC68" i="3" s="1"/>
  <c r="DB68" i="3"/>
  <c r="CB68" i="3" s="1"/>
  <c r="DA68" i="3"/>
  <c r="CE68" i="3"/>
  <c r="CA68" i="3"/>
  <c r="DF67" i="3"/>
  <c r="CF67" i="3" s="1"/>
  <c r="DE67" i="3"/>
  <c r="CE67" i="3" s="1"/>
  <c r="DD67" i="3"/>
  <c r="CD67" i="3" s="1"/>
  <c r="DC67" i="3"/>
  <c r="CC67" i="3" s="1"/>
  <c r="DB67" i="3"/>
  <c r="DA67" i="3"/>
  <c r="CB67" i="3"/>
  <c r="CA67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DC63" i="3"/>
  <c r="CC63" i="3" s="1"/>
  <c r="DA63" i="3"/>
  <c r="CG63" i="3"/>
  <c r="CA63" i="3"/>
  <c r="F63" i="3"/>
  <c r="DH63" i="3" s="1"/>
  <c r="E63" i="3"/>
  <c r="DH62" i="3"/>
  <c r="DC62" i="3"/>
  <c r="DA62" i="3"/>
  <c r="CC62" i="3"/>
  <c r="CA62" i="3"/>
  <c r="F62" i="3"/>
  <c r="E62" i="3"/>
  <c r="D62" i="3" s="1"/>
  <c r="DD62" i="3" s="1"/>
  <c r="CD62" i="3" s="1"/>
  <c r="DC61" i="3"/>
  <c r="CC61" i="3" s="1"/>
  <c r="DA61" i="3"/>
  <c r="CA61" i="3"/>
  <c r="F61" i="3"/>
  <c r="DH61" i="3" s="1"/>
  <c r="E61" i="3"/>
  <c r="E64" i="3" s="1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DC59" i="3"/>
  <c r="CC59" i="3" s="1"/>
  <c r="DA59" i="3"/>
  <c r="CA59" i="3"/>
  <c r="F59" i="3"/>
  <c r="DH59" i="3" s="1"/>
  <c r="E59" i="3"/>
  <c r="D59" i="3" s="1"/>
  <c r="DB59" i="3" s="1"/>
  <c r="CB59" i="3" s="1"/>
  <c r="DC58" i="3"/>
  <c r="CC58" i="3" s="1"/>
  <c r="DA58" i="3"/>
  <c r="CA58" i="3" s="1"/>
  <c r="F58" i="3"/>
  <c r="DH58" i="3" s="1"/>
  <c r="E58" i="3"/>
  <c r="DC57" i="3"/>
  <c r="CC57" i="3" s="1"/>
  <c r="DA57" i="3"/>
  <c r="CA57" i="3" s="1"/>
  <c r="F57" i="3"/>
  <c r="DH57" i="3" s="1"/>
  <c r="E57" i="3"/>
  <c r="DC56" i="3"/>
  <c r="DA56" i="3"/>
  <c r="CA56" i="3" s="1"/>
  <c r="CC56" i="3"/>
  <c r="F56" i="3"/>
  <c r="DH56" i="3" s="1"/>
  <c r="E56" i="3"/>
  <c r="DC55" i="3"/>
  <c r="CC55" i="3" s="1"/>
  <c r="DA55" i="3"/>
  <c r="CA55" i="3"/>
  <c r="F55" i="3"/>
  <c r="DH55" i="3" s="1"/>
  <c r="E55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DC53" i="3"/>
  <c r="CC53" i="3" s="1"/>
  <c r="DA53" i="3"/>
  <c r="CA53" i="3" s="1"/>
  <c r="CG53" i="3"/>
  <c r="F53" i="3"/>
  <c r="DH53" i="3" s="1"/>
  <c r="E53" i="3"/>
  <c r="D53" i="3"/>
  <c r="DC52" i="3"/>
  <c r="CC52" i="3" s="1"/>
  <c r="DA52" i="3"/>
  <c r="CA52" i="3" s="1"/>
  <c r="F52" i="3"/>
  <c r="DH52" i="3" s="1"/>
  <c r="E52" i="3"/>
  <c r="CG52" i="3" s="1"/>
  <c r="D52" i="3"/>
  <c r="CF52" i="3" s="1"/>
  <c r="DC51" i="3"/>
  <c r="CC51" i="3" s="1"/>
  <c r="DA51" i="3"/>
  <c r="CA51" i="3"/>
  <c r="F51" i="3"/>
  <c r="E51" i="3"/>
  <c r="CG51" i="3" s="1"/>
  <c r="DC50" i="3"/>
  <c r="CC50" i="3" s="1"/>
  <c r="DA50" i="3"/>
  <c r="CA50" i="3" s="1"/>
  <c r="F50" i="3"/>
  <c r="DH50" i="3" s="1"/>
  <c r="E50" i="3"/>
  <c r="DC49" i="3"/>
  <c r="CC49" i="3" s="1"/>
  <c r="DA49" i="3"/>
  <c r="CA49" i="3" s="1"/>
  <c r="CG49" i="3"/>
  <c r="F49" i="3"/>
  <c r="DH49" i="3" s="1"/>
  <c r="E49" i="3"/>
  <c r="DC48" i="3"/>
  <c r="CC48" i="3" s="1"/>
  <c r="DA48" i="3"/>
  <c r="CA48" i="3" s="1"/>
  <c r="F48" i="3"/>
  <c r="DH48" i="3" s="1"/>
  <c r="E48" i="3"/>
  <c r="CG48" i="3" s="1"/>
  <c r="DC47" i="3"/>
  <c r="CC47" i="3" s="1"/>
  <c r="DA47" i="3"/>
  <c r="CA47" i="3" s="1"/>
  <c r="F47" i="3"/>
  <c r="E47" i="3"/>
  <c r="CG47" i="3" s="1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F46" i="3" s="1"/>
  <c r="S46" i="3"/>
  <c r="DC45" i="3"/>
  <c r="CC45" i="3"/>
  <c r="F45" i="3"/>
  <c r="DH45" i="3" s="1"/>
  <c r="E45" i="3"/>
  <c r="D45" i="3" s="1"/>
  <c r="DE45" i="3" s="1"/>
  <c r="DC44" i="3"/>
  <c r="CC44" i="3" s="1"/>
  <c r="DA44" i="3"/>
  <c r="CA44" i="3"/>
  <c r="F44" i="3"/>
  <c r="DH44" i="3" s="1"/>
  <c r="E44" i="3"/>
  <c r="DH43" i="3"/>
  <c r="F43" i="3"/>
  <c r="E43" i="3"/>
  <c r="DC42" i="3"/>
  <c r="CC42" i="3" s="1"/>
  <c r="F42" i="3"/>
  <c r="DH42" i="3" s="1"/>
  <c r="E42" i="3"/>
  <c r="D42" i="3" s="1"/>
  <c r="DC41" i="3"/>
  <c r="DA41" i="3"/>
  <c r="CC41" i="3"/>
  <c r="CA41" i="3"/>
  <c r="F41" i="3"/>
  <c r="DH41" i="3" s="1"/>
  <c r="E41" i="3"/>
  <c r="CG41" i="3" s="1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DC35" i="3"/>
  <c r="CC35" i="3" s="1"/>
  <c r="DA35" i="3"/>
  <c r="CA35" i="3" s="1"/>
  <c r="F35" i="3"/>
  <c r="DH35" i="3" s="1"/>
  <c r="E35" i="3"/>
  <c r="CG35" i="3" s="1"/>
  <c r="DC34" i="3"/>
  <c r="DA34" i="3"/>
  <c r="CC34" i="3"/>
  <c r="CA34" i="3"/>
  <c r="F34" i="3"/>
  <c r="DH34" i="3" s="1"/>
  <c r="E34" i="3"/>
  <c r="CG34" i="3" s="1"/>
  <c r="D34" i="3"/>
  <c r="DG34" i="3" s="1"/>
  <c r="DC33" i="3"/>
  <c r="DA33" i="3"/>
  <c r="CC33" i="3"/>
  <c r="CA33" i="3"/>
  <c r="F33" i="3"/>
  <c r="DH33" i="3" s="1"/>
  <c r="E33" i="3"/>
  <c r="CG33" i="3" s="1"/>
  <c r="DC32" i="3"/>
  <c r="DA32" i="3"/>
  <c r="CC32" i="3"/>
  <c r="CA32" i="3"/>
  <c r="F32" i="3"/>
  <c r="D32" i="3" s="1"/>
  <c r="E32" i="3"/>
  <c r="CG32" i="3" s="1"/>
  <c r="DC31" i="3"/>
  <c r="DA31" i="3"/>
  <c r="CA31" i="3" s="1"/>
  <c r="CC31" i="3"/>
  <c r="F31" i="3"/>
  <c r="DH31" i="3" s="1"/>
  <c r="E31" i="3"/>
  <c r="CG31" i="3" s="1"/>
  <c r="D31" i="3"/>
  <c r="DG31" i="3" s="1"/>
  <c r="DC30" i="3"/>
  <c r="DA30" i="3"/>
  <c r="CA30" i="3" s="1"/>
  <c r="CC30" i="3"/>
  <c r="F30" i="3"/>
  <c r="DH30" i="3" s="1"/>
  <c r="E30" i="3"/>
  <c r="CG30" i="3" s="1"/>
  <c r="DC29" i="3"/>
  <c r="DA29" i="3"/>
  <c r="CC29" i="3"/>
  <c r="CA29" i="3"/>
  <c r="F29" i="3"/>
  <c r="D29" i="3" s="1"/>
  <c r="E29" i="3"/>
  <c r="CG29" i="3" s="1"/>
  <c r="DC28" i="3"/>
  <c r="DA28" i="3"/>
  <c r="CC28" i="3"/>
  <c r="CA28" i="3"/>
  <c r="F28" i="3"/>
  <c r="DH28" i="3" s="1"/>
  <c r="E28" i="3"/>
  <c r="CG28" i="3" s="1"/>
  <c r="DH27" i="3"/>
  <c r="DC27" i="3"/>
  <c r="CC27" i="3" s="1"/>
  <c r="DA27" i="3"/>
  <c r="CA27" i="3"/>
  <c r="F27" i="3"/>
  <c r="E27" i="3"/>
  <c r="CG27" i="3" s="1"/>
  <c r="DC26" i="3"/>
  <c r="DA26" i="3"/>
  <c r="CC26" i="3"/>
  <c r="CA26" i="3"/>
  <c r="F26" i="3"/>
  <c r="D26" i="3" s="1"/>
  <c r="E26" i="3"/>
  <c r="CG26" i="3" s="1"/>
  <c r="DC25" i="3"/>
  <c r="DA25" i="3"/>
  <c r="CC25" i="3"/>
  <c r="CA25" i="3"/>
  <c r="F25" i="3"/>
  <c r="DH25" i="3" s="1"/>
  <c r="E25" i="3"/>
  <c r="CG25" i="3" s="1"/>
  <c r="DH24" i="3"/>
  <c r="DC24" i="3"/>
  <c r="CC24" i="3" s="1"/>
  <c r="DA24" i="3"/>
  <c r="CA24" i="3"/>
  <c r="F24" i="3"/>
  <c r="E24" i="3"/>
  <c r="CG24" i="3" s="1"/>
  <c r="DC23" i="3"/>
  <c r="DA23" i="3"/>
  <c r="CC23" i="3"/>
  <c r="CA23" i="3"/>
  <c r="F23" i="3"/>
  <c r="D23" i="3" s="1"/>
  <c r="E23" i="3"/>
  <c r="CG23" i="3" s="1"/>
  <c r="DC22" i="3"/>
  <c r="DA22" i="3"/>
  <c r="CC22" i="3"/>
  <c r="CA22" i="3"/>
  <c r="F22" i="3"/>
  <c r="DH22" i="3" s="1"/>
  <c r="E22" i="3"/>
  <c r="CG22" i="3" s="1"/>
  <c r="DC21" i="3"/>
  <c r="CC21" i="3" s="1"/>
  <c r="DA21" i="3"/>
  <c r="CA21" i="3"/>
  <c r="F21" i="3"/>
  <c r="DH21" i="3" s="1"/>
  <c r="E21" i="3"/>
  <c r="CG21" i="3" s="1"/>
  <c r="D21" i="3"/>
  <c r="DG21" i="3" s="1"/>
  <c r="DC20" i="3"/>
  <c r="DA20" i="3"/>
  <c r="CC20" i="3"/>
  <c r="CA20" i="3"/>
  <c r="F20" i="3"/>
  <c r="DH20" i="3" s="1"/>
  <c r="E20" i="3"/>
  <c r="CG20" i="3" s="1"/>
  <c r="DC19" i="3"/>
  <c r="DA19" i="3"/>
  <c r="CC19" i="3"/>
  <c r="CA19" i="3"/>
  <c r="F19" i="3"/>
  <c r="F36" i="3" s="1"/>
  <c r="E19" i="3"/>
  <c r="DC15" i="3"/>
  <c r="DA15" i="3"/>
  <c r="CC15" i="3"/>
  <c r="CA15" i="3"/>
  <c r="F15" i="3"/>
  <c r="DH15" i="3" s="1"/>
  <c r="E15" i="3"/>
  <c r="CG15" i="3" s="1"/>
  <c r="DC14" i="3"/>
  <c r="DA14" i="3"/>
  <c r="CC14" i="3"/>
  <c r="CA14" i="3"/>
  <c r="F14" i="3"/>
  <c r="DH14" i="3" s="1"/>
  <c r="E14" i="3"/>
  <c r="CG14" i="3" s="1"/>
  <c r="D14" i="3"/>
  <c r="DG14" i="3" s="1"/>
  <c r="DC13" i="3"/>
  <c r="DA13" i="3"/>
  <c r="CC13" i="3"/>
  <c r="CA13" i="3"/>
  <c r="F13" i="3"/>
  <c r="DH13" i="3" s="1"/>
  <c r="E13" i="3"/>
  <c r="CG13" i="3" s="1"/>
  <c r="DH12" i="3"/>
  <c r="DC12" i="3"/>
  <c r="CC12" i="3" s="1"/>
  <c r="DA12" i="3"/>
  <c r="CA12" i="3"/>
  <c r="F12" i="3"/>
  <c r="E12" i="3"/>
  <c r="CG12" i="3" s="1"/>
  <c r="A5" i="3"/>
  <c r="A4" i="3"/>
  <c r="A3" i="3"/>
  <c r="A2" i="3"/>
  <c r="DG29" i="3" l="1"/>
  <c r="DD29" i="3"/>
  <c r="CD29" i="3" s="1"/>
  <c r="CH29" i="3"/>
  <c r="DG32" i="3"/>
  <c r="DD32" i="3"/>
  <c r="CD32" i="3" s="1"/>
  <c r="CH32" i="3"/>
  <c r="CF42" i="3"/>
  <c r="DD42" i="3"/>
  <c r="CD42" i="3" s="1"/>
  <c r="CE42" i="3"/>
  <c r="CD101" i="3"/>
  <c r="CE101" i="3"/>
  <c r="DD101" i="3"/>
  <c r="CD292" i="3"/>
  <c r="DE292" i="3"/>
  <c r="AS311" i="3"/>
  <c r="DG26" i="3"/>
  <c r="DD26" i="3"/>
  <c r="CD26" i="3" s="1"/>
  <c r="CH26" i="3"/>
  <c r="DB206" i="3"/>
  <c r="CB206" i="3" s="1"/>
  <c r="DA206" i="3"/>
  <c r="CA206" i="3" s="1"/>
  <c r="DD260" i="3"/>
  <c r="DE260" i="3"/>
  <c r="CD260" i="3"/>
  <c r="DE262" i="3"/>
  <c r="DD262" i="3"/>
  <c r="CD262" i="3"/>
  <c r="DG23" i="3"/>
  <c r="DD23" i="3"/>
  <c r="CD23" i="3" s="1"/>
  <c r="CH23" i="3"/>
  <c r="DG105" i="3"/>
  <c r="CF105" i="3"/>
  <c r="CD96" i="3"/>
  <c r="CE96" i="3"/>
  <c r="DD96" i="3"/>
  <c r="DG125" i="3"/>
  <c r="CF125" i="3"/>
  <c r="DE249" i="3"/>
  <c r="CG249" i="3"/>
  <c r="CB312" i="3"/>
  <c r="AS312" i="3" s="1"/>
  <c r="DB312" i="3"/>
  <c r="CB315" i="3"/>
  <c r="AS315" i="3" s="1"/>
  <c r="DB315" i="3"/>
  <c r="CF121" i="3"/>
  <c r="DG121" i="3"/>
  <c r="DA162" i="3"/>
  <c r="CA162" i="3" s="1"/>
  <c r="DD162" i="3"/>
  <c r="CD162" i="3" s="1"/>
  <c r="CG234" i="3"/>
  <c r="DG234" i="3"/>
  <c r="CE234" i="3"/>
  <c r="DE234" i="3"/>
  <c r="DG239" i="3"/>
  <c r="CG239" i="3"/>
  <c r="CE239" i="3"/>
  <c r="DE253" i="3"/>
  <c r="CG253" i="3"/>
  <c r="CB311" i="3"/>
  <c r="DB311" i="3"/>
  <c r="DD31" i="3"/>
  <c r="CD31" i="3" s="1"/>
  <c r="CG61" i="3"/>
  <c r="K76" i="3"/>
  <c r="DG109" i="3"/>
  <c r="E157" i="3"/>
  <c r="CE229" i="3"/>
  <c r="CE245" i="3"/>
  <c r="DD278" i="3"/>
  <c r="DD287" i="3"/>
  <c r="D13" i="3"/>
  <c r="DD14" i="3"/>
  <c r="CD14" i="3" s="1"/>
  <c r="D20" i="3"/>
  <c r="DD21" i="3"/>
  <c r="CD21" i="3" s="1"/>
  <c r="D24" i="3"/>
  <c r="D27" i="3"/>
  <c r="D30" i="3"/>
  <c r="CH31" i="3"/>
  <c r="D33" i="3"/>
  <c r="CF33" i="3" s="1"/>
  <c r="DD34" i="3"/>
  <c r="CD34" i="3" s="1"/>
  <c r="D58" i="3"/>
  <c r="CF59" i="3"/>
  <c r="DF59" i="3"/>
  <c r="CH62" i="3"/>
  <c r="DG62" i="3"/>
  <c r="F64" i="3"/>
  <c r="K69" i="3"/>
  <c r="K73" i="3"/>
  <c r="K77" i="3"/>
  <c r="CD98" i="3"/>
  <c r="DD98" i="3"/>
  <c r="CD103" i="3"/>
  <c r="DD103" i="3"/>
  <c r="D108" i="3"/>
  <c r="CF108" i="3" s="1"/>
  <c r="D110" i="3"/>
  <c r="DG110" i="3" s="1"/>
  <c r="D114" i="3"/>
  <c r="D118" i="3"/>
  <c r="DG118" i="3" s="1"/>
  <c r="D122" i="3"/>
  <c r="DF122" i="3" s="1"/>
  <c r="DE148" i="3"/>
  <c r="DG150" i="3"/>
  <c r="CD151" i="3"/>
  <c r="DC151" i="3"/>
  <c r="CC151" i="3" s="1"/>
  <c r="CG152" i="3"/>
  <c r="DD152" i="3"/>
  <c r="DD154" i="3"/>
  <c r="CG154" i="3"/>
  <c r="DE154" i="3"/>
  <c r="DC156" i="3"/>
  <c r="CC156" i="3" s="1"/>
  <c r="DB169" i="3"/>
  <c r="CB169" i="3" s="1"/>
  <c r="DB177" i="3"/>
  <c r="CB177" i="3" s="1"/>
  <c r="DD197" i="3"/>
  <c r="CD197" i="3" s="1"/>
  <c r="D205" i="3"/>
  <c r="D227" i="3"/>
  <c r="D232" i="3"/>
  <c r="CD232" i="3" s="1"/>
  <c r="D233" i="3"/>
  <c r="CE233" i="3" s="1"/>
  <c r="DD240" i="3"/>
  <c r="D248" i="3"/>
  <c r="D256" i="3"/>
  <c r="CG256" i="3" s="1"/>
  <c r="D257" i="3"/>
  <c r="CG257" i="3" s="1"/>
  <c r="D259" i="3"/>
  <c r="D264" i="3"/>
  <c r="DE264" i="3" s="1"/>
  <c r="CE272" i="3"/>
  <c r="D290" i="3"/>
  <c r="D295" i="3"/>
  <c r="D299" i="3"/>
  <c r="E301" i="3"/>
  <c r="E306" i="3"/>
  <c r="D306" i="3" s="1"/>
  <c r="DH23" i="3"/>
  <c r="DH29" i="3"/>
  <c r="CG42" i="3"/>
  <c r="CH45" i="3"/>
  <c r="K68" i="3"/>
  <c r="DC152" i="3"/>
  <c r="CC152" i="3" s="1"/>
  <c r="DE193" i="3"/>
  <c r="CE193" i="3" s="1"/>
  <c r="D19" i="3"/>
  <c r="CH21" i="3"/>
  <c r="DD45" i="3"/>
  <c r="CD45" i="3" s="1"/>
  <c r="D48" i="3"/>
  <c r="CF48" i="3" s="1"/>
  <c r="K80" i="3"/>
  <c r="CD152" i="3"/>
  <c r="DE197" i="3"/>
  <c r="CE197" i="3" s="1"/>
  <c r="DE240" i="3"/>
  <c r="F301" i="3"/>
  <c r="E304" i="3"/>
  <c r="D304" i="3" s="1"/>
  <c r="F306" i="3"/>
  <c r="DH19" i="3"/>
  <c r="DH26" i="3"/>
  <c r="DH32" i="3"/>
  <c r="CG62" i="3"/>
  <c r="CH14" i="3"/>
  <c r="CH34" i="3"/>
  <c r="D41" i="3"/>
  <c r="DB41" i="3" s="1"/>
  <c r="CB41" i="3" s="1"/>
  <c r="D49" i="3"/>
  <c r="DG59" i="3"/>
  <c r="K72" i="3"/>
  <c r="DG111" i="3"/>
  <c r="CE151" i="3"/>
  <c r="DF151" i="3"/>
  <c r="DE152" i="3"/>
  <c r="D12" i="3"/>
  <c r="D15" i="3"/>
  <c r="E36" i="3"/>
  <c r="D22" i="3"/>
  <c r="D25" i="3"/>
  <c r="D28" i="3"/>
  <c r="D35" i="3"/>
  <c r="DB35" i="3" s="1"/>
  <c r="CB35" i="3" s="1"/>
  <c r="D44" i="3"/>
  <c r="DF44" i="3" s="1"/>
  <c r="CG45" i="3"/>
  <c r="D55" i="3"/>
  <c r="D57" i="3"/>
  <c r="DB57" i="3" s="1"/>
  <c r="CB57" i="3" s="1"/>
  <c r="D106" i="3"/>
  <c r="DG106" i="3" s="1"/>
  <c r="D112" i="3"/>
  <c r="DG112" i="3" s="1"/>
  <c r="D116" i="3"/>
  <c r="F143" i="3"/>
  <c r="D143" i="3" s="1"/>
  <c r="DC148" i="3"/>
  <c r="CC148" i="3" s="1"/>
  <c r="CD150" i="3"/>
  <c r="DC150" i="3"/>
  <c r="CC150" i="3" s="1"/>
  <c r="DG152" i="3"/>
  <c r="CE155" i="3"/>
  <c r="AY155" i="3" s="1"/>
  <c r="DE156" i="3"/>
  <c r="DB173" i="3"/>
  <c r="CB173" i="3" s="1"/>
  <c r="D186" i="3"/>
  <c r="DA186" i="3" s="1"/>
  <c r="CA186" i="3" s="1"/>
  <c r="D195" i="3"/>
  <c r="DC195" i="3" s="1"/>
  <c r="CC195" i="3" s="1"/>
  <c r="D198" i="3"/>
  <c r="D203" i="3"/>
  <c r="D222" i="3"/>
  <c r="DE222" i="3" s="1"/>
  <c r="D235" i="3"/>
  <c r="D241" i="3"/>
  <c r="D269" i="3"/>
  <c r="DG269" i="3" s="1"/>
  <c r="D275" i="3"/>
  <c r="DE280" i="3"/>
  <c r="D297" i="3"/>
  <c r="CE57" i="3"/>
  <c r="DG57" i="3"/>
  <c r="DD57" i="3"/>
  <c r="CD57" i="3" s="1"/>
  <c r="CH57" i="3"/>
  <c r="CG57" i="3"/>
  <c r="DG41" i="3"/>
  <c r="DE41" i="3"/>
  <c r="CF41" i="3"/>
  <c r="DD41" i="3"/>
  <c r="CD41" i="3" s="1"/>
  <c r="CH41" i="3"/>
  <c r="F60" i="3"/>
  <c r="CE41" i="3"/>
  <c r="DF41" i="3"/>
  <c r="DH47" i="3"/>
  <c r="D47" i="3"/>
  <c r="DD49" i="3"/>
  <c r="CD49" i="3" s="1"/>
  <c r="CH49" i="3"/>
  <c r="CF49" i="3"/>
  <c r="DG49" i="3"/>
  <c r="DB49" i="3"/>
  <c r="CB49" i="3" s="1"/>
  <c r="CE49" i="3"/>
  <c r="DF49" i="3"/>
  <c r="DE49" i="3"/>
  <c r="DH51" i="3"/>
  <c r="D51" i="3"/>
  <c r="DD53" i="3"/>
  <c r="CD53" i="3" s="1"/>
  <c r="CH53" i="3"/>
  <c r="CF53" i="3"/>
  <c r="DG53" i="3"/>
  <c r="DB53" i="3"/>
  <c r="CB53" i="3" s="1"/>
  <c r="CE53" i="3"/>
  <c r="DF53" i="3"/>
  <c r="DE53" i="3"/>
  <c r="DE99" i="3"/>
  <c r="CH99" i="3"/>
  <c r="CD99" i="3"/>
  <c r="DH99" i="3"/>
  <c r="DD99" i="3"/>
  <c r="CG99" i="3"/>
  <c r="DF99" i="3"/>
  <c r="DG99" i="3"/>
  <c r="CF99" i="3"/>
  <c r="CE99" i="3"/>
  <c r="DC99" i="3"/>
  <c r="CC99" i="3" s="1"/>
  <c r="AX99" i="3" s="1"/>
  <c r="E46" i="3"/>
  <c r="D46" i="3" s="1"/>
  <c r="CG50" i="3"/>
  <c r="D50" i="3"/>
  <c r="E54" i="3"/>
  <c r="DG97" i="3"/>
  <c r="DC97" i="3"/>
  <c r="CC97" i="3" s="1"/>
  <c r="CG97" i="3"/>
  <c r="DF97" i="3"/>
  <c r="CF97" i="3"/>
  <c r="DD97" i="3"/>
  <c r="CE97" i="3"/>
  <c r="DH97" i="3"/>
  <c r="CD97" i="3"/>
  <c r="DE97" i="3"/>
  <c r="DG102" i="3"/>
  <c r="DC102" i="3"/>
  <c r="CC102" i="3" s="1"/>
  <c r="CG102" i="3"/>
  <c r="DF102" i="3"/>
  <c r="CF102" i="3"/>
  <c r="DG104" i="3"/>
  <c r="DC104" i="3"/>
  <c r="CC104" i="3" s="1"/>
  <c r="AX104" i="3" s="1"/>
  <c r="CG104" i="3"/>
  <c r="DF104" i="3"/>
  <c r="CF104" i="3"/>
  <c r="DE120" i="3"/>
  <c r="DE123" i="3"/>
  <c r="CH123" i="3"/>
  <c r="CD123" i="3"/>
  <c r="DH123" i="3"/>
  <c r="DD123" i="3"/>
  <c r="CG123" i="3"/>
  <c r="DC123" i="3"/>
  <c r="CC123" i="3" s="1"/>
  <c r="AX123" i="3" s="1"/>
  <c r="DC127" i="3"/>
  <c r="CC127" i="3" s="1"/>
  <c r="DC164" i="3"/>
  <c r="CC164" i="3" s="1"/>
  <c r="DB164" i="3"/>
  <c r="CB164" i="3" s="1"/>
  <c r="DE164" i="3"/>
  <c r="CE164" i="3" s="1"/>
  <c r="DD164" i="3"/>
  <c r="CD164" i="3" s="1"/>
  <c r="DB204" i="3"/>
  <c r="CB204" i="3" s="1"/>
  <c r="DD204" i="3"/>
  <c r="CD204" i="3" s="1"/>
  <c r="DC204" i="3"/>
  <c r="CC204" i="3" s="1"/>
  <c r="DE204" i="3"/>
  <c r="CE204" i="3" s="1"/>
  <c r="DA204" i="3"/>
  <c r="CA204" i="3" s="1"/>
  <c r="CE14" i="3"/>
  <c r="DE14" i="3"/>
  <c r="DE15" i="3"/>
  <c r="CE20" i="3"/>
  <c r="DE20" i="3"/>
  <c r="DE23" i="3"/>
  <c r="CE24" i="3"/>
  <c r="DE25" i="3"/>
  <c r="CE26" i="3"/>
  <c r="CE27" i="3"/>
  <c r="DE27" i="3"/>
  <c r="CE28" i="3"/>
  <c r="CE32" i="3"/>
  <c r="DE32" i="3"/>
  <c r="CE33" i="3"/>
  <c r="CE34" i="3"/>
  <c r="DE34" i="3"/>
  <c r="DE44" i="3"/>
  <c r="CG44" i="3"/>
  <c r="DD48" i="3"/>
  <c r="CD48" i="3" s="1"/>
  <c r="CH48" i="3"/>
  <c r="DD52" i="3"/>
  <c r="CD52" i="3" s="1"/>
  <c r="CH52" i="3"/>
  <c r="DE52" i="3"/>
  <c r="DE58" i="3"/>
  <c r="CE58" i="3"/>
  <c r="D64" i="3"/>
  <c r="K74" i="3"/>
  <c r="DH102" i="3"/>
  <c r="DH104" i="3"/>
  <c r="CE106" i="3"/>
  <c r="CD106" i="3"/>
  <c r="DE107" i="3"/>
  <c r="CE107" i="3"/>
  <c r="DH107" i="3"/>
  <c r="DD107" i="3"/>
  <c r="CH107" i="3"/>
  <c r="CD107" i="3"/>
  <c r="CE110" i="3"/>
  <c r="CD110" i="3"/>
  <c r="DE112" i="3"/>
  <c r="CE112" i="3"/>
  <c r="DH112" i="3"/>
  <c r="DD112" i="3"/>
  <c r="CH112" i="3"/>
  <c r="CD112" i="3"/>
  <c r="DE115" i="3"/>
  <c r="CE115" i="3"/>
  <c r="DH115" i="3"/>
  <c r="DD115" i="3"/>
  <c r="CH115" i="3"/>
  <c r="CD115" i="3"/>
  <c r="AX115" i="3" s="1"/>
  <c r="DE118" i="3"/>
  <c r="CE118" i="3"/>
  <c r="DH118" i="3"/>
  <c r="DD118" i="3"/>
  <c r="CH118" i="3"/>
  <c r="CD118" i="3"/>
  <c r="CD119" i="3"/>
  <c r="DD119" i="3"/>
  <c r="DH120" i="3"/>
  <c r="DC122" i="3"/>
  <c r="CC122" i="3" s="1"/>
  <c r="CF122" i="3"/>
  <c r="DD122" i="3"/>
  <c r="DF123" i="3"/>
  <c r="DG126" i="3"/>
  <c r="DC126" i="3"/>
  <c r="CC126" i="3" s="1"/>
  <c r="CF126" i="3"/>
  <c r="DF126" i="3"/>
  <c r="CE126" i="3"/>
  <c r="DD126" i="3"/>
  <c r="DF127" i="3"/>
  <c r="DD149" i="3"/>
  <c r="CG149" i="3"/>
  <c r="DC149" i="3"/>
  <c r="CC149" i="3" s="1"/>
  <c r="CE149" i="3"/>
  <c r="DG149" i="3"/>
  <c r="CD149" i="3"/>
  <c r="DE149" i="3"/>
  <c r="DD163" i="3"/>
  <c r="CD163" i="3" s="1"/>
  <c r="DC163" i="3"/>
  <c r="CC163" i="3" s="1"/>
  <c r="DE163" i="3"/>
  <c r="CE163" i="3" s="1"/>
  <c r="DB163" i="3"/>
  <c r="CB163" i="3" s="1"/>
  <c r="DB172" i="3"/>
  <c r="CB172" i="3" s="1"/>
  <c r="DE172" i="3"/>
  <c r="CE172" i="3" s="1"/>
  <c r="DA172" i="3"/>
  <c r="CA172" i="3" s="1"/>
  <c r="DD172" i="3"/>
  <c r="CD172" i="3" s="1"/>
  <c r="DC172" i="3"/>
  <c r="CC172" i="3" s="1"/>
  <c r="CB313" i="3"/>
  <c r="AS313" i="3" s="1"/>
  <c r="DB313" i="3"/>
  <c r="DF12" i="3"/>
  <c r="CF14" i="3"/>
  <c r="DF14" i="3"/>
  <c r="CF15" i="3"/>
  <c r="DB15" i="3"/>
  <c r="CB15" i="3" s="1"/>
  <c r="DF15" i="3"/>
  <c r="DB20" i="3"/>
  <c r="CB20" i="3" s="1"/>
  <c r="DF20" i="3"/>
  <c r="CF21" i="3"/>
  <c r="DF21" i="3"/>
  <c r="CF23" i="3"/>
  <c r="DB23" i="3"/>
  <c r="CB23" i="3" s="1"/>
  <c r="DF23" i="3"/>
  <c r="DF24" i="3"/>
  <c r="DF25" i="3"/>
  <c r="DF26" i="3"/>
  <c r="CF29" i="3"/>
  <c r="DB29" i="3"/>
  <c r="CB29" i="3" s="1"/>
  <c r="CF30" i="3"/>
  <c r="DB30" i="3"/>
  <c r="CB30" i="3" s="1"/>
  <c r="DF30" i="3"/>
  <c r="CF31" i="3"/>
  <c r="DB31" i="3"/>
  <c r="CB31" i="3" s="1"/>
  <c r="DF31" i="3"/>
  <c r="CF32" i="3"/>
  <c r="DB32" i="3"/>
  <c r="CB32" i="3" s="1"/>
  <c r="AY32" i="3" s="1"/>
  <c r="DF32" i="3"/>
  <c r="DF33" i="3"/>
  <c r="CF34" i="3"/>
  <c r="DB34" i="3"/>
  <c r="CB34" i="3" s="1"/>
  <c r="DF34" i="3"/>
  <c r="D36" i="3"/>
  <c r="DE42" i="3"/>
  <c r="CH42" i="3"/>
  <c r="DF42" i="3"/>
  <c r="CH44" i="3"/>
  <c r="DG45" i="3"/>
  <c r="CF45" i="3"/>
  <c r="DB45" i="3"/>
  <c r="CB45" i="3" s="1"/>
  <c r="AY45" i="3" s="1"/>
  <c r="DF45" i="3"/>
  <c r="DF52" i="3"/>
  <c r="DE55" i="3"/>
  <c r="CE55" i="3"/>
  <c r="CG55" i="3"/>
  <c r="CH58" i="3"/>
  <c r="DD58" i="3"/>
  <c r="CD58" i="3" s="1"/>
  <c r="DE59" i="3"/>
  <c r="CE59" i="3"/>
  <c r="CG59" i="3"/>
  <c r="DF62" i="3"/>
  <c r="DB62" i="3"/>
  <c r="CB62" i="3" s="1"/>
  <c r="CF62" i="3"/>
  <c r="DE62" i="3"/>
  <c r="CE62" i="3"/>
  <c r="DG96" i="3"/>
  <c r="DC96" i="3"/>
  <c r="CC96" i="3" s="1"/>
  <c r="CG96" i="3"/>
  <c r="DF96" i="3"/>
  <c r="CF96" i="3"/>
  <c r="CH96" i="3"/>
  <c r="DE96" i="3"/>
  <c r="DG98" i="3"/>
  <c r="DC98" i="3"/>
  <c r="CC98" i="3" s="1"/>
  <c r="CG98" i="3"/>
  <c r="DF98" i="3"/>
  <c r="CF98" i="3"/>
  <c r="CH98" i="3"/>
  <c r="DE98" i="3"/>
  <c r="DG101" i="3"/>
  <c r="DC101" i="3"/>
  <c r="CC101" i="3" s="1"/>
  <c r="AX101" i="3" s="1"/>
  <c r="CG101" i="3"/>
  <c r="DF101" i="3"/>
  <c r="CF101" i="3"/>
  <c r="CH101" i="3"/>
  <c r="DE101" i="3"/>
  <c r="CD102" i="3"/>
  <c r="DG103" i="3"/>
  <c r="DC103" i="3"/>
  <c r="CC103" i="3" s="1"/>
  <c r="CG103" i="3"/>
  <c r="DF103" i="3"/>
  <c r="CF103" i="3"/>
  <c r="CH103" i="3"/>
  <c r="DE103" i="3"/>
  <c r="CD104" i="3"/>
  <c r="DE105" i="3"/>
  <c r="CH105" i="3"/>
  <c r="CD105" i="3"/>
  <c r="DH105" i="3"/>
  <c r="DD105" i="3"/>
  <c r="CG105" i="3"/>
  <c r="AX105" i="3" s="1"/>
  <c r="DC105" i="3"/>
  <c r="CC105" i="3" s="1"/>
  <c r="CF107" i="3"/>
  <c r="AX107" i="3" s="1"/>
  <c r="DC107" i="3"/>
  <c r="CC107" i="3" s="1"/>
  <c r="DC110" i="3"/>
  <c r="CC110" i="3" s="1"/>
  <c r="CF111" i="3"/>
  <c r="CF112" i="3"/>
  <c r="DC112" i="3"/>
  <c r="CC112" i="3" s="1"/>
  <c r="AX112" i="3" s="1"/>
  <c r="CF113" i="3"/>
  <c r="CF114" i="3"/>
  <c r="CF115" i="3"/>
  <c r="DC115" i="3"/>
  <c r="CC115" i="3" s="1"/>
  <c r="CF116" i="3"/>
  <c r="CF117" i="3"/>
  <c r="CF118" i="3"/>
  <c r="DC118" i="3"/>
  <c r="CC118" i="3" s="1"/>
  <c r="AX118" i="3" s="1"/>
  <c r="CG119" i="3"/>
  <c r="DE121" i="3"/>
  <c r="CH121" i="3"/>
  <c r="CD121" i="3"/>
  <c r="DH121" i="3"/>
  <c r="DD121" i="3"/>
  <c r="CG121" i="3"/>
  <c r="DC121" i="3"/>
  <c r="CC121" i="3" s="1"/>
  <c r="CG122" i="3"/>
  <c r="CF123" i="3"/>
  <c r="DG123" i="3"/>
  <c r="DE125" i="3"/>
  <c r="CH125" i="3"/>
  <c r="CD125" i="3"/>
  <c r="DH125" i="3"/>
  <c r="DD125" i="3"/>
  <c r="CG125" i="3"/>
  <c r="DC125" i="3"/>
  <c r="CC125" i="3" s="1"/>
  <c r="CG126" i="3"/>
  <c r="DE126" i="3"/>
  <c r="CF127" i="3"/>
  <c r="CF149" i="3"/>
  <c r="DF149" i="3"/>
  <c r="DA164" i="3"/>
  <c r="CA164" i="3" s="1"/>
  <c r="DB168" i="3"/>
  <c r="CB168" i="3" s="1"/>
  <c r="DE168" i="3"/>
  <c r="CE168" i="3" s="1"/>
  <c r="DA168" i="3"/>
  <c r="CA168" i="3" s="1"/>
  <c r="DD168" i="3"/>
  <c r="CD168" i="3" s="1"/>
  <c r="DC168" i="3"/>
  <c r="CC168" i="3" s="1"/>
  <c r="DC184" i="3"/>
  <c r="CC184" i="3" s="1"/>
  <c r="DB184" i="3"/>
  <c r="CB184" i="3" s="1"/>
  <c r="DE184" i="3"/>
  <c r="CE184" i="3" s="1"/>
  <c r="DA184" i="3"/>
  <c r="CA184" i="3" s="1"/>
  <c r="DG227" i="3"/>
  <c r="CG227" i="3"/>
  <c r="DE227" i="3"/>
  <c r="CE227" i="3"/>
  <c r="CD227" i="3"/>
  <c r="DD227" i="3"/>
  <c r="CH102" i="3"/>
  <c r="DE102" i="3"/>
  <c r="CH104" i="3"/>
  <c r="DE104" i="3"/>
  <c r="DG120" i="3"/>
  <c r="DC120" i="3"/>
  <c r="CC120" i="3" s="1"/>
  <c r="CG120" i="3"/>
  <c r="DF120" i="3"/>
  <c r="CF120" i="3"/>
  <c r="CH120" i="3"/>
  <c r="DE127" i="3"/>
  <c r="CH127" i="3"/>
  <c r="CD127" i="3"/>
  <c r="DH127" i="3"/>
  <c r="DD127" i="3"/>
  <c r="CG127" i="3"/>
  <c r="DB176" i="3"/>
  <c r="CB176" i="3" s="1"/>
  <c r="DE176" i="3"/>
  <c r="CE176" i="3" s="1"/>
  <c r="DA176" i="3"/>
  <c r="CA176" i="3" s="1"/>
  <c r="DD176" i="3"/>
  <c r="CD176" i="3" s="1"/>
  <c r="DC176" i="3"/>
  <c r="CC176" i="3" s="1"/>
  <c r="DC180" i="3"/>
  <c r="CC180" i="3" s="1"/>
  <c r="DB180" i="3"/>
  <c r="CB180" i="3" s="1"/>
  <c r="DE180" i="3"/>
  <c r="CE180" i="3" s="1"/>
  <c r="DA180" i="3"/>
  <c r="CA180" i="3" s="1"/>
  <c r="DC188" i="3"/>
  <c r="CC188" i="3" s="1"/>
  <c r="DB188" i="3"/>
  <c r="CB188" i="3" s="1"/>
  <c r="DE188" i="3"/>
  <c r="CE188" i="3" s="1"/>
  <c r="DA188" i="3"/>
  <c r="CA188" i="3" s="1"/>
  <c r="DE203" i="3"/>
  <c r="CE203" i="3" s="1"/>
  <c r="DA203" i="3"/>
  <c r="CA203" i="3" s="1"/>
  <c r="DD203" i="3"/>
  <c r="CD203" i="3" s="1"/>
  <c r="DC203" i="3"/>
  <c r="CC203" i="3" s="1"/>
  <c r="DG237" i="3"/>
  <c r="CG237" i="3"/>
  <c r="DE237" i="3"/>
  <c r="CE237" i="3"/>
  <c r="CD237" i="3"/>
  <c r="DD237" i="3"/>
  <c r="CE12" i="3"/>
  <c r="DE12" i="3"/>
  <c r="CE15" i="3"/>
  <c r="CE21" i="3"/>
  <c r="DE21" i="3"/>
  <c r="CE23" i="3"/>
  <c r="CE25" i="3"/>
  <c r="DE26" i="3"/>
  <c r="DE28" i="3"/>
  <c r="CE29" i="3"/>
  <c r="DE29" i="3"/>
  <c r="CE30" i="3"/>
  <c r="DE30" i="3"/>
  <c r="CE31" i="3"/>
  <c r="DE31" i="3"/>
  <c r="CF35" i="3"/>
  <c r="CE35" i="3"/>
  <c r="CG43" i="3"/>
  <c r="D43" i="3"/>
  <c r="F54" i="3"/>
  <c r="CG58" i="3"/>
  <c r="K71" i="3"/>
  <c r="K79" i="3"/>
  <c r="DE108" i="3"/>
  <c r="CE108" i="3"/>
  <c r="CH108" i="3"/>
  <c r="CD108" i="3"/>
  <c r="DE109" i="3"/>
  <c r="CG109" i="3"/>
  <c r="DH109" i="3"/>
  <c r="DC109" i="3"/>
  <c r="CC109" i="3" s="1"/>
  <c r="AX109" i="3" s="1"/>
  <c r="CF109" i="3"/>
  <c r="CH109" i="3"/>
  <c r="DE111" i="3"/>
  <c r="CE111" i="3"/>
  <c r="DH111" i="3"/>
  <c r="DD111" i="3"/>
  <c r="CH111" i="3"/>
  <c r="CD111" i="3"/>
  <c r="AX111" i="3" s="1"/>
  <c r="DE113" i="3"/>
  <c r="CE113" i="3"/>
  <c r="DH113" i="3"/>
  <c r="DD113" i="3"/>
  <c r="CH113" i="3"/>
  <c r="CD113" i="3"/>
  <c r="DE114" i="3"/>
  <c r="CE114" i="3"/>
  <c r="DH114" i="3"/>
  <c r="DD114" i="3"/>
  <c r="CH114" i="3"/>
  <c r="CD114" i="3"/>
  <c r="DE116" i="3"/>
  <c r="CE116" i="3"/>
  <c r="DH116" i="3"/>
  <c r="DD116" i="3"/>
  <c r="CH116" i="3"/>
  <c r="CD116" i="3"/>
  <c r="DE117" i="3"/>
  <c r="CE117" i="3"/>
  <c r="DH117" i="3"/>
  <c r="DD117" i="3"/>
  <c r="CH117" i="3"/>
  <c r="CD117" i="3"/>
  <c r="DG119" i="3"/>
  <c r="DC119" i="3"/>
  <c r="CC119" i="3" s="1"/>
  <c r="CF119" i="3"/>
  <c r="DF119" i="3"/>
  <c r="CE119" i="3"/>
  <c r="CE123" i="3"/>
  <c r="CD126" i="3"/>
  <c r="CE127" i="3"/>
  <c r="D157" i="3"/>
  <c r="DD230" i="3"/>
  <c r="CD230" i="3"/>
  <c r="AY230" i="3" s="1"/>
  <c r="DG230" i="3"/>
  <c r="CE230" i="3"/>
  <c r="DE230" i="3"/>
  <c r="CG230" i="3"/>
  <c r="CF12" i="3"/>
  <c r="DB12" i="3"/>
  <c r="CB12" i="3" s="1"/>
  <c r="CF13" i="3"/>
  <c r="DB14" i="3"/>
  <c r="CB14" i="3" s="1"/>
  <c r="CF19" i="3"/>
  <c r="CF20" i="3"/>
  <c r="DB21" i="3"/>
  <c r="CB21" i="3" s="1"/>
  <c r="DB24" i="3"/>
  <c r="CB24" i="3" s="1"/>
  <c r="CF25" i="3"/>
  <c r="DB25" i="3"/>
  <c r="CB25" i="3" s="1"/>
  <c r="CF26" i="3"/>
  <c r="DB26" i="3"/>
  <c r="CB26" i="3" s="1"/>
  <c r="CF27" i="3"/>
  <c r="DB27" i="3"/>
  <c r="CB27" i="3" s="1"/>
  <c r="DF27" i="3"/>
  <c r="CF28" i="3"/>
  <c r="DB28" i="3"/>
  <c r="CB28" i="3" s="1"/>
  <c r="DF28" i="3"/>
  <c r="DF29" i="3"/>
  <c r="DG12" i="3"/>
  <c r="CG19" i="3"/>
  <c r="DE35" i="3"/>
  <c r="DB42" i="3"/>
  <c r="CB42" i="3" s="1"/>
  <c r="AY42" i="3" s="1"/>
  <c r="DG42" i="3"/>
  <c r="CE45" i="3"/>
  <c r="CE48" i="3"/>
  <c r="CE52" i="3"/>
  <c r="DB52" i="3"/>
  <c r="CB52" i="3" s="1"/>
  <c r="AY52" i="3" s="1"/>
  <c r="DG52" i="3"/>
  <c r="CH55" i="3"/>
  <c r="DD55" i="3"/>
  <c r="CD55" i="3" s="1"/>
  <c r="D56" i="3"/>
  <c r="CG56" i="3"/>
  <c r="DF58" i="3"/>
  <c r="CH59" i="3"/>
  <c r="DD59" i="3"/>
  <c r="CD59" i="3" s="1"/>
  <c r="E60" i="3"/>
  <c r="D63" i="3"/>
  <c r="K67" i="3"/>
  <c r="K70" i="3"/>
  <c r="K75" i="3"/>
  <c r="K78" i="3"/>
  <c r="D90" i="3"/>
  <c r="D91" i="3"/>
  <c r="D92" i="3"/>
  <c r="D93" i="3"/>
  <c r="D94" i="3"/>
  <c r="D95" i="3"/>
  <c r="DH96" i="3"/>
  <c r="DH98" i="3"/>
  <c r="D100" i="3"/>
  <c r="DH101" i="3"/>
  <c r="CE102" i="3"/>
  <c r="DD102" i="3"/>
  <c r="DH103" i="3"/>
  <c r="CE104" i="3"/>
  <c r="DD104" i="3"/>
  <c r="CE105" i="3"/>
  <c r="DF105" i="3"/>
  <c r="CG107" i="3"/>
  <c r="DF107" i="3"/>
  <c r="DF109" i="3"/>
  <c r="CG110" i="3"/>
  <c r="CG111" i="3"/>
  <c r="DF111" i="3"/>
  <c r="CG112" i="3"/>
  <c r="DF112" i="3"/>
  <c r="CG113" i="3"/>
  <c r="DF113" i="3"/>
  <c r="CG114" i="3"/>
  <c r="DF114" i="3"/>
  <c r="CG115" i="3"/>
  <c r="DF115" i="3"/>
  <c r="CG116" i="3"/>
  <c r="DF116" i="3"/>
  <c r="CG117" i="3"/>
  <c r="DF117" i="3"/>
  <c r="CG118" i="3"/>
  <c r="DF118" i="3"/>
  <c r="AX119" i="3"/>
  <c r="CH119" i="3"/>
  <c r="DH119" i="3"/>
  <c r="CE120" i="3"/>
  <c r="DD120" i="3"/>
  <c r="CE121" i="3"/>
  <c r="DF121" i="3"/>
  <c r="CH122" i="3"/>
  <c r="DH122" i="3"/>
  <c r="D124" i="3"/>
  <c r="CE125" i="3"/>
  <c r="DF125" i="3"/>
  <c r="CH126" i="3"/>
  <c r="DH126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D153" i="3"/>
  <c r="CG153" i="3"/>
  <c r="DC153" i="3"/>
  <c r="CC153" i="3" s="1"/>
  <c r="AY153" i="3" s="1"/>
  <c r="CE153" i="3"/>
  <c r="DG153" i="3"/>
  <c r="CD153" i="3"/>
  <c r="DE153" i="3"/>
  <c r="DA163" i="3"/>
  <c r="CA163" i="3" s="1"/>
  <c r="DC165" i="3"/>
  <c r="CC165" i="3" s="1"/>
  <c r="DB165" i="3"/>
  <c r="CB165" i="3" s="1"/>
  <c r="DA165" i="3"/>
  <c r="CA165" i="3" s="1"/>
  <c r="DA195" i="3"/>
  <c r="CA195" i="3" s="1"/>
  <c r="DB203" i="3"/>
  <c r="CB203" i="3" s="1"/>
  <c r="DB222" i="3"/>
  <c r="CB222" i="3" s="1"/>
  <c r="CD222" i="3"/>
  <c r="CE222" i="3"/>
  <c r="DD222" i="3"/>
  <c r="DD244" i="3"/>
  <c r="CG244" i="3"/>
  <c r="CE244" i="3"/>
  <c r="CD244" i="3"/>
  <c r="DG244" i="3"/>
  <c r="DE244" i="3"/>
  <c r="DD289" i="3"/>
  <c r="CG289" i="3"/>
  <c r="DC289" i="3"/>
  <c r="CC289" i="3" s="1"/>
  <c r="CD289" i="3"/>
  <c r="DB289" i="3"/>
  <c r="CB289" i="3" s="1"/>
  <c r="DE289" i="3"/>
  <c r="DG289" i="3"/>
  <c r="CE289" i="3"/>
  <c r="D61" i="3"/>
  <c r="DD151" i="3"/>
  <c r="CG151" i="3"/>
  <c r="DE151" i="3"/>
  <c r="DD155" i="3"/>
  <c r="CG155" i="3"/>
  <c r="DE155" i="3"/>
  <c r="DC162" i="3"/>
  <c r="CC162" i="3" s="1"/>
  <c r="DB162" i="3"/>
  <c r="CB162" i="3" s="1"/>
  <c r="DC182" i="3"/>
  <c r="CC182" i="3" s="1"/>
  <c r="DB182" i="3"/>
  <c r="CB182" i="3" s="1"/>
  <c r="DE182" i="3"/>
  <c r="CE182" i="3" s="1"/>
  <c r="DD182" i="3"/>
  <c r="CD182" i="3" s="1"/>
  <c r="DE186" i="3"/>
  <c r="CE186" i="3" s="1"/>
  <c r="DD186" i="3"/>
  <c r="CD186" i="3" s="1"/>
  <c r="DD190" i="3"/>
  <c r="CD190" i="3" s="1"/>
  <c r="DE190" i="3"/>
  <c r="CE190" i="3" s="1"/>
  <c r="DC190" i="3"/>
  <c r="CC190" i="3" s="1"/>
  <c r="DA190" i="3"/>
  <c r="CA190" i="3" s="1"/>
  <c r="DB191" i="3"/>
  <c r="CB191" i="3" s="1"/>
  <c r="DE191" i="3"/>
  <c r="CE191" i="3" s="1"/>
  <c r="DD191" i="3"/>
  <c r="CD191" i="3" s="1"/>
  <c r="DC191" i="3"/>
  <c r="CC191" i="3" s="1"/>
  <c r="DA191" i="3"/>
  <c r="CA191" i="3" s="1"/>
  <c r="D231" i="3"/>
  <c r="D247" i="3"/>
  <c r="DE248" i="3"/>
  <c r="CG248" i="3"/>
  <c r="DG248" i="3"/>
  <c r="CE248" i="3"/>
  <c r="AY248" i="3" s="1"/>
  <c r="DE257" i="3"/>
  <c r="F157" i="3"/>
  <c r="CD148" i="3"/>
  <c r="DC167" i="3"/>
  <c r="CC167" i="3" s="1"/>
  <c r="DB167" i="3"/>
  <c r="CB167" i="3" s="1"/>
  <c r="DD167" i="3"/>
  <c r="CD167" i="3" s="1"/>
  <c r="DA167" i="3"/>
  <c r="CA167" i="3" s="1"/>
  <c r="DE167" i="3"/>
  <c r="CE167" i="3" s="1"/>
  <c r="DE169" i="3"/>
  <c r="CE169" i="3" s="1"/>
  <c r="DA169" i="3"/>
  <c r="CA169" i="3" s="1"/>
  <c r="DD169" i="3"/>
  <c r="CD169" i="3" s="1"/>
  <c r="DD170" i="3"/>
  <c r="CD170" i="3" s="1"/>
  <c r="DC170" i="3"/>
  <c r="CC170" i="3" s="1"/>
  <c r="DB170" i="3"/>
  <c r="CB170" i="3" s="1"/>
  <c r="DA170" i="3"/>
  <c r="CA170" i="3" s="1"/>
  <c r="DC171" i="3"/>
  <c r="CC171" i="3" s="1"/>
  <c r="DB171" i="3"/>
  <c r="CB171" i="3" s="1"/>
  <c r="DD171" i="3"/>
  <c r="CD171" i="3" s="1"/>
  <c r="DA171" i="3"/>
  <c r="CA171" i="3" s="1"/>
  <c r="DE171" i="3"/>
  <c r="CE171" i="3" s="1"/>
  <c r="DE173" i="3"/>
  <c r="CE173" i="3" s="1"/>
  <c r="DA173" i="3"/>
  <c r="CA173" i="3" s="1"/>
  <c r="DD173" i="3"/>
  <c r="CD173" i="3" s="1"/>
  <c r="DD174" i="3"/>
  <c r="CD174" i="3" s="1"/>
  <c r="DC174" i="3"/>
  <c r="CC174" i="3" s="1"/>
  <c r="DB174" i="3"/>
  <c r="CB174" i="3" s="1"/>
  <c r="DA174" i="3"/>
  <c r="CA174" i="3" s="1"/>
  <c r="DC175" i="3"/>
  <c r="CC175" i="3" s="1"/>
  <c r="DB175" i="3"/>
  <c r="CB175" i="3" s="1"/>
  <c r="DD175" i="3"/>
  <c r="CD175" i="3" s="1"/>
  <c r="DA175" i="3"/>
  <c r="CA175" i="3" s="1"/>
  <c r="DE175" i="3"/>
  <c r="CE175" i="3" s="1"/>
  <c r="DE177" i="3"/>
  <c r="CE177" i="3" s="1"/>
  <c r="DA177" i="3"/>
  <c r="CA177" i="3" s="1"/>
  <c r="DD177" i="3"/>
  <c r="CD177" i="3" s="1"/>
  <c r="D178" i="3"/>
  <c r="D192" i="3"/>
  <c r="DE224" i="3"/>
  <c r="CE224" i="3"/>
  <c r="DD224" i="3"/>
  <c r="CD224" i="3"/>
  <c r="AY224" i="3" s="1"/>
  <c r="DG224" i="3"/>
  <c r="CG224" i="3"/>
  <c r="DE233" i="3"/>
  <c r="DG233" i="3"/>
  <c r="D252" i="3"/>
  <c r="DD267" i="3"/>
  <c r="CD267" i="3"/>
  <c r="AY267" i="3" s="1"/>
  <c r="CG267" i="3"/>
  <c r="CE267" i="3"/>
  <c r="DG267" i="3"/>
  <c r="DE267" i="3"/>
  <c r="CE148" i="3"/>
  <c r="CE150" i="3"/>
  <c r="AY150" i="3" s="1"/>
  <c r="CE152" i="3"/>
  <c r="AY152" i="3" s="1"/>
  <c r="CE154" i="3"/>
  <c r="CE156" i="3"/>
  <c r="AY156" i="3" s="1"/>
  <c r="DB193" i="3"/>
  <c r="CB193" i="3" s="1"/>
  <c r="DC193" i="3"/>
  <c r="CC193" i="3" s="1"/>
  <c r="DA193" i="3"/>
  <c r="CA193" i="3" s="1"/>
  <c r="D196" i="3"/>
  <c r="DD206" i="3"/>
  <c r="CD206" i="3" s="1"/>
  <c r="DE206" i="3"/>
  <c r="CE206" i="3" s="1"/>
  <c r="AH206" i="3" s="1"/>
  <c r="DC206" i="3"/>
  <c r="CC206" i="3" s="1"/>
  <c r="DG240" i="3"/>
  <c r="CG240" i="3"/>
  <c r="CE240" i="3"/>
  <c r="D243" i="3"/>
  <c r="DG256" i="3"/>
  <c r="DE256" i="3"/>
  <c r="DD277" i="3"/>
  <c r="CG277" i="3"/>
  <c r="DC277" i="3"/>
  <c r="CC277" i="3" s="1"/>
  <c r="CD277" i="3"/>
  <c r="DB277" i="3"/>
  <c r="CB277" i="3" s="1"/>
  <c r="DE277" i="3"/>
  <c r="DG277" i="3"/>
  <c r="CE277" i="3"/>
  <c r="F166" i="3"/>
  <c r="D166" i="3" s="1"/>
  <c r="D179" i="3"/>
  <c r="D181" i="3"/>
  <c r="D183" i="3"/>
  <c r="D185" i="3"/>
  <c r="D187" i="3"/>
  <c r="D189" i="3"/>
  <c r="DC205" i="3"/>
  <c r="CC205" i="3" s="1"/>
  <c r="DE205" i="3"/>
  <c r="CE205" i="3" s="1"/>
  <c r="DD205" i="3"/>
  <c r="CD205" i="3" s="1"/>
  <c r="DD225" i="3"/>
  <c r="CD225" i="3"/>
  <c r="AY225" i="3" s="1"/>
  <c r="CG225" i="3"/>
  <c r="DG225" i="3"/>
  <c r="CE225" i="3"/>
  <c r="CG232" i="3"/>
  <c r="DE232" i="3"/>
  <c r="CE251" i="3"/>
  <c r="AY251" i="3" s="1"/>
  <c r="DG251" i="3"/>
  <c r="DE251" i="3"/>
  <c r="CG251" i="3"/>
  <c r="DD269" i="3"/>
  <c r="CD269" i="3"/>
  <c r="DE269" i="3"/>
  <c r="CG269" i="3"/>
  <c r="CE269" i="3"/>
  <c r="AY269" i="3" s="1"/>
  <c r="DG271" i="3"/>
  <c r="DB271" i="3"/>
  <c r="CB271" i="3" s="1"/>
  <c r="CD271" i="3"/>
  <c r="DE271" i="3"/>
  <c r="CG271" i="3"/>
  <c r="DD271" i="3"/>
  <c r="CE271" i="3"/>
  <c r="DC271" i="3"/>
  <c r="CC271" i="3" s="1"/>
  <c r="AY271" i="3" s="1"/>
  <c r="D194" i="3"/>
  <c r="DA197" i="3"/>
  <c r="CA197" i="3" s="1"/>
  <c r="DC198" i="3"/>
  <c r="CC198" i="3" s="1"/>
  <c r="DG221" i="3"/>
  <c r="DB221" i="3"/>
  <c r="CB221" i="3" s="1"/>
  <c r="CD221" i="3"/>
  <c r="DE221" i="3"/>
  <c r="DC221" i="3"/>
  <c r="CC221" i="3" s="1"/>
  <c r="DG223" i="3"/>
  <c r="DB223" i="3"/>
  <c r="CB223" i="3" s="1"/>
  <c r="CD223" i="3"/>
  <c r="DE223" i="3"/>
  <c r="DC223" i="3"/>
  <c r="CC223" i="3" s="1"/>
  <c r="DE228" i="3"/>
  <c r="CE228" i="3"/>
  <c r="DD228" i="3"/>
  <c r="CD228" i="3"/>
  <c r="DE229" i="3"/>
  <c r="DD229" i="3"/>
  <c r="CG229" i="3"/>
  <c r="DB229" i="3"/>
  <c r="CB229" i="3" s="1"/>
  <c r="DC235" i="3"/>
  <c r="CC235" i="3" s="1"/>
  <c r="DE238" i="3"/>
  <c r="CE238" i="3"/>
  <c r="DD238" i="3"/>
  <c r="CD238" i="3"/>
  <c r="AY238" i="3" s="1"/>
  <c r="DD239" i="3"/>
  <c r="CD239" i="3"/>
  <c r="AY239" i="3" s="1"/>
  <c r="DD241" i="3"/>
  <c r="CE241" i="3"/>
  <c r="DC241" i="3"/>
  <c r="CC241" i="3" s="1"/>
  <c r="CD241" i="3"/>
  <c r="DG241" i="3"/>
  <c r="DD245" i="3"/>
  <c r="CG245" i="3"/>
  <c r="DG245" i="3"/>
  <c r="CE249" i="3"/>
  <c r="AY249" i="3" s="1"/>
  <c r="DG249" i="3"/>
  <c r="DE250" i="3"/>
  <c r="CG250" i="3"/>
  <c r="CE250" i="3"/>
  <c r="DC253" i="3"/>
  <c r="CC253" i="3" s="1"/>
  <c r="DB253" i="3"/>
  <c r="CB253" i="3" s="1"/>
  <c r="DG253" i="3"/>
  <c r="CG255" i="3"/>
  <c r="CE255" i="3"/>
  <c r="AY255" i="3" s="1"/>
  <c r="DE259" i="3"/>
  <c r="DD259" i="3"/>
  <c r="CG259" i="3"/>
  <c r="DC259" i="3"/>
  <c r="CC259" i="3" s="1"/>
  <c r="CE259" i="3"/>
  <c r="CD259" i="3"/>
  <c r="DG260" i="3"/>
  <c r="CG260" i="3"/>
  <c r="CE260" i="3"/>
  <c r="DD264" i="3"/>
  <c r="CD264" i="3"/>
  <c r="CG264" i="3"/>
  <c r="DG264" i="3"/>
  <c r="DG270" i="3"/>
  <c r="CG270" i="3"/>
  <c r="DE270" i="3"/>
  <c r="CE270" i="3"/>
  <c r="CD270" i="3"/>
  <c r="DG283" i="3"/>
  <c r="DB283" i="3"/>
  <c r="CB283" i="3" s="1"/>
  <c r="AY283" i="3" s="1"/>
  <c r="CD283" i="3"/>
  <c r="DE283" i="3"/>
  <c r="CG283" i="3"/>
  <c r="DD283" i="3"/>
  <c r="CE283" i="3"/>
  <c r="DC283" i="3"/>
  <c r="CC283" i="3" s="1"/>
  <c r="DG285" i="3"/>
  <c r="CG285" i="3"/>
  <c r="CE285" i="3"/>
  <c r="DE285" i="3"/>
  <c r="CD285" i="3"/>
  <c r="DD285" i="3"/>
  <c r="DG295" i="3"/>
  <c r="DB295" i="3"/>
  <c r="CB295" i="3" s="1"/>
  <c r="CD295" i="3"/>
  <c r="DE295" i="3"/>
  <c r="CG295" i="3"/>
  <c r="DD295" i="3"/>
  <c r="CE295" i="3"/>
  <c r="DC295" i="3"/>
  <c r="CC295" i="3" s="1"/>
  <c r="AY295" i="3" s="1"/>
  <c r="DG297" i="3"/>
  <c r="CG297" i="3"/>
  <c r="CE297" i="3"/>
  <c r="DE297" i="3"/>
  <c r="CD297" i="3"/>
  <c r="DD297" i="3"/>
  <c r="DC197" i="3"/>
  <c r="CC197" i="3" s="1"/>
  <c r="DE198" i="3"/>
  <c r="CE198" i="3" s="1"/>
  <c r="D214" i="3"/>
  <c r="CE221" i="3"/>
  <c r="DD221" i="3"/>
  <c r="CE223" i="3"/>
  <c r="DD223" i="3"/>
  <c r="D226" i="3"/>
  <c r="CG228" i="3"/>
  <c r="CD229" i="3"/>
  <c r="DC229" i="3"/>
  <c r="CC229" i="3" s="1"/>
  <c r="DD234" i="3"/>
  <c r="CD234" i="3"/>
  <c r="D236" i="3"/>
  <c r="CG238" i="3"/>
  <c r="DE239" i="3"/>
  <c r="CG241" i="3"/>
  <c r="D242" i="3"/>
  <c r="CD245" i="3"/>
  <c r="D246" i="3"/>
  <c r="DG250" i="3"/>
  <c r="CE253" i="3"/>
  <c r="D254" i="3"/>
  <c r="DE255" i="3"/>
  <c r="D258" i="3"/>
  <c r="DG262" i="3"/>
  <c r="CG262" i="3"/>
  <c r="CE262" i="3"/>
  <c r="CE264" i="3"/>
  <c r="DD270" i="3"/>
  <c r="DD272" i="3"/>
  <c r="CD272" i="3"/>
  <c r="CG272" i="3"/>
  <c r="DG272" i="3"/>
  <c r="DD284" i="3"/>
  <c r="CD284" i="3"/>
  <c r="CG284" i="3"/>
  <c r="AY284" i="3" s="1"/>
  <c r="DG284" i="3"/>
  <c r="CE284" i="3"/>
  <c r="DE284" i="3"/>
  <c r="DD296" i="3"/>
  <c r="CD296" i="3"/>
  <c r="AY296" i="3" s="1"/>
  <c r="CG296" i="3"/>
  <c r="DG296" i="3"/>
  <c r="CE296" i="3"/>
  <c r="DE296" i="3"/>
  <c r="D265" i="3"/>
  <c r="D268" i="3"/>
  <c r="AY272" i="3"/>
  <c r="D273" i="3"/>
  <c r="D274" i="3"/>
  <c r="DG278" i="3"/>
  <c r="CG278" i="3"/>
  <c r="CE278" i="3"/>
  <c r="CD278" i="3"/>
  <c r="D279" i="3"/>
  <c r="DD281" i="3"/>
  <c r="CD281" i="3"/>
  <c r="DG281" i="3"/>
  <c r="CE281" i="3"/>
  <c r="DE281" i="3"/>
  <c r="DG282" i="3"/>
  <c r="CG282" i="3"/>
  <c r="DE282" i="3"/>
  <c r="CD282" i="3"/>
  <c r="AY282" i="3" s="1"/>
  <c r="DD282" i="3"/>
  <c r="D286" i="3"/>
  <c r="CE290" i="3"/>
  <c r="D291" i="3"/>
  <c r="DD293" i="3"/>
  <c r="CD293" i="3"/>
  <c r="AY293" i="3" s="1"/>
  <c r="DG293" i="3"/>
  <c r="CE293" i="3"/>
  <c r="DE293" i="3"/>
  <c r="DG294" i="3"/>
  <c r="CG294" i="3"/>
  <c r="DE294" i="3"/>
  <c r="CD294" i="3"/>
  <c r="AY294" i="3" s="1"/>
  <c r="DD294" i="3"/>
  <c r="D298" i="3"/>
  <c r="CB314" i="3"/>
  <c r="AS314" i="3" s="1"/>
  <c r="DB314" i="3"/>
  <c r="D261" i="3"/>
  <c r="D263" i="3"/>
  <c r="D266" i="3"/>
  <c r="DG275" i="3"/>
  <c r="CD275" i="3"/>
  <c r="D276" i="3"/>
  <c r="DG280" i="3"/>
  <c r="CG280" i="3"/>
  <c r="DD280" i="3"/>
  <c r="CE280" i="3"/>
  <c r="AY280" i="3" s="1"/>
  <c r="DG287" i="3"/>
  <c r="CG287" i="3"/>
  <c r="CE287" i="3"/>
  <c r="CD287" i="3"/>
  <c r="D288" i="3"/>
  <c r="DG292" i="3"/>
  <c r="CG292" i="3"/>
  <c r="DD292" i="3"/>
  <c r="CE292" i="3"/>
  <c r="DG299" i="3"/>
  <c r="CG299" i="3"/>
  <c r="CE299" i="3"/>
  <c r="CD299" i="3"/>
  <c r="D300" i="3"/>
  <c r="D305" i="3"/>
  <c r="AY235" i="3" l="1"/>
  <c r="AX117" i="3"/>
  <c r="AX110" i="3"/>
  <c r="AX127" i="3"/>
  <c r="DE235" i="3"/>
  <c r="DB235" i="3"/>
  <c r="CB235" i="3" s="1"/>
  <c r="DG22" i="3"/>
  <c r="DD22" i="3"/>
  <c r="CD22" i="3" s="1"/>
  <c r="CH22" i="3"/>
  <c r="DG19" i="3"/>
  <c r="DD19" i="3"/>
  <c r="CD19" i="3" s="1"/>
  <c r="CH19" i="3"/>
  <c r="AY19" i="3" s="1"/>
  <c r="DE290" i="3"/>
  <c r="DD290" i="3"/>
  <c r="DG24" i="3"/>
  <c r="CH24" i="3"/>
  <c r="DD24" i="3"/>
  <c r="CD24" i="3" s="1"/>
  <c r="DG13" i="3"/>
  <c r="CH13" i="3"/>
  <c r="DD13" i="3"/>
  <c r="CD13" i="3" s="1"/>
  <c r="CG290" i="3"/>
  <c r="AY264" i="3"/>
  <c r="DG235" i="3"/>
  <c r="DG257" i="3"/>
  <c r="DD195" i="3"/>
  <c r="CD195" i="3" s="1"/>
  <c r="DF22" i="3"/>
  <c r="AY14" i="3"/>
  <c r="DE24" i="3"/>
  <c r="DE106" i="3"/>
  <c r="DE19" i="3"/>
  <c r="DE13" i="3"/>
  <c r="AY41" i="3"/>
  <c r="DE275" i="3"/>
  <c r="DD275" i="3"/>
  <c r="D301" i="3"/>
  <c r="CE275" i="3"/>
  <c r="AY275" i="3" s="1"/>
  <c r="AY281" i="3"/>
  <c r="AY262" i="3"/>
  <c r="AY270" i="3"/>
  <c r="AY250" i="3"/>
  <c r="CD235" i="3"/>
  <c r="DD235" i="3"/>
  <c r="AY223" i="3"/>
  <c r="AY221" i="3"/>
  <c r="AX197" i="3"/>
  <c r="DD232" i="3"/>
  <c r="DG232" i="3"/>
  <c r="CE256" i="3"/>
  <c r="DD233" i="3"/>
  <c r="AY148" i="3"/>
  <c r="CE257" i="3"/>
  <c r="AY257" i="3" s="1"/>
  <c r="DB186" i="3"/>
  <c r="CB186" i="3" s="1"/>
  <c r="AX182" i="3"/>
  <c r="AY151" i="3"/>
  <c r="AY289" i="3"/>
  <c r="CG222" i="3"/>
  <c r="DG222" i="3"/>
  <c r="DE195" i="3"/>
  <c r="CE195" i="3" s="1"/>
  <c r="AX195" i="3" s="1"/>
  <c r="DF108" i="3"/>
  <c r="DF106" i="3"/>
  <c r="D54" i="3"/>
  <c r="A332" i="3" s="1"/>
  <c r="DG48" i="3"/>
  <c r="CH35" i="3"/>
  <c r="DB22" i="3"/>
  <c r="CB22" i="3" s="1"/>
  <c r="DF19" i="3"/>
  <c r="DF13" i="3"/>
  <c r="CD122" i="3"/>
  <c r="AX122" i="3" s="1"/>
  <c r="AX113" i="3"/>
  <c r="DD108" i="3"/>
  <c r="CE19" i="3"/>
  <c r="AH203" i="3"/>
  <c r="AX176" i="3"/>
  <c r="AY227" i="3"/>
  <c r="AX125" i="3"/>
  <c r="CF106" i="3"/>
  <c r="DF48" i="3"/>
  <c r="AY149" i="3"/>
  <c r="CE122" i="3"/>
  <c r="DG122" i="3"/>
  <c r="DD110" i="3"/>
  <c r="DD106" i="3"/>
  <c r="CE22" i="3"/>
  <c r="CE13" i="3"/>
  <c r="CF57" i="3"/>
  <c r="DE57" i="3"/>
  <c r="DC116" i="3"/>
  <c r="CC116" i="3" s="1"/>
  <c r="AX116" i="3" s="1"/>
  <c r="DG116" i="3"/>
  <c r="DG55" i="3"/>
  <c r="DF55" i="3"/>
  <c r="CF55" i="3"/>
  <c r="DB55" i="3"/>
  <c r="CB55" i="3" s="1"/>
  <c r="AY55" i="3" s="1"/>
  <c r="DG28" i="3"/>
  <c r="DD28" i="3"/>
  <c r="CD28" i="3" s="1"/>
  <c r="CH28" i="3"/>
  <c r="DG15" i="3"/>
  <c r="CH15" i="3"/>
  <c r="DD15" i="3"/>
  <c r="CD15" i="3" s="1"/>
  <c r="DE299" i="3"/>
  <c r="DD299" i="3"/>
  <c r="DG58" i="3"/>
  <c r="CF58" i="3"/>
  <c r="DB58" i="3"/>
  <c r="CB58" i="3" s="1"/>
  <c r="DG30" i="3"/>
  <c r="CH30" i="3"/>
  <c r="DD30" i="3"/>
  <c r="CD30" i="3" s="1"/>
  <c r="DG20" i="3"/>
  <c r="CH20" i="3"/>
  <c r="DD20" i="3"/>
  <c r="CD20" i="3" s="1"/>
  <c r="AY20" i="3" s="1"/>
  <c r="AX126" i="3"/>
  <c r="AY58" i="3"/>
  <c r="A363" i="3"/>
  <c r="CF44" i="3"/>
  <c r="DB44" i="3"/>
  <c r="CB44" i="3" s="1"/>
  <c r="DG44" i="3"/>
  <c r="DG33" i="3"/>
  <c r="CH33" i="3"/>
  <c r="DD33" i="3"/>
  <c r="CD33" i="3" s="1"/>
  <c r="AY234" i="3"/>
  <c r="AY285" i="3"/>
  <c r="CG235" i="3"/>
  <c r="AY277" i="3"/>
  <c r="CD233" i="3"/>
  <c r="AY233" i="3" s="1"/>
  <c r="AX121" i="3"/>
  <c r="CF110" i="3"/>
  <c r="DC106" i="3"/>
  <c r="CC106" i="3" s="1"/>
  <c r="DB33" i="3"/>
  <c r="CB33" i="3" s="1"/>
  <c r="CF24" i="3"/>
  <c r="AY24" i="3" s="1"/>
  <c r="CH110" i="3"/>
  <c r="DE110" i="3"/>
  <c r="CH106" i="3"/>
  <c r="AX102" i="3"/>
  <c r="DD35" i="3"/>
  <c r="CD35" i="3" s="1"/>
  <c r="DG35" i="3"/>
  <c r="DC108" i="3"/>
  <c r="CC108" i="3" s="1"/>
  <c r="AX108" i="3" s="1"/>
  <c r="DG108" i="3"/>
  <c r="DG290" i="3"/>
  <c r="AY292" i="3"/>
  <c r="CG275" i="3"/>
  <c r="CD290" i="3"/>
  <c r="AY290" i="3" s="1"/>
  <c r="AY278" i="3"/>
  <c r="AY245" i="3"/>
  <c r="AY297" i="3"/>
  <c r="AY260" i="3"/>
  <c r="CE235" i="3"/>
  <c r="AY228" i="3"/>
  <c r="CE232" i="3"/>
  <c r="AY232" i="3" s="1"/>
  <c r="AY240" i="3"/>
  <c r="AY154" i="3"/>
  <c r="CG233" i="3"/>
  <c r="AX177" i="3"/>
  <c r="AX173" i="3"/>
  <c r="AX169" i="3"/>
  <c r="DC186" i="3"/>
  <c r="CC186" i="3" s="1"/>
  <c r="AY244" i="3"/>
  <c r="DC222" i="3"/>
  <c r="CC222" i="3" s="1"/>
  <c r="DB195" i="3"/>
  <c r="CB195" i="3" s="1"/>
  <c r="DF110" i="3"/>
  <c r="CG108" i="3"/>
  <c r="CG106" i="3"/>
  <c r="AY59" i="3"/>
  <c r="DB48" i="3"/>
  <c r="CB48" i="3" s="1"/>
  <c r="AY48" i="3" s="1"/>
  <c r="AY28" i="3"/>
  <c r="CF22" i="3"/>
  <c r="DB19" i="3"/>
  <c r="CB19" i="3" s="1"/>
  <c r="DB13" i="3"/>
  <c r="CB13" i="3" s="1"/>
  <c r="DH108" i="3"/>
  <c r="DF35" i="3"/>
  <c r="DE22" i="3"/>
  <c r="AY237" i="3"/>
  <c r="AX120" i="3"/>
  <c r="DE122" i="3"/>
  <c r="DD44" i="3"/>
  <c r="CD44" i="3" s="1"/>
  <c r="AY31" i="3"/>
  <c r="AY23" i="3"/>
  <c r="DH110" i="3"/>
  <c r="DH106" i="3"/>
  <c r="DE48" i="3"/>
  <c r="CE44" i="3"/>
  <c r="DE33" i="3"/>
  <c r="AX97" i="3"/>
  <c r="AY53" i="3"/>
  <c r="AY49" i="3"/>
  <c r="DF57" i="3"/>
  <c r="DE241" i="3"/>
  <c r="DB241" i="3"/>
  <c r="CB241" i="3" s="1"/>
  <c r="AY241" i="3" s="1"/>
  <c r="DD198" i="3"/>
  <c r="CD198" i="3" s="1"/>
  <c r="DB198" i="3"/>
  <c r="CB198" i="3" s="1"/>
  <c r="DA198" i="3"/>
  <c r="CA198" i="3" s="1"/>
  <c r="DG25" i="3"/>
  <c r="CH25" i="3"/>
  <c r="AY25" i="3" s="1"/>
  <c r="DD25" i="3"/>
  <c r="CD25" i="3" s="1"/>
  <c r="DD12" i="3"/>
  <c r="CD12" i="3" s="1"/>
  <c r="CH12" i="3"/>
  <c r="DG259" i="3"/>
  <c r="DB259" i="3"/>
  <c r="CB259" i="3" s="1"/>
  <c r="AY259" i="3" s="1"/>
  <c r="DA205" i="3"/>
  <c r="CA205" i="3" s="1"/>
  <c r="AH205" i="3" s="1"/>
  <c r="DB205" i="3"/>
  <c r="CB205" i="3" s="1"/>
  <c r="DC114" i="3"/>
  <c r="CC114" i="3" s="1"/>
  <c r="AX114" i="3" s="1"/>
  <c r="DG114" i="3"/>
  <c r="DG27" i="3"/>
  <c r="CH27" i="3"/>
  <c r="DD27" i="3"/>
  <c r="CD27" i="3" s="1"/>
  <c r="AY27" i="3" s="1"/>
  <c r="DD276" i="3"/>
  <c r="CD276" i="3"/>
  <c r="DE276" i="3"/>
  <c r="DG276" i="3"/>
  <c r="CG276" i="3"/>
  <c r="CE276" i="3"/>
  <c r="DE261" i="3"/>
  <c r="CE261" i="3"/>
  <c r="DD261" i="3"/>
  <c r="CD261" i="3"/>
  <c r="DG261" i="3"/>
  <c r="CG261" i="3"/>
  <c r="DD286" i="3"/>
  <c r="CD286" i="3"/>
  <c r="CG286" i="3"/>
  <c r="CE286" i="3"/>
  <c r="DG286" i="3"/>
  <c r="DE286" i="3"/>
  <c r="DD279" i="3"/>
  <c r="CD279" i="3"/>
  <c r="DE279" i="3"/>
  <c r="CE279" i="3"/>
  <c r="DG279" i="3"/>
  <c r="CG279" i="3"/>
  <c r="DG268" i="3"/>
  <c r="CG268" i="3"/>
  <c r="DE268" i="3"/>
  <c r="CE268" i="3"/>
  <c r="CD268" i="3"/>
  <c r="DD268" i="3"/>
  <c r="DE258" i="3"/>
  <c r="DG258" i="3"/>
  <c r="CG258" i="3"/>
  <c r="CE258" i="3"/>
  <c r="AY258" i="3" s="1"/>
  <c r="DD242" i="3"/>
  <c r="CG242" i="3"/>
  <c r="DG242" i="3"/>
  <c r="DE242" i="3"/>
  <c r="CD242" i="3"/>
  <c r="CE242" i="3"/>
  <c r="DG236" i="3"/>
  <c r="CG236" i="3"/>
  <c r="DE236" i="3"/>
  <c r="CD236" i="3"/>
  <c r="DD236" i="3"/>
  <c r="CE236" i="3"/>
  <c r="AY253" i="3"/>
  <c r="DE189" i="3"/>
  <c r="CE189" i="3" s="1"/>
  <c r="DA189" i="3"/>
  <c r="CA189" i="3" s="1"/>
  <c r="DD189" i="3"/>
  <c r="CD189" i="3" s="1"/>
  <c r="DC189" i="3"/>
  <c r="CC189" i="3" s="1"/>
  <c r="DB189" i="3"/>
  <c r="CB189" i="3" s="1"/>
  <c r="DE136" i="3"/>
  <c r="CE136" i="3"/>
  <c r="DH136" i="3"/>
  <c r="DD136" i="3"/>
  <c r="CH136" i="3"/>
  <c r="CD136" i="3"/>
  <c r="DC136" i="3"/>
  <c r="CC136" i="3" s="1"/>
  <c r="CF136" i="3"/>
  <c r="DG136" i="3"/>
  <c r="DF136" i="3"/>
  <c r="CG136" i="3"/>
  <c r="DE132" i="3"/>
  <c r="CE132" i="3"/>
  <c r="DH132" i="3"/>
  <c r="DD132" i="3"/>
  <c r="CH132" i="3"/>
  <c r="CD132" i="3"/>
  <c r="DF132" i="3"/>
  <c r="CG132" i="3"/>
  <c r="DC132" i="3"/>
  <c r="CC132" i="3" s="1"/>
  <c r="CF132" i="3"/>
  <c r="DG132" i="3"/>
  <c r="DE128" i="3"/>
  <c r="CE128" i="3"/>
  <c r="DH128" i="3"/>
  <c r="DD128" i="3"/>
  <c r="CH128" i="3"/>
  <c r="CD128" i="3"/>
  <c r="DC128" i="3"/>
  <c r="CC128" i="3" s="1"/>
  <c r="CF128" i="3"/>
  <c r="DG128" i="3"/>
  <c r="DF128" i="3"/>
  <c r="CG128" i="3"/>
  <c r="AX103" i="3"/>
  <c r="DD51" i="3"/>
  <c r="CD51" i="3" s="1"/>
  <c r="CH51" i="3"/>
  <c r="DF51" i="3"/>
  <c r="CF51" i="3"/>
  <c r="DE51" i="3"/>
  <c r="DB51" i="3"/>
  <c r="CB51" i="3" s="1"/>
  <c r="DG51" i="3"/>
  <c r="CE51" i="3"/>
  <c r="DD288" i="3"/>
  <c r="CD288" i="3"/>
  <c r="DE288" i="3"/>
  <c r="DG288" i="3"/>
  <c r="CG288" i="3"/>
  <c r="CE288" i="3"/>
  <c r="DD274" i="3"/>
  <c r="CD274" i="3"/>
  <c r="CG274" i="3"/>
  <c r="CE274" i="3"/>
  <c r="DE274" i="3"/>
  <c r="DG274" i="3"/>
  <c r="AY229" i="3"/>
  <c r="DD194" i="3"/>
  <c r="CD194" i="3" s="1"/>
  <c r="DE194" i="3"/>
  <c r="CE194" i="3" s="1"/>
  <c r="DC194" i="3"/>
  <c r="CC194" i="3" s="1"/>
  <c r="DB194" i="3"/>
  <c r="CB194" i="3" s="1"/>
  <c r="DA194" i="3"/>
  <c r="CA194" i="3" s="1"/>
  <c r="DE187" i="3"/>
  <c r="CE187" i="3" s="1"/>
  <c r="DA187" i="3"/>
  <c r="CA187" i="3" s="1"/>
  <c r="DD187" i="3"/>
  <c r="CD187" i="3" s="1"/>
  <c r="DC187" i="3"/>
  <c r="CC187" i="3" s="1"/>
  <c r="DB187" i="3"/>
  <c r="CB187" i="3" s="1"/>
  <c r="DB247" i="3"/>
  <c r="CB247" i="3" s="1"/>
  <c r="DG247" i="3"/>
  <c r="CG247" i="3"/>
  <c r="DE247" i="3"/>
  <c r="DC247" i="3"/>
  <c r="CC247" i="3" s="1"/>
  <c r="CE247" i="3"/>
  <c r="AX163" i="3"/>
  <c r="DE135" i="3"/>
  <c r="CE135" i="3"/>
  <c r="DH135" i="3"/>
  <c r="DD135" i="3"/>
  <c r="CH135" i="3"/>
  <c r="CD135" i="3"/>
  <c r="CG135" i="3"/>
  <c r="DG135" i="3"/>
  <c r="DF135" i="3"/>
  <c r="DC135" i="3"/>
  <c r="CC135" i="3" s="1"/>
  <c r="CF135" i="3"/>
  <c r="DG95" i="3"/>
  <c r="DC95" i="3"/>
  <c r="CC95" i="3" s="1"/>
  <c r="CF95" i="3"/>
  <c r="DF95" i="3"/>
  <c r="CE95" i="3"/>
  <c r="DD95" i="3"/>
  <c r="CD95" i="3"/>
  <c r="DH95" i="3"/>
  <c r="CH95" i="3"/>
  <c r="CG95" i="3"/>
  <c r="DE95" i="3"/>
  <c r="DE91" i="3"/>
  <c r="CE91" i="3"/>
  <c r="DH91" i="3"/>
  <c r="DD91" i="3"/>
  <c r="CH91" i="3"/>
  <c r="CD91" i="3"/>
  <c r="DG91" i="3"/>
  <c r="DF91" i="3"/>
  <c r="CG91" i="3"/>
  <c r="CF91" i="3"/>
  <c r="DC91" i="3"/>
  <c r="CC91" i="3" s="1"/>
  <c r="DE56" i="3"/>
  <c r="CE56" i="3"/>
  <c r="DG56" i="3"/>
  <c r="DB56" i="3"/>
  <c r="CB56" i="3" s="1"/>
  <c r="CF56" i="3"/>
  <c r="DF56" i="3"/>
  <c r="DD56" i="3"/>
  <c r="CD56" i="3" s="1"/>
  <c r="CH56" i="3"/>
  <c r="AY29" i="3"/>
  <c r="DD300" i="3"/>
  <c r="CD300" i="3"/>
  <c r="DE300" i="3"/>
  <c r="DG300" i="3"/>
  <c r="CG300" i="3"/>
  <c r="CE300" i="3"/>
  <c r="AY287" i="3"/>
  <c r="DG266" i="3"/>
  <c r="CG266" i="3"/>
  <c r="DE266" i="3"/>
  <c r="CE266" i="3"/>
  <c r="DD266" i="3"/>
  <c r="CD266" i="3"/>
  <c r="AY266" i="3" s="1"/>
  <c r="DG273" i="3"/>
  <c r="CG273" i="3"/>
  <c r="DE273" i="3"/>
  <c r="CE273" i="3"/>
  <c r="CD273" i="3"/>
  <c r="DD273" i="3"/>
  <c r="DD265" i="3"/>
  <c r="CG265" i="3"/>
  <c r="DC265" i="3"/>
  <c r="CC265" i="3" s="1"/>
  <c r="CE265" i="3"/>
  <c r="DG265" i="3"/>
  <c r="CD265" i="3"/>
  <c r="DB265" i="3"/>
  <c r="CB265" i="3" s="1"/>
  <c r="DE265" i="3"/>
  <c r="DD246" i="3"/>
  <c r="CG246" i="3"/>
  <c r="DG246" i="3"/>
  <c r="DE246" i="3"/>
  <c r="CE246" i="3"/>
  <c r="CD246" i="3"/>
  <c r="AY246" i="3" s="1"/>
  <c r="DG226" i="3"/>
  <c r="CG226" i="3"/>
  <c r="DE226" i="3"/>
  <c r="CD226" i="3"/>
  <c r="AY226" i="3" s="1"/>
  <c r="DD226" i="3"/>
  <c r="CE226" i="3"/>
  <c r="DE185" i="3"/>
  <c r="CE185" i="3" s="1"/>
  <c r="DA185" i="3"/>
  <c r="CA185" i="3" s="1"/>
  <c r="DD185" i="3"/>
  <c r="CD185" i="3" s="1"/>
  <c r="DB185" i="3"/>
  <c r="CB185" i="3" s="1"/>
  <c r="DC185" i="3"/>
  <c r="CC185" i="3" s="1"/>
  <c r="DD196" i="3"/>
  <c r="CD196" i="3" s="1"/>
  <c r="DB196" i="3"/>
  <c r="CB196" i="3" s="1"/>
  <c r="DA196" i="3"/>
  <c r="CA196" i="3" s="1"/>
  <c r="DE196" i="3"/>
  <c r="CE196" i="3" s="1"/>
  <c r="DC196" i="3"/>
  <c r="CC196" i="3" s="1"/>
  <c r="DE252" i="3"/>
  <c r="CG252" i="3"/>
  <c r="CE252" i="3"/>
  <c r="AY252" i="3" s="1"/>
  <c r="DG252" i="3"/>
  <c r="AX190" i="3"/>
  <c r="AX162" i="3"/>
  <c r="DF61" i="3"/>
  <c r="DB61" i="3"/>
  <c r="CB61" i="3" s="1"/>
  <c r="CF61" i="3"/>
  <c r="DE61" i="3"/>
  <c r="CE61" i="3"/>
  <c r="DD61" i="3"/>
  <c r="CD61" i="3" s="1"/>
  <c r="CH61" i="3"/>
  <c r="DG61" i="3"/>
  <c r="AX165" i="3"/>
  <c r="DE142" i="3"/>
  <c r="CE142" i="3"/>
  <c r="DH142" i="3"/>
  <c r="DD142" i="3"/>
  <c r="CH142" i="3"/>
  <c r="CD142" i="3"/>
  <c r="DF142" i="3"/>
  <c r="DG142" i="3"/>
  <c r="CG142" i="3"/>
  <c r="DC142" i="3"/>
  <c r="CC142" i="3" s="1"/>
  <c r="CF142" i="3"/>
  <c r="DE138" i="3"/>
  <c r="CE138" i="3"/>
  <c r="DH138" i="3"/>
  <c r="DD138" i="3"/>
  <c r="CH138" i="3"/>
  <c r="CD138" i="3"/>
  <c r="DF138" i="3"/>
  <c r="CG138" i="3"/>
  <c r="DC138" i="3"/>
  <c r="CC138" i="3" s="1"/>
  <c r="CF138" i="3"/>
  <c r="DG138" i="3"/>
  <c r="DE134" i="3"/>
  <c r="CE134" i="3"/>
  <c r="DH134" i="3"/>
  <c r="DD134" i="3"/>
  <c r="CH134" i="3"/>
  <c r="CD134" i="3"/>
  <c r="DF134" i="3"/>
  <c r="DC134" i="3"/>
  <c r="CC134" i="3" s="1"/>
  <c r="CF134" i="3"/>
  <c r="DG134" i="3"/>
  <c r="CG134" i="3"/>
  <c r="DE130" i="3"/>
  <c r="CE130" i="3"/>
  <c r="DH130" i="3"/>
  <c r="DD130" i="3"/>
  <c r="CH130" i="3"/>
  <c r="CD130" i="3"/>
  <c r="CG130" i="3"/>
  <c r="DC130" i="3"/>
  <c r="CC130" i="3" s="1"/>
  <c r="CF130" i="3"/>
  <c r="DG130" i="3"/>
  <c r="DF130" i="3"/>
  <c r="DG124" i="3"/>
  <c r="DC124" i="3"/>
  <c r="CC124" i="3" s="1"/>
  <c r="CF124" i="3"/>
  <c r="DF124" i="3"/>
  <c r="CE124" i="3"/>
  <c r="DD124" i="3"/>
  <c r="CD124" i="3"/>
  <c r="DE124" i="3"/>
  <c r="CG124" i="3"/>
  <c r="DH124" i="3"/>
  <c r="CH124" i="3"/>
  <c r="DG100" i="3"/>
  <c r="DC100" i="3"/>
  <c r="CC100" i="3" s="1"/>
  <c r="CF100" i="3"/>
  <c r="DF100" i="3"/>
  <c r="CE100" i="3"/>
  <c r="DD100" i="3"/>
  <c r="CD100" i="3"/>
  <c r="DH100" i="3"/>
  <c r="CH100" i="3"/>
  <c r="DE100" i="3"/>
  <c r="CG100" i="3"/>
  <c r="DE94" i="3"/>
  <c r="CE94" i="3"/>
  <c r="DH94" i="3"/>
  <c r="DD94" i="3"/>
  <c r="CH94" i="3"/>
  <c r="CD94" i="3"/>
  <c r="DF94" i="3"/>
  <c r="CG94" i="3"/>
  <c r="DG94" i="3"/>
  <c r="CF94" i="3"/>
  <c r="DC94" i="3"/>
  <c r="CC94" i="3" s="1"/>
  <c r="DE90" i="3"/>
  <c r="CE90" i="3"/>
  <c r="DH90" i="3"/>
  <c r="DD90" i="3"/>
  <c r="CH90" i="3"/>
  <c r="CD90" i="3"/>
  <c r="DF90" i="3"/>
  <c r="DG90" i="3"/>
  <c r="CG90" i="3"/>
  <c r="CF90" i="3"/>
  <c r="DC90" i="3"/>
  <c r="CC90" i="3" s="1"/>
  <c r="AX90" i="3" s="1"/>
  <c r="AY26" i="3"/>
  <c r="AY21" i="3"/>
  <c r="DE43" i="3"/>
  <c r="DG43" i="3"/>
  <c r="CH43" i="3"/>
  <c r="DD43" i="3"/>
  <c r="CD43" i="3" s="1"/>
  <c r="CE43" i="3"/>
  <c r="DF43" i="3"/>
  <c r="CF43" i="3"/>
  <c r="DB43" i="3"/>
  <c r="CB43" i="3" s="1"/>
  <c r="AY35" i="3"/>
  <c r="AX188" i="3"/>
  <c r="AX180" i="3"/>
  <c r="AX164" i="3"/>
  <c r="AX96" i="3"/>
  <c r="AY33" i="3"/>
  <c r="AX172" i="3"/>
  <c r="AH204" i="3"/>
  <c r="DD50" i="3"/>
  <c r="CD50" i="3" s="1"/>
  <c r="CH50" i="3"/>
  <c r="DE50" i="3"/>
  <c r="DG50" i="3"/>
  <c r="DB50" i="3"/>
  <c r="CB50" i="3" s="1"/>
  <c r="CE50" i="3"/>
  <c r="CF50" i="3"/>
  <c r="DF50" i="3"/>
  <c r="DE181" i="3"/>
  <c r="CE181" i="3" s="1"/>
  <c r="DA181" i="3"/>
  <c r="CA181" i="3" s="1"/>
  <c r="AX181" i="3" s="1"/>
  <c r="DD181" i="3"/>
  <c r="CD181" i="3" s="1"/>
  <c r="DB181" i="3"/>
  <c r="CB181" i="3" s="1"/>
  <c r="DC181" i="3"/>
  <c r="CC181" i="3" s="1"/>
  <c r="DD243" i="3"/>
  <c r="CG243" i="3"/>
  <c r="DE243" i="3"/>
  <c r="CE243" i="3"/>
  <c r="DG243" i="3"/>
  <c r="CD243" i="3"/>
  <c r="DE140" i="3"/>
  <c r="CE140" i="3"/>
  <c r="DH140" i="3"/>
  <c r="DD140" i="3"/>
  <c r="CH140" i="3"/>
  <c r="CD140" i="3"/>
  <c r="DC140" i="3"/>
  <c r="CC140" i="3" s="1"/>
  <c r="DG140" i="3"/>
  <c r="DF140" i="3"/>
  <c r="CG140" i="3"/>
  <c r="CF140" i="3"/>
  <c r="DE92" i="3"/>
  <c r="CE92" i="3"/>
  <c r="DH92" i="3"/>
  <c r="DD92" i="3"/>
  <c r="CH92" i="3"/>
  <c r="CD92" i="3"/>
  <c r="DF92" i="3"/>
  <c r="DG92" i="3"/>
  <c r="CG92" i="3"/>
  <c r="CF92" i="3"/>
  <c r="DC92" i="3"/>
  <c r="CC92" i="3" s="1"/>
  <c r="AX92" i="3" s="1"/>
  <c r="DE179" i="3"/>
  <c r="CE179" i="3" s="1"/>
  <c r="DA179" i="3"/>
  <c r="CA179" i="3" s="1"/>
  <c r="DD179" i="3"/>
  <c r="CD179" i="3" s="1"/>
  <c r="DC179" i="3"/>
  <c r="CC179" i="3" s="1"/>
  <c r="DB179" i="3"/>
  <c r="CB179" i="3" s="1"/>
  <c r="DD192" i="3"/>
  <c r="CD192" i="3" s="1"/>
  <c r="DB192" i="3"/>
  <c r="CB192" i="3" s="1"/>
  <c r="DA192" i="3"/>
  <c r="CA192" i="3" s="1"/>
  <c r="DE192" i="3"/>
  <c r="CE192" i="3" s="1"/>
  <c r="DC192" i="3"/>
  <c r="CC192" i="3" s="1"/>
  <c r="AX191" i="3"/>
  <c r="DE139" i="3"/>
  <c r="CE139" i="3"/>
  <c r="DH139" i="3"/>
  <c r="DD139" i="3"/>
  <c r="CH139" i="3"/>
  <c r="CD139" i="3"/>
  <c r="CG139" i="3"/>
  <c r="DG139" i="3"/>
  <c r="DF139" i="3"/>
  <c r="DC139" i="3"/>
  <c r="CC139" i="3" s="1"/>
  <c r="AX139" i="3" s="1"/>
  <c r="CF139" i="3"/>
  <c r="DE131" i="3"/>
  <c r="CE131" i="3"/>
  <c r="DH131" i="3"/>
  <c r="DD131" i="3"/>
  <c r="CH131" i="3"/>
  <c r="CD131" i="3"/>
  <c r="DF131" i="3"/>
  <c r="DG131" i="3"/>
  <c r="CG131" i="3"/>
  <c r="DC131" i="3"/>
  <c r="CC131" i="3" s="1"/>
  <c r="CF131" i="3"/>
  <c r="AX184" i="3"/>
  <c r="D60" i="3"/>
  <c r="AY299" i="3"/>
  <c r="DG263" i="3"/>
  <c r="CG263" i="3"/>
  <c r="DE263" i="3"/>
  <c r="CE263" i="3"/>
  <c r="DD263" i="3"/>
  <c r="CD263" i="3"/>
  <c r="DD298" i="3"/>
  <c r="CD298" i="3"/>
  <c r="AY298" i="3" s="1"/>
  <c r="CG298" i="3"/>
  <c r="CE298" i="3"/>
  <c r="DG298" i="3"/>
  <c r="DE298" i="3"/>
  <c r="DD291" i="3"/>
  <c r="CD291" i="3"/>
  <c r="DE291" i="3"/>
  <c r="CE291" i="3"/>
  <c r="DG291" i="3"/>
  <c r="CG291" i="3"/>
  <c r="DG254" i="3"/>
  <c r="DE254" i="3"/>
  <c r="CG254" i="3"/>
  <c r="CE254" i="3"/>
  <c r="DE183" i="3"/>
  <c r="CE183" i="3" s="1"/>
  <c r="DA183" i="3"/>
  <c r="CA183" i="3" s="1"/>
  <c r="AX183" i="3" s="1"/>
  <c r="DD183" i="3"/>
  <c r="CD183" i="3" s="1"/>
  <c r="DC183" i="3"/>
  <c r="CC183" i="3" s="1"/>
  <c r="DB183" i="3"/>
  <c r="CB183" i="3" s="1"/>
  <c r="AY256" i="3"/>
  <c r="AX193" i="3"/>
  <c r="AX175" i="3"/>
  <c r="AX174" i="3"/>
  <c r="AX171" i="3"/>
  <c r="AX170" i="3"/>
  <c r="AX167" i="3"/>
  <c r="DG231" i="3"/>
  <c r="CG231" i="3"/>
  <c r="DD231" i="3"/>
  <c r="CD231" i="3"/>
  <c r="DE231" i="3"/>
  <c r="CE231" i="3"/>
  <c r="DE141" i="3"/>
  <c r="CE141" i="3"/>
  <c r="DH141" i="3"/>
  <c r="DD141" i="3"/>
  <c r="CH141" i="3"/>
  <c r="CD141" i="3"/>
  <c r="DG141" i="3"/>
  <c r="DF141" i="3"/>
  <c r="CG141" i="3"/>
  <c r="DC141" i="3"/>
  <c r="CC141" i="3" s="1"/>
  <c r="CF141" i="3"/>
  <c r="DE137" i="3"/>
  <c r="CE137" i="3"/>
  <c r="DH137" i="3"/>
  <c r="DD137" i="3"/>
  <c r="CH137" i="3"/>
  <c r="CD137" i="3"/>
  <c r="DF137" i="3"/>
  <c r="CG137" i="3"/>
  <c r="DC137" i="3"/>
  <c r="CC137" i="3" s="1"/>
  <c r="AX137" i="3" s="1"/>
  <c r="CF137" i="3"/>
  <c r="DG137" i="3"/>
  <c r="DE133" i="3"/>
  <c r="CE133" i="3"/>
  <c r="DH133" i="3"/>
  <c r="DD133" i="3"/>
  <c r="CH133" i="3"/>
  <c r="CD133" i="3"/>
  <c r="CG133" i="3"/>
  <c r="CF133" i="3"/>
  <c r="DG133" i="3"/>
  <c r="DF133" i="3"/>
  <c r="DC133" i="3"/>
  <c r="CC133" i="3" s="1"/>
  <c r="DE129" i="3"/>
  <c r="CE129" i="3"/>
  <c r="DH129" i="3"/>
  <c r="DD129" i="3"/>
  <c r="CH129" i="3"/>
  <c r="CD129" i="3"/>
  <c r="DF129" i="3"/>
  <c r="DG129" i="3"/>
  <c r="CG129" i="3"/>
  <c r="DC129" i="3"/>
  <c r="CC129" i="3" s="1"/>
  <c r="CF129" i="3"/>
  <c r="DE93" i="3"/>
  <c r="CE93" i="3"/>
  <c r="DH93" i="3"/>
  <c r="DD93" i="3"/>
  <c r="CH93" i="3"/>
  <c r="CD93" i="3"/>
  <c r="DF93" i="3"/>
  <c r="CG93" i="3"/>
  <c r="DG93" i="3"/>
  <c r="CF93" i="3"/>
  <c r="DC93" i="3"/>
  <c r="CC93" i="3" s="1"/>
  <c r="DF63" i="3"/>
  <c r="DB63" i="3"/>
  <c r="CB63" i="3" s="1"/>
  <c r="CF63" i="3"/>
  <c r="DE63" i="3"/>
  <c r="CE63" i="3"/>
  <c r="DG63" i="3"/>
  <c r="CH63" i="3"/>
  <c r="DD63" i="3"/>
  <c r="CD63" i="3" s="1"/>
  <c r="AY12" i="3"/>
  <c r="AX168" i="3"/>
  <c r="AX98" i="3"/>
  <c r="AY62" i="3"/>
  <c r="AY34" i="3"/>
  <c r="AY30" i="3"/>
  <c r="AY15" i="3"/>
  <c r="DD47" i="3"/>
  <c r="CD47" i="3" s="1"/>
  <c r="CH47" i="3"/>
  <c r="DF47" i="3"/>
  <c r="DE47" i="3"/>
  <c r="CF47" i="3"/>
  <c r="DB47" i="3"/>
  <c r="CB47" i="3" s="1"/>
  <c r="DG47" i="3"/>
  <c r="CE47" i="3"/>
  <c r="AY57" i="3"/>
  <c r="AY13" i="3" l="1"/>
  <c r="AY254" i="3"/>
  <c r="AX198" i="3"/>
  <c r="AY44" i="3"/>
  <c r="AY222" i="3"/>
  <c r="AX186" i="3"/>
  <c r="B363" i="3"/>
  <c r="AX94" i="3"/>
  <c r="AX100" i="3"/>
  <c r="AX130" i="3"/>
  <c r="AY265" i="3"/>
  <c r="AY273" i="3"/>
  <c r="AX194" i="3"/>
  <c r="AY51" i="3"/>
  <c r="AX132" i="3"/>
  <c r="AY236" i="3"/>
  <c r="AY279" i="3"/>
  <c r="AX106" i="3"/>
  <c r="AY22" i="3"/>
  <c r="AY300" i="3"/>
  <c r="AY288" i="3"/>
  <c r="B332" i="3"/>
  <c r="AX185" i="3"/>
  <c r="AX136" i="3"/>
  <c r="AY242" i="3"/>
  <c r="AX141" i="3"/>
  <c r="AY231" i="3"/>
  <c r="AX135" i="3"/>
  <c r="AY247" i="3"/>
  <c r="AX187" i="3"/>
  <c r="AY274" i="3"/>
  <c r="AY286" i="3"/>
  <c r="AY261" i="3"/>
  <c r="AY276" i="3"/>
  <c r="AX140" i="3"/>
  <c r="AX93" i="3"/>
  <c r="AX129" i="3"/>
  <c r="AX131" i="3"/>
  <c r="AX192" i="3"/>
  <c r="AY50" i="3"/>
  <c r="AX138" i="3"/>
  <c r="AY61" i="3"/>
  <c r="AY291" i="3"/>
  <c r="AY263" i="3"/>
  <c r="AY47" i="3"/>
  <c r="AY63" i="3"/>
  <c r="AX133" i="3"/>
  <c r="AX179" i="3"/>
  <c r="AY243" i="3"/>
  <c r="AY43" i="3"/>
  <c r="AX124" i="3"/>
  <c r="AX134" i="3"/>
  <c r="AX142" i="3"/>
  <c r="AX196" i="3"/>
  <c r="AY56" i="3"/>
  <c r="AX91" i="3"/>
  <c r="AX95" i="3"/>
  <c r="AX128" i="3"/>
  <c r="AX189" i="3"/>
  <c r="AY268" i="3"/>
  <c r="DA315" i="2" l="1"/>
  <c r="CA315" i="2"/>
  <c r="F315" i="2"/>
  <c r="E315" i="2"/>
  <c r="D315" i="2" s="1"/>
  <c r="DA314" i="2"/>
  <c r="CA314" i="2" s="1"/>
  <c r="F314" i="2"/>
  <c r="D314" i="2" s="1"/>
  <c r="E314" i="2"/>
  <c r="DA313" i="2"/>
  <c r="CA313" i="2" s="1"/>
  <c r="F313" i="2"/>
  <c r="E313" i="2"/>
  <c r="DA312" i="2"/>
  <c r="CA312" i="2" s="1"/>
  <c r="F312" i="2"/>
  <c r="D312" i="2" s="1"/>
  <c r="E312" i="2"/>
  <c r="DA311" i="2"/>
  <c r="CA311" i="2" s="1"/>
  <c r="F311" i="2"/>
  <c r="E311" i="2"/>
  <c r="D311" i="2" s="1"/>
  <c r="AX306" i="2"/>
  <c r="AW306" i="2"/>
  <c r="AV306" i="2"/>
  <c r="AU306" i="2"/>
  <c r="AT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F306" i="2" s="1"/>
  <c r="G306" i="2"/>
  <c r="AX305" i="2"/>
  <c r="AW305" i="2"/>
  <c r="AV305" i="2"/>
  <c r="AU305" i="2"/>
  <c r="AT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F305" i="2" s="1"/>
  <c r="G305" i="2"/>
  <c r="E305" i="2" s="1"/>
  <c r="AX304" i="2"/>
  <c r="AW304" i="2"/>
  <c r="AV304" i="2"/>
  <c r="AU304" i="2"/>
  <c r="AT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F304" i="2" s="1"/>
  <c r="G304" i="2"/>
  <c r="E304" i="2" s="1"/>
  <c r="AX303" i="2"/>
  <c r="AW303" i="2"/>
  <c r="AV303" i="2"/>
  <c r="AU303" i="2"/>
  <c r="AT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F303" i="2" s="1"/>
  <c r="D303" i="2" s="1"/>
  <c r="I303" i="2"/>
  <c r="H303" i="2"/>
  <c r="G303" i="2"/>
  <c r="E303" i="2" s="1"/>
  <c r="AX302" i="2"/>
  <c r="AW302" i="2"/>
  <c r="AV302" i="2"/>
  <c r="AU302" i="2"/>
  <c r="AT302" i="2"/>
  <c r="AS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E302" i="2" s="1"/>
  <c r="H302" i="2"/>
  <c r="G302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DA300" i="2"/>
  <c r="CA300" i="2" s="1"/>
  <c r="CC300" i="2"/>
  <c r="CB300" i="2"/>
  <c r="F300" i="2"/>
  <c r="E300" i="2"/>
  <c r="DA299" i="2"/>
  <c r="CA299" i="2" s="1"/>
  <c r="CC299" i="2"/>
  <c r="CB299" i="2"/>
  <c r="F299" i="2"/>
  <c r="E299" i="2"/>
  <c r="D299" i="2" s="1"/>
  <c r="DD299" i="2" s="1"/>
  <c r="DA298" i="2"/>
  <c r="CA298" i="2" s="1"/>
  <c r="CC298" i="2"/>
  <c r="CB298" i="2"/>
  <c r="F298" i="2"/>
  <c r="E298" i="2"/>
  <c r="DA297" i="2"/>
  <c r="CC297" i="2"/>
  <c r="CB297" i="2"/>
  <c r="CA297" i="2"/>
  <c r="F297" i="2"/>
  <c r="E297" i="2"/>
  <c r="D297" i="2"/>
  <c r="DA296" i="2"/>
  <c r="CA296" i="2" s="1"/>
  <c r="CC296" i="2"/>
  <c r="CB296" i="2"/>
  <c r="F296" i="2"/>
  <c r="D296" i="2" s="1"/>
  <c r="DG296" i="2" s="1"/>
  <c r="E296" i="2"/>
  <c r="DA295" i="2"/>
  <c r="CA295" i="2"/>
  <c r="F295" i="2"/>
  <c r="E295" i="2"/>
  <c r="D295" i="2" s="1"/>
  <c r="DD295" i="2" s="1"/>
  <c r="DA294" i="2"/>
  <c r="CC294" i="2"/>
  <c r="CB294" i="2"/>
  <c r="CA294" i="2"/>
  <c r="F294" i="2"/>
  <c r="E294" i="2"/>
  <c r="D294" i="2" s="1"/>
  <c r="DA293" i="2"/>
  <c r="CA293" i="2" s="1"/>
  <c r="CC293" i="2"/>
  <c r="CB293" i="2"/>
  <c r="F293" i="2"/>
  <c r="E293" i="2"/>
  <c r="DA292" i="2"/>
  <c r="CA292" i="2" s="1"/>
  <c r="CC292" i="2"/>
  <c r="CB292" i="2"/>
  <c r="F292" i="2"/>
  <c r="D292" i="2" s="1"/>
  <c r="DE292" i="2" s="1"/>
  <c r="E292" i="2"/>
  <c r="DA291" i="2"/>
  <c r="CA291" i="2" s="1"/>
  <c r="CC291" i="2"/>
  <c r="CB291" i="2"/>
  <c r="F291" i="2"/>
  <c r="E291" i="2"/>
  <c r="D291" i="2"/>
  <c r="DG291" i="2" s="1"/>
  <c r="DA290" i="2"/>
  <c r="CC290" i="2"/>
  <c r="CB290" i="2"/>
  <c r="CA290" i="2"/>
  <c r="F290" i="2"/>
  <c r="E290" i="2"/>
  <c r="D290" i="2" s="1"/>
  <c r="DD290" i="2" s="1"/>
  <c r="DA289" i="2"/>
  <c r="CA289" i="2"/>
  <c r="F289" i="2"/>
  <c r="E289" i="2"/>
  <c r="DA288" i="2"/>
  <c r="CA288" i="2" s="1"/>
  <c r="CC288" i="2"/>
  <c r="CB288" i="2"/>
  <c r="F288" i="2"/>
  <c r="E288" i="2"/>
  <c r="DA287" i="2"/>
  <c r="CA287" i="2" s="1"/>
  <c r="CC287" i="2"/>
  <c r="CB287" i="2"/>
  <c r="F287" i="2"/>
  <c r="D287" i="2" s="1"/>
  <c r="E287" i="2"/>
  <c r="DA286" i="2"/>
  <c r="CA286" i="2" s="1"/>
  <c r="CC286" i="2"/>
  <c r="CB286" i="2"/>
  <c r="F286" i="2"/>
  <c r="E286" i="2"/>
  <c r="DA285" i="2"/>
  <c r="CA285" i="2" s="1"/>
  <c r="CC285" i="2"/>
  <c r="CB285" i="2"/>
  <c r="F285" i="2"/>
  <c r="D285" i="2" s="1"/>
  <c r="E285" i="2"/>
  <c r="DA284" i="2"/>
  <c r="CC284" i="2"/>
  <c r="CB284" i="2"/>
  <c r="CA284" i="2"/>
  <c r="F284" i="2"/>
  <c r="E284" i="2"/>
  <c r="D284" i="2" s="1"/>
  <c r="CG284" i="2" s="1"/>
  <c r="DA283" i="2"/>
  <c r="CA283" i="2" s="1"/>
  <c r="F283" i="2"/>
  <c r="D283" i="2" s="1"/>
  <c r="DE283" i="2" s="1"/>
  <c r="E283" i="2"/>
  <c r="DA282" i="2"/>
  <c r="CA282" i="2" s="1"/>
  <c r="CC282" i="2"/>
  <c r="CB282" i="2"/>
  <c r="F282" i="2"/>
  <c r="D282" i="2" s="1"/>
  <c r="E282" i="2"/>
  <c r="DA281" i="2"/>
  <c r="CC281" i="2"/>
  <c r="CB281" i="2"/>
  <c r="CA281" i="2"/>
  <c r="F281" i="2"/>
  <c r="E281" i="2"/>
  <c r="D281" i="2" s="1"/>
  <c r="DA280" i="2"/>
  <c r="CA280" i="2" s="1"/>
  <c r="CC280" i="2"/>
  <c r="CB280" i="2"/>
  <c r="F280" i="2"/>
  <c r="D280" i="2" s="1"/>
  <c r="CD280" i="2" s="1"/>
  <c r="E280" i="2"/>
  <c r="DA279" i="2"/>
  <c r="CA279" i="2" s="1"/>
  <c r="CC279" i="2"/>
  <c r="CB279" i="2"/>
  <c r="F279" i="2"/>
  <c r="E279" i="2"/>
  <c r="DA278" i="2"/>
  <c r="CC278" i="2"/>
  <c r="CB278" i="2"/>
  <c r="CA278" i="2"/>
  <c r="F278" i="2"/>
  <c r="E278" i="2"/>
  <c r="DA277" i="2"/>
  <c r="CA277" i="2" s="1"/>
  <c r="F277" i="2"/>
  <c r="E277" i="2"/>
  <c r="DA276" i="2"/>
  <c r="CA276" i="2" s="1"/>
  <c r="CC276" i="2"/>
  <c r="CB276" i="2"/>
  <c r="F276" i="2"/>
  <c r="E276" i="2"/>
  <c r="DA275" i="2"/>
  <c r="CA275" i="2" s="1"/>
  <c r="CC275" i="2"/>
  <c r="CB275" i="2"/>
  <c r="F275" i="2"/>
  <c r="E275" i="2"/>
  <c r="D275" i="2"/>
  <c r="DD275" i="2" s="1"/>
  <c r="DA274" i="2"/>
  <c r="CC274" i="2"/>
  <c r="CB274" i="2"/>
  <c r="CA274" i="2"/>
  <c r="F274" i="2"/>
  <c r="E274" i="2"/>
  <c r="DA273" i="2"/>
  <c r="CA273" i="2" s="1"/>
  <c r="CC273" i="2"/>
  <c r="CB273" i="2"/>
  <c r="F273" i="2"/>
  <c r="E273" i="2"/>
  <c r="DA272" i="2"/>
  <c r="CA272" i="2" s="1"/>
  <c r="CC272" i="2"/>
  <c r="CB272" i="2"/>
  <c r="F272" i="2"/>
  <c r="E272" i="2"/>
  <c r="DA271" i="2"/>
  <c r="CA271" i="2" s="1"/>
  <c r="F271" i="2"/>
  <c r="E271" i="2"/>
  <c r="D271" i="2" s="1"/>
  <c r="DG271" i="2" s="1"/>
  <c r="DA270" i="2"/>
  <c r="CC270" i="2"/>
  <c r="CB270" i="2"/>
  <c r="CA270" i="2"/>
  <c r="F270" i="2"/>
  <c r="E270" i="2"/>
  <c r="DA269" i="2"/>
  <c r="CA269" i="2" s="1"/>
  <c r="CC269" i="2"/>
  <c r="CB269" i="2"/>
  <c r="F269" i="2"/>
  <c r="D269" i="2" s="1"/>
  <c r="DE269" i="2" s="1"/>
  <c r="E269" i="2"/>
  <c r="DA268" i="2"/>
  <c r="CA268" i="2" s="1"/>
  <c r="CC268" i="2"/>
  <c r="CB268" i="2"/>
  <c r="F268" i="2"/>
  <c r="E268" i="2"/>
  <c r="DA267" i="2"/>
  <c r="CA267" i="2" s="1"/>
  <c r="CC267" i="2"/>
  <c r="CB267" i="2"/>
  <c r="F267" i="2"/>
  <c r="E267" i="2"/>
  <c r="DA266" i="2"/>
  <c r="CA266" i="2" s="1"/>
  <c r="CC266" i="2"/>
  <c r="CB266" i="2"/>
  <c r="F266" i="2"/>
  <c r="E266" i="2"/>
  <c r="D266" i="2" s="1"/>
  <c r="DA265" i="2"/>
  <c r="CA265" i="2" s="1"/>
  <c r="F265" i="2"/>
  <c r="E265" i="2"/>
  <c r="D265" i="2" s="1"/>
  <c r="DC265" i="2" s="1"/>
  <c r="CC265" i="2" s="1"/>
  <c r="DA264" i="2"/>
  <c r="CC264" i="2"/>
  <c r="CB264" i="2"/>
  <c r="CA264" i="2"/>
  <c r="F264" i="2"/>
  <c r="E264" i="2"/>
  <c r="D264" i="2"/>
  <c r="CE264" i="2" s="1"/>
  <c r="DA263" i="2"/>
  <c r="CC263" i="2"/>
  <c r="CB263" i="2"/>
  <c r="CA263" i="2"/>
  <c r="F263" i="2"/>
  <c r="E263" i="2"/>
  <c r="D263" i="2"/>
  <c r="CG263" i="2" s="1"/>
  <c r="DA262" i="2"/>
  <c r="CA262" i="2" s="1"/>
  <c r="CC262" i="2"/>
  <c r="CB262" i="2"/>
  <c r="F262" i="2"/>
  <c r="E262" i="2"/>
  <c r="D262" i="2"/>
  <c r="CD262" i="2" s="1"/>
  <c r="DA261" i="2"/>
  <c r="CC261" i="2"/>
  <c r="CB261" i="2"/>
  <c r="CA261" i="2"/>
  <c r="F261" i="2"/>
  <c r="E261" i="2"/>
  <c r="DA260" i="2"/>
  <c r="CA260" i="2" s="1"/>
  <c r="CC260" i="2"/>
  <c r="CB260" i="2"/>
  <c r="F260" i="2"/>
  <c r="D260" i="2" s="1"/>
  <c r="DD260" i="2" s="1"/>
  <c r="E260" i="2"/>
  <c r="DA259" i="2"/>
  <c r="CA259" i="2"/>
  <c r="F259" i="2"/>
  <c r="E259" i="2"/>
  <c r="D259" i="2" s="1"/>
  <c r="DG259" i="2" s="1"/>
  <c r="CC258" i="2"/>
  <c r="CA258" i="2"/>
  <c r="F258" i="2"/>
  <c r="E258" i="2"/>
  <c r="D258" i="2" s="1"/>
  <c r="DG258" i="2" s="1"/>
  <c r="CC257" i="2"/>
  <c r="CA257" i="2"/>
  <c r="F257" i="2"/>
  <c r="E257" i="2"/>
  <c r="D257" i="2" s="1"/>
  <c r="DE257" i="2" s="1"/>
  <c r="CC256" i="2"/>
  <c r="CA256" i="2"/>
  <c r="F256" i="2"/>
  <c r="E256" i="2"/>
  <c r="D256" i="2" s="1"/>
  <c r="CC255" i="2"/>
  <c r="CA255" i="2"/>
  <c r="F255" i="2"/>
  <c r="E255" i="2"/>
  <c r="CC254" i="2"/>
  <c r="CA254" i="2"/>
  <c r="F254" i="2"/>
  <c r="E254" i="2"/>
  <c r="CA253" i="2"/>
  <c r="F253" i="2"/>
  <c r="E253" i="2"/>
  <c r="D253" i="2" s="1"/>
  <c r="DB253" i="2" s="1"/>
  <c r="CB253" i="2" s="1"/>
  <c r="CC252" i="2"/>
  <c r="CA252" i="2"/>
  <c r="F252" i="2"/>
  <c r="E252" i="2"/>
  <c r="D252" i="2" s="1"/>
  <c r="CC251" i="2"/>
  <c r="CA251" i="2"/>
  <c r="F251" i="2"/>
  <c r="E251" i="2"/>
  <c r="CC250" i="2"/>
  <c r="CA250" i="2"/>
  <c r="F250" i="2"/>
  <c r="E250" i="2"/>
  <c r="D250" i="2" s="1"/>
  <c r="CC249" i="2"/>
  <c r="CA249" i="2"/>
  <c r="F249" i="2"/>
  <c r="E249" i="2"/>
  <c r="CC248" i="2"/>
  <c r="CA248" i="2"/>
  <c r="F248" i="2"/>
  <c r="E248" i="2"/>
  <c r="D248" i="2" s="1"/>
  <c r="DE248" i="2" s="1"/>
  <c r="CA247" i="2"/>
  <c r="F247" i="2"/>
  <c r="E247" i="2"/>
  <c r="CC246" i="2"/>
  <c r="CA246" i="2"/>
  <c r="F246" i="2"/>
  <c r="E246" i="2"/>
  <c r="CC245" i="2"/>
  <c r="CA245" i="2"/>
  <c r="F245" i="2"/>
  <c r="E245" i="2"/>
  <c r="CC244" i="2"/>
  <c r="CA244" i="2"/>
  <c r="F244" i="2"/>
  <c r="E244" i="2"/>
  <c r="D244" i="2" s="1"/>
  <c r="CC243" i="2"/>
  <c r="CA243" i="2"/>
  <c r="F243" i="2"/>
  <c r="E243" i="2"/>
  <c r="D243" i="2"/>
  <c r="CC242" i="2"/>
  <c r="CA242" i="2"/>
  <c r="F242" i="2"/>
  <c r="E242" i="2"/>
  <c r="D242" i="2"/>
  <c r="CA241" i="2"/>
  <c r="F241" i="2"/>
  <c r="E241" i="2"/>
  <c r="D241" i="2" s="1"/>
  <c r="DD241" i="2" s="1"/>
  <c r="DA240" i="2"/>
  <c r="CA240" i="2" s="1"/>
  <c r="CC240" i="2"/>
  <c r="F240" i="2"/>
  <c r="E240" i="2"/>
  <c r="D240" i="2" s="1"/>
  <c r="CG240" i="2" s="1"/>
  <c r="DA239" i="2"/>
  <c r="CA239" i="2" s="1"/>
  <c r="CC239" i="2"/>
  <c r="F239" i="2"/>
  <c r="E239" i="2"/>
  <c r="DA238" i="2"/>
  <c r="CA238" i="2" s="1"/>
  <c r="CC238" i="2"/>
  <c r="F238" i="2"/>
  <c r="E238" i="2"/>
  <c r="DA237" i="2"/>
  <c r="CC237" i="2"/>
  <c r="CA237" i="2"/>
  <c r="F237" i="2"/>
  <c r="E237" i="2"/>
  <c r="D237" i="2" s="1"/>
  <c r="DA236" i="2"/>
  <c r="CA236" i="2" s="1"/>
  <c r="CC236" i="2"/>
  <c r="F236" i="2"/>
  <c r="E236" i="2"/>
  <c r="D236" i="2" s="1"/>
  <c r="DA235" i="2"/>
  <c r="CA235" i="2" s="1"/>
  <c r="F235" i="2"/>
  <c r="E235" i="2"/>
  <c r="DA234" i="2"/>
  <c r="CA234" i="2" s="1"/>
  <c r="CC234" i="2"/>
  <c r="F234" i="2"/>
  <c r="E234" i="2"/>
  <c r="D234" i="2" s="1"/>
  <c r="DE234" i="2" s="1"/>
  <c r="DA233" i="2"/>
  <c r="CC233" i="2"/>
  <c r="CA233" i="2"/>
  <c r="F233" i="2"/>
  <c r="E233" i="2"/>
  <c r="D233" i="2"/>
  <c r="DE233" i="2" s="1"/>
  <c r="DA232" i="2"/>
  <c r="CC232" i="2"/>
  <c r="CA232" i="2"/>
  <c r="F232" i="2"/>
  <c r="E232" i="2"/>
  <c r="D232" i="2"/>
  <c r="DG232" i="2" s="1"/>
  <c r="DA231" i="2"/>
  <c r="CC231" i="2"/>
  <c r="CA231" i="2"/>
  <c r="F231" i="2"/>
  <c r="E231" i="2"/>
  <c r="DA230" i="2"/>
  <c r="CA230" i="2" s="1"/>
  <c r="CC230" i="2"/>
  <c r="F230" i="2"/>
  <c r="E230" i="2"/>
  <c r="DA229" i="2"/>
  <c r="CA229" i="2" s="1"/>
  <c r="F229" i="2"/>
  <c r="E229" i="2"/>
  <c r="DA228" i="2"/>
  <c r="CC228" i="2"/>
  <c r="CA228" i="2"/>
  <c r="F228" i="2"/>
  <c r="E228" i="2"/>
  <c r="DA227" i="2"/>
  <c r="CC227" i="2"/>
  <c r="CA227" i="2"/>
  <c r="F227" i="2"/>
  <c r="E227" i="2"/>
  <c r="D227" i="2"/>
  <c r="DA226" i="2"/>
  <c r="CA226" i="2" s="1"/>
  <c r="CC226" i="2"/>
  <c r="F226" i="2"/>
  <c r="E226" i="2"/>
  <c r="DA225" i="2"/>
  <c r="CA225" i="2" s="1"/>
  <c r="CC225" i="2"/>
  <c r="F225" i="2"/>
  <c r="E225" i="2"/>
  <c r="DA224" i="2"/>
  <c r="CA224" i="2" s="1"/>
  <c r="CC224" i="2"/>
  <c r="F224" i="2"/>
  <c r="E224" i="2"/>
  <c r="D224" i="2" s="1"/>
  <c r="DA223" i="2"/>
  <c r="CA223" i="2"/>
  <c r="F223" i="2"/>
  <c r="E223" i="2"/>
  <c r="DA222" i="2"/>
  <c r="CA222" i="2"/>
  <c r="F222" i="2"/>
  <c r="E222" i="2"/>
  <c r="DA221" i="2"/>
  <c r="CA221" i="2"/>
  <c r="F221" i="2"/>
  <c r="E221" i="2"/>
  <c r="F216" i="2"/>
  <c r="E216" i="2"/>
  <c r="F215" i="2"/>
  <c r="E215" i="2"/>
  <c r="F214" i="2"/>
  <c r="E214" i="2"/>
  <c r="F213" i="2"/>
  <c r="E213" i="2"/>
  <c r="CE208" i="2"/>
  <c r="CD208" i="2"/>
  <c r="CC208" i="2"/>
  <c r="CB208" i="2"/>
  <c r="CA208" i="2"/>
  <c r="AD208" i="2"/>
  <c r="CE207" i="2"/>
  <c r="CD207" i="2"/>
  <c r="CC207" i="2"/>
  <c r="CB207" i="2"/>
  <c r="CA207" i="2"/>
  <c r="AD207" i="2"/>
  <c r="DC206" i="2"/>
  <c r="CC206" i="2" s="1"/>
  <c r="AD206" i="2"/>
  <c r="F206" i="2"/>
  <c r="D206" i="2" s="1"/>
  <c r="E206" i="2"/>
  <c r="AD205" i="2"/>
  <c r="F205" i="2"/>
  <c r="E205" i="2"/>
  <c r="AD204" i="2"/>
  <c r="F204" i="2"/>
  <c r="E204" i="2"/>
  <c r="AD203" i="2"/>
  <c r="F203" i="2"/>
  <c r="E203" i="2"/>
  <c r="D203" i="2" s="1"/>
  <c r="F198" i="2"/>
  <c r="E198" i="2"/>
  <c r="F197" i="2"/>
  <c r="E197" i="2"/>
  <c r="D197" i="2" s="1"/>
  <c r="F196" i="2"/>
  <c r="E196" i="2"/>
  <c r="F195" i="2"/>
  <c r="E195" i="2"/>
  <c r="D195" i="2" s="1"/>
  <c r="DD195" i="2" s="1"/>
  <c r="CD195" i="2" s="1"/>
  <c r="F194" i="2"/>
  <c r="E194" i="2"/>
  <c r="F193" i="2"/>
  <c r="E193" i="2"/>
  <c r="D193" i="2" s="1"/>
  <c r="DE193" i="2" s="1"/>
  <c r="CE193" i="2" s="1"/>
  <c r="F192" i="2"/>
  <c r="E192" i="2"/>
  <c r="DC191" i="2"/>
  <c r="CC191" i="2" s="1"/>
  <c r="F191" i="2"/>
  <c r="E191" i="2"/>
  <c r="D191" i="2" s="1"/>
  <c r="F190" i="2"/>
  <c r="E190" i="2"/>
  <c r="F189" i="2"/>
  <c r="E189" i="2"/>
  <c r="D189" i="2" s="1"/>
  <c r="F188" i="2"/>
  <c r="E188" i="2"/>
  <c r="F187" i="2"/>
  <c r="E187" i="2"/>
  <c r="D187" i="2" s="1"/>
  <c r="DD187" i="2" s="1"/>
  <c r="CD187" i="2" s="1"/>
  <c r="DB186" i="2"/>
  <c r="CB186" i="2" s="1"/>
  <c r="F186" i="2"/>
  <c r="E186" i="2"/>
  <c r="D186" i="2" s="1"/>
  <c r="F185" i="2"/>
  <c r="E185" i="2"/>
  <c r="D185" i="2" s="1"/>
  <c r="DE185" i="2" s="1"/>
  <c r="CE185" i="2" s="1"/>
  <c r="F184" i="2"/>
  <c r="E184" i="2"/>
  <c r="F183" i="2"/>
  <c r="E183" i="2"/>
  <c r="D183" i="2" s="1"/>
  <c r="DC183" i="2" s="1"/>
  <c r="CC183" i="2" s="1"/>
  <c r="F182" i="2"/>
  <c r="E182" i="2"/>
  <c r="F181" i="2"/>
  <c r="D181" i="2" s="1"/>
  <c r="E181" i="2"/>
  <c r="F180" i="2"/>
  <c r="E180" i="2"/>
  <c r="F179" i="2"/>
  <c r="E179" i="2"/>
  <c r="D179" i="2" s="1"/>
  <c r="DD179" i="2" s="1"/>
  <c r="CD179" i="2" s="1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7" i="2"/>
  <c r="D177" i="2"/>
  <c r="DB177" i="2" s="1"/>
  <c r="CB177" i="2" s="1"/>
  <c r="E176" i="2"/>
  <c r="D176" i="2"/>
  <c r="DD176" i="2" s="1"/>
  <c r="CD176" i="2" s="1"/>
  <c r="E175" i="2"/>
  <c r="D175" i="2" s="1"/>
  <c r="E174" i="2"/>
  <c r="D174" i="2" s="1"/>
  <c r="DC174" i="2" s="1"/>
  <c r="CC174" i="2" s="1"/>
  <c r="DA173" i="2"/>
  <c r="CA173" i="2" s="1"/>
  <c r="E173" i="2"/>
  <c r="D173" i="2"/>
  <c r="F172" i="2"/>
  <c r="D172" i="2" s="1"/>
  <c r="DA172" i="2" s="1"/>
  <c r="CA172" i="2" s="1"/>
  <c r="F171" i="2"/>
  <c r="D171" i="2" s="1"/>
  <c r="DC171" i="2" s="1"/>
  <c r="CC171" i="2" s="1"/>
  <c r="DC170" i="2"/>
  <c r="CC170" i="2" s="1"/>
  <c r="F170" i="2"/>
  <c r="D170" i="2" s="1"/>
  <c r="F169" i="2"/>
  <c r="D169" i="2"/>
  <c r="DD169" i="2" s="1"/>
  <c r="CD169" i="2" s="1"/>
  <c r="F168" i="2"/>
  <c r="D168" i="2"/>
  <c r="DD168" i="2" s="1"/>
  <c r="CD168" i="2" s="1"/>
  <c r="DA167" i="2"/>
  <c r="CA167" i="2" s="1"/>
  <c r="F167" i="2"/>
  <c r="D167" i="2" s="1"/>
  <c r="AW166" i="2"/>
  <c r="AV166" i="2"/>
  <c r="AU166" i="2"/>
  <c r="AT166" i="2"/>
  <c r="AS166" i="2"/>
  <c r="AR166" i="2"/>
  <c r="AQ166" i="2"/>
  <c r="AP166" i="2"/>
  <c r="AN166" i="2"/>
  <c r="AL166" i="2"/>
  <c r="AJ166" i="2"/>
  <c r="AH166" i="2"/>
  <c r="AF166" i="2"/>
  <c r="AD166" i="2"/>
  <c r="DB165" i="2"/>
  <c r="CB165" i="2" s="1"/>
  <c r="F165" i="2"/>
  <c r="D165" i="2" s="1"/>
  <c r="DA165" i="2" s="1"/>
  <c r="CA165" i="2" s="1"/>
  <c r="F164" i="2"/>
  <c r="D164" i="2" s="1"/>
  <c r="DB164" i="2" s="1"/>
  <c r="CB164" i="2" s="1"/>
  <c r="F163" i="2"/>
  <c r="D163" i="2" s="1"/>
  <c r="F162" i="2"/>
  <c r="D162" i="2" s="1"/>
  <c r="DB162" i="2" s="1"/>
  <c r="CB162" i="2" s="1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DG156" i="2"/>
  <c r="DB156" i="2"/>
  <c r="DA156" i="2"/>
  <c r="CA156" i="2" s="1"/>
  <c r="CB156" i="2"/>
  <c r="F156" i="2"/>
  <c r="DD156" i="2" s="1"/>
  <c r="E156" i="2"/>
  <c r="CF156" i="2" s="1"/>
  <c r="D156" i="2"/>
  <c r="DF156" i="2" s="1"/>
  <c r="DF155" i="2"/>
  <c r="DB155" i="2"/>
  <c r="DA155" i="2"/>
  <c r="CA155" i="2" s="1"/>
  <c r="CB155" i="2"/>
  <c r="F155" i="2"/>
  <c r="E155" i="2"/>
  <c r="CF155" i="2" s="1"/>
  <c r="D155" i="2"/>
  <c r="DC155" i="2" s="1"/>
  <c r="CC155" i="2" s="1"/>
  <c r="DG154" i="2"/>
  <c r="DB154" i="2"/>
  <c r="DA154" i="2"/>
  <c r="CA154" i="2" s="1"/>
  <c r="CB154" i="2"/>
  <c r="F154" i="2"/>
  <c r="E154" i="2"/>
  <c r="CF154" i="2" s="1"/>
  <c r="D154" i="2"/>
  <c r="DF154" i="2" s="1"/>
  <c r="DB153" i="2"/>
  <c r="CB153" i="2" s="1"/>
  <c r="DA153" i="2"/>
  <c r="CF153" i="2"/>
  <c r="CA153" i="2"/>
  <c r="F153" i="2"/>
  <c r="E153" i="2"/>
  <c r="D153" i="2"/>
  <c r="DE152" i="2"/>
  <c r="DB152" i="2"/>
  <c r="DA152" i="2"/>
  <c r="CA152" i="2" s="1"/>
  <c r="CG152" i="2"/>
  <c r="CB152" i="2"/>
  <c r="F152" i="2"/>
  <c r="DD152" i="2" s="1"/>
  <c r="E152" i="2"/>
  <c r="CF152" i="2" s="1"/>
  <c r="D152" i="2"/>
  <c r="DF152" i="2" s="1"/>
  <c r="DE151" i="2"/>
  <c r="DB151" i="2"/>
  <c r="DA151" i="2"/>
  <c r="CD151" i="2"/>
  <c r="CB151" i="2"/>
  <c r="CA151" i="2"/>
  <c r="F151" i="2"/>
  <c r="E151" i="2"/>
  <c r="CF151" i="2" s="1"/>
  <c r="D151" i="2"/>
  <c r="DG151" i="2" s="1"/>
  <c r="DE150" i="2"/>
  <c r="DD150" i="2"/>
  <c r="DB150" i="2"/>
  <c r="DA150" i="2"/>
  <c r="CA150" i="2" s="1"/>
  <c r="CG150" i="2"/>
  <c r="CB150" i="2"/>
  <c r="F150" i="2"/>
  <c r="CD150" i="2" s="1"/>
  <c r="E150" i="2"/>
  <c r="CF150" i="2" s="1"/>
  <c r="D150" i="2"/>
  <c r="DF150" i="2" s="1"/>
  <c r="DB149" i="2"/>
  <c r="CB149" i="2" s="1"/>
  <c r="DA149" i="2"/>
  <c r="CA149" i="2"/>
  <c r="F149" i="2"/>
  <c r="E149" i="2"/>
  <c r="CF149" i="2" s="1"/>
  <c r="D149" i="2"/>
  <c r="D157" i="2" s="1"/>
  <c r="DG148" i="2"/>
  <c r="DB148" i="2"/>
  <c r="DA148" i="2"/>
  <c r="CA148" i="2" s="1"/>
  <c r="CB148" i="2"/>
  <c r="F148" i="2"/>
  <c r="E148" i="2"/>
  <c r="CF148" i="2" s="1"/>
  <c r="D148" i="2"/>
  <c r="DF148" i="2" s="1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F143" i="2" s="1"/>
  <c r="G143" i="2"/>
  <c r="DB142" i="2"/>
  <c r="CB142" i="2" s="1"/>
  <c r="DA142" i="2"/>
  <c r="CA142" i="2" s="1"/>
  <c r="F142" i="2"/>
  <c r="E142" i="2"/>
  <c r="D142" i="2"/>
  <c r="DH142" i="2" s="1"/>
  <c r="DB141" i="2"/>
  <c r="CB141" i="2" s="1"/>
  <c r="DA141" i="2"/>
  <c r="CA141" i="2" s="1"/>
  <c r="F141" i="2"/>
  <c r="E141" i="2"/>
  <c r="D141" i="2" s="1"/>
  <c r="DB140" i="2"/>
  <c r="CB140" i="2" s="1"/>
  <c r="DA140" i="2"/>
  <c r="CA140" i="2"/>
  <c r="F140" i="2"/>
  <c r="E140" i="2"/>
  <c r="D140" i="2"/>
  <c r="CD140" i="2" s="1"/>
  <c r="DB139" i="2"/>
  <c r="CB139" i="2" s="1"/>
  <c r="DA139" i="2"/>
  <c r="CA139" i="2" s="1"/>
  <c r="F139" i="2"/>
  <c r="E139" i="2"/>
  <c r="D139" i="2"/>
  <c r="DF139" i="2" s="1"/>
  <c r="DB138" i="2"/>
  <c r="CB138" i="2" s="1"/>
  <c r="DA138" i="2"/>
  <c r="CA138" i="2"/>
  <c r="F138" i="2"/>
  <c r="E138" i="2"/>
  <c r="D138" i="2" s="1"/>
  <c r="DH138" i="2" s="1"/>
  <c r="DB137" i="2"/>
  <c r="CB137" i="2" s="1"/>
  <c r="DA137" i="2"/>
  <c r="CA137" i="2" s="1"/>
  <c r="F137" i="2"/>
  <c r="E137" i="2"/>
  <c r="D137" i="2"/>
  <c r="DF137" i="2" s="1"/>
  <c r="DB136" i="2"/>
  <c r="CB136" i="2" s="1"/>
  <c r="DA136" i="2"/>
  <c r="CA136" i="2"/>
  <c r="F136" i="2"/>
  <c r="E136" i="2"/>
  <c r="D136" i="2" s="1"/>
  <c r="DB135" i="2"/>
  <c r="CB135" i="2" s="1"/>
  <c r="DA135" i="2"/>
  <c r="CA135" i="2"/>
  <c r="F135" i="2"/>
  <c r="E135" i="2"/>
  <c r="D135" i="2" s="1"/>
  <c r="DB134" i="2"/>
  <c r="CB134" i="2" s="1"/>
  <c r="DA134" i="2"/>
  <c r="CA134" i="2" s="1"/>
  <c r="F134" i="2"/>
  <c r="D134" i="2" s="1"/>
  <c r="DH134" i="2" s="1"/>
  <c r="E134" i="2"/>
  <c r="DB133" i="2"/>
  <c r="CB133" i="2" s="1"/>
  <c r="DA133" i="2"/>
  <c r="CA133" i="2"/>
  <c r="F133" i="2"/>
  <c r="E133" i="2"/>
  <c r="D133" i="2" s="1"/>
  <c r="DB132" i="2"/>
  <c r="CB132" i="2" s="1"/>
  <c r="DA132" i="2"/>
  <c r="CA132" i="2"/>
  <c r="F132" i="2"/>
  <c r="D132" i="2" s="1"/>
  <c r="E132" i="2"/>
  <c r="DB131" i="2"/>
  <c r="CB131" i="2" s="1"/>
  <c r="DA131" i="2"/>
  <c r="CA131" i="2" s="1"/>
  <c r="F131" i="2"/>
  <c r="D131" i="2" s="1"/>
  <c r="E131" i="2"/>
  <c r="DC130" i="2"/>
  <c r="CC130" i="2" s="1"/>
  <c r="DB130" i="2"/>
  <c r="DA130" i="2"/>
  <c r="CA130" i="2" s="1"/>
  <c r="CB130" i="2"/>
  <c r="F130" i="2"/>
  <c r="D130" i="2" s="1"/>
  <c r="DH130" i="2" s="1"/>
  <c r="E130" i="2"/>
  <c r="DB129" i="2"/>
  <c r="DA129" i="2"/>
  <c r="CA129" i="2" s="1"/>
  <c r="CB129" i="2"/>
  <c r="F129" i="2"/>
  <c r="E129" i="2"/>
  <c r="D129" i="2" s="1"/>
  <c r="DB128" i="2"/>
  <c r="CB128" i="2" s="1"/>
  <c r="DA128" i="2"/>
  <c r="CA128" i="2" s="1"/>
  <c r="F128" i="2"/>
  <c r="D128" i="2" s="1"/>
  <c r="DC128" i="2" s="1"/>
  <c r="CC128" i="2" s="1"/>
  <c r="E128" i="2"/>
  <c r="DB127" i="2"/>
  <c r="CB127" i="2"/>
  <c r="F127" i="2"/>
  <c r="E127" i="2"/>
  <c r="D127" i="2"/>
  <c r="DE127" i="2" s="1"/>
  <c r="DB126" i="2"/>
  <c r="CB126" i="2" s="1"/>
  <c r="F126" i="2"/>
  <c r="D126" i="2" s="1"/>
  <c r="DC126" i="2" s="1"/>
  <c r="CC126" i="2" s="1"/>
  <c r="E126" i="2"/>
  <c r="DB125" i="2"/>
  <c r="CB125" i="2" s="1"/>
  <c r="F125" i="2"/>
  <c r="E125" i="2"/>
  <c r="DB124" i="2"/>
  <c r="CB124" i="2"/>
  <c r="F124" i="2"/>
  <c r="E124" i="2"/>
  <c r="D124" i="2"/>
  <c r="DE124" i="2" s="1"/>
  <c r="DB123" i="2"/>
  <c r="CB123" i="2" s="1"/>
  <c r="F123" i="2"/>
  <c r="E123" i="2"/>
  <c r="DB122" i="2"/>
  <c r="CB122" i="2"/>
  <c r="F122" i="2"/>
  <c r="E122" i="2"/>
  <c r="D122" i="2" s="1"/>
  <c r="DF122" i="2" s="1"/>
  <c r="DB121" i="2"/>
  <c r="CB121" i="2" s="1"/>
  <c r="F121" i="2"/>
  <c r="D121" i="2" s="1"/>
  <c r="E121" i="2"/>
  <c r="DB120" i="2"/>
  <c r="CB120" i="2" s="1"/>
  <c r="DA120" i="2"/>
  <c r="CA120" i="2" s="1"/>
  <c r="F120" i="2"/>
  <c r="E120" i="2"/>
  <c r="DB119" i="2"/>
  <c r="CB119" i="2" s="1"/>
  <c r="F119" i="2"/>
  <c r="E119" i="2"/>
  <c r="D119" i="2"/>
  <c r="DB118" i="2"/>
  <c r="CB118" i="2" s="1"/>
  <c r="DA118" i="2"/>
  <c r="CA118" i="2" s="1"/>
  <c r="CH118" i="2"/>
  <c r="F118" i="2"/>
  <c r="D118" i="2" s="1"/>
  <c r="DD118" i="2" s="1"/>
  <c r="E118" i="2"/>
  <c r="DB117" i="2"/>
  <c r="CB117" i="2" s="1"/>
  <c r="DA117" i="2"/>
  <c r="CA117" i="2" s="1"/>
  <c r="F117" i="2"/>
  <c r="D117" i="2" s="1"/>
  <c r="CE117" i="2" s="1"/>
  <c r="E117" i="2"/>
  <c r="DB116" i="2"/>
  <c r="DA116" i="2"/>
  <c r="CA116" i="2" s="1"/>
  <c r="CB116" i="2"/>
  <c r="F116" i="2"/>
  <c r="E116" i="2"/>
  <c r="DB115" i="2"/>
  <c r="DA115" i="2"/>
  <c r="CA115" i="2" s="1"/>
  <c r="CB115" i="2"/>
  <c r="F115" i="2"/>
  <c r="E115" i="2"/>
  <c r="D115" i="2"/>
  <c r="CE115" i="2" s="1"/>
  <c r="DB114" i="2"/>
  <c r="DA114" i="2"/>
  <c r="CA114" i="2" s="1"/>
  <c r="CB114" i="2"/>
  <c r="F114" i="2"/>
  <c r="D114" i="2" s="1"/>
  <c r="DD114" i="2" s="1"/>
  <c r="E114" i="2"/>
  <c r="DB113" i="2"/>
  <c r="DA113" i="2"/>
  <c r="CA113" i="2" s="1"/>
  <c r="CB113" i="2"/>
  <c r="F113" i="2"/>
  <c r="E113" i="2"/>
  <c r="D113" i="2"/>
  <c r="DB112" i="2"/>
  <c r="CB112" i="2" s="1"/>
  <c r="DA112" i="2"/>
  <c r="CA112" i="2" s="1"/>
  <c r="CH112" i="2"/>
  <c r="F112" i="2"/>
  <c r="D112" i="2" s="1"/>
  <c r="DD112" i="2" s="1"/>
  <c r="E112" i="2"/>
  <c r="DB111" i="2"/>
  <c r="DA111" i="2"/>
  <c r="CB111" i="2"/>
  <c r="CA111" i="2"/>
  <c r="F111" i="2"/>
  <c r="E111" i="2"/>
  <c r="D111" i="2" s="1"/>
  <c r="DB110" i="2"/>
  <c r="DA110" i="2"/>
  <c r="CA110" i="2" s="1"/>
  <c r="CB110" i="2"/>
  <c r="F110" i="2"/>
  <c r="E110" i="2"/>
  <c r="DA109" i="2"/>
  <c r="CA109" i="2" s="1"/>
  <c r="F109" i="2"/>
  <c r="E109" i="2"/>
  <c r="D109" i="2" s="1"/>
  <c r="DB108" i="2"/>
  <c r="DA108" i="2"/>
  <c r="CA108" i="2" s="1"/>
  <c r="CB108" i="2"/>
  <c r="F108" i="2"/>
  <c r="D108" i="2" s="1"/>
  <c r="CG108" i="2" s="1"/>
  <c r="E108" i="2"/>
  <c r="DB107" i="2"/>
  <c r="DA107" i="2"/>
  <c r="CA107" i="2" s="1"/>
  <c r="CB107" i="2"/>
  <c r="F107" i="2"/>
  <c r="E107" i="2"/>
  <c r="D107" i="2" s="1"/>
  <c r="DB106" i="2"/>
  <c r="CB106" i="2" s="1"/>
  <c r="DA106" i="2"/>
  <c r="CA106" i="2"/>
  <c r="F106" i="2"/>
  <c r="E106" i="2"/>
  <c r="DA105" i="2"/>
  <c r="CA105" i="2" s="1"/>
  <c r="F105" i="2"/>
  <c r="E105" i="2"/>
  <c r="D105" i="2"/>
  <c r="DE105" i="2" s="1"/>
  <c r="DB104" i="2"/>
  <c r="CB104" i="2" s="1"/>
  <c r="DA104" i="2"/>
  <c r="CA104" i="2"/>
  <c r="F104" i="2"/>
  <c r="E104" i="2"/>
  <c r="D104" i="2" s="1"/>
  <c r="DB103" i="2"/>
  <c r="CB103" i="2" s="1"/>
  <c r="DA103" i="2"/>
  <c r="CA103" i="2" s="1"/>
  <c r="F103" i="2"/>
  <c r="E103" i="2"/>
  <c r="D103" i="2" s="1"/>
  <c r="CE103" i="2" s="1"/>
  <c r="DB102" i="2"/>
  <c r="CB102" i="2" s="1"/>
  <c r="DA102" i="2"/>
  <c r="CA102" i="2" s="1"/>
  <c r="F102" i="2"/>
  <c r="E102" i="2"/>
  <c r="D102" i="2" s="1"/>
  <c r="DF102" i="2" s="1"/>
  <c r="DB101" i="2"/>
  <c r="DA101" i="2"/>
  <c r="CA101" i="2" s="1"/>
  <c r="CB101" i="2"/>
  <c r="F101" i="2"/>
  <c r="D101" i="2" s="1"/>
  <c r="CG101" i="2" s="1"/>
  <c r="E101" i="2"/>
  <c r="DA100" i="2"/>
  <c r="CA100" i="2" s="1"/>
  <c r="F100" i="2"/>
  <c r="D100" i="2" s="1"/>
  <c r="E100" i="2"/>
  <c r="DB99" i="2"/>
  <c r="CB99" i="2"/>
  <c r="F99" i="2"/>
  <c r="E99" i="2"/>
  <c r="D99" i="2" s="1"/>
  <c r="DG99" i="2" s="1"/>
  <c r="DB98" i="2"/>
  <c r="CB98" i="2" s="1"/>
  <c r="DA98" i="2"/>
  <c r="CA98" i="2" s="1"/>
  <c r="F98" i="2"/>
  <c r="E98" i="2"/>
  <c r="D98" i="2" s="1"/>
  <c r="DE98" i="2" s="1"/>
  <c r="DB97" i="2"/>
  <c r="DA97" i="2"/>
  <c r="CA97" i="2" s="1"/>
  <c r="CB97" i="2"/>
  <c r="F97" i="2"/>
  <c r="D97" i="2" s="1"/>
  <c r="E97" i="2"/>
  <c r="DB96" i="2"/>
  <c r="CB96" i="2" s="1"/>
  <c r="DA96" i="2"/>
  <c r="CA96" i="2" s="1"/>
  <c r="F96" i="2"/>
  <c r="E96" i="2"/>
  <c r="D96" i="2" s="1"/>
  <c r="CE96" i="2" s="1"/>
  <c r="DB95" i="2"/>
  <c r="CB95" i="2"/>
  <c r="F95" i="2"/>
  <c r="D95" i="2" s="1"/>
  <c r="DF95" i="2" s="1"/>
  <c r="E95" i="2"/>
  <c r="DB94" i="2"/>
  <c r="CB94" i="2" s="1"/>
  <c r="DA94" i="2"/>
  <c r="CA94" i="2" s="1"/>
  <c r="F94" i="2"/>
  <c r="D94" i="2" s="1"/>
  <c r="CH94" i="2" s="1"/>
  <c r="E94" i="2"/>
  <c r="DB93" i="2"/>
  <c r="DA93" i="2"/>
  <c r="CB93" i="2"/>
  <c r="CA93" i="2"/>
  <c r="F93" i="2"/>
  <c r="E93" i="2"/>
  <c r="D93" i="2"/>
  <c r="CE93" i="2" s="1"/>
  <c r="DB92" i="2"/>
  <c r="DA92" i="2"/>
  <c r="CA92" i="2" s="1"/>
  <c r="CB92" i="2"/>
  <c r="F92" i="2"/>
  <c r="E92" i="2"/>
  <c r="DB91" i="2"/>
  <c r="CB91" i="2" s="1"/>
  <c r="DA91" i="2"/>
  <c r="CA91" i="2"/>
  <c r="F91" i="2"/>
  <c r="E91" i="2"/>
  <c r="D91" i="2" s="1"/>
  <c r="DG91" i="2" s="1"/>
  <c r="DB90" i="2"/>
  <c r="CB90" i="2" s="1"/>
  <c r="DA90" i="2"/>
  <c r="CA90" i="2" s="1"/>
  <c r="F90" i="2"/>
  <c r="E90" i="2"/>
  <c r="D85" i="2"/>
  <c r="D84" i="2"/>
  <c r="DF80" i="2"/>
  <c r="CF80" i="2" s="1"/>
  <c r="DE80" i="2"/>
  <c r="CE80" i="2" s="1"/>
  <c r="DD80" i="2"/>
  <c r="CD80" i="2" s="1"/>
  <c r="DC80" i="2"/>
  <c r="CC80" i="2" s="1"/>
  <c r="DB80" i="2"/>
  <c r="DA80" i="2"/>
  <c r="CB80" i="2"/>
  <c r="CA80" i="2"/>
  <c r="DF79" i="2"/>
  <c r="CF79" i="2" s="1"/>
  <c r="DE79" i="2"/>
  <c r="CE79" i="2" s="1"/>
  <c r="DD79" i="2"/>
  <c r="DC79" i="2"/>
  <c r="CC79" i="2" s="1"/>
  <c r="DB79" i="2"/>
  <c r="CB79" i="2" s="1"/>
  <c r="DA79" i="2"/>
  <c r="CA79" i="2" s="1"/>
  <c r="CD79" i="2"/>
  <c r="DF78" i="2"/>
  <c r="CF78" i="2" s="1"/>
  <c r="DE78" i="2"/>
  <c r="CE78" i="2" s="1"/>
  <c r="DD78" i="2"/>
  <c r="DC78" i="2"/>
  <c r="CC78" i="2" s="1"/>
  <c r="DB78" i="2"/>
  <c r="CB78" i="2" s="1"/>
  <c r="DA78" i="2"/>
  <c r="CA78" i="2" s="1"/>
  <c r="CD78" i="2"/>
  <c r="DF77" i="2"/>
  <c r="DE77" i="2"/>
  <c r="DD77" i="2"/>
  <c r="CD77" i="2" s="1"/>
  <c r="DC77" i="2"/>
  <c r="CC77" i="2" s="1"/>
  <c r="DB77" i="2"/>
  <c r="DA77" i="2"/>
  <c r="CF77" i="2"/>
  <c r="CE77" i="2"/>
  <c r="CB77" i="2"/>
  <c r="CA77" i="2"/>
  <c r="DF76" i="2"/>
  <c r="DE76" i="2"/>
  <c r="CE76" i="2" s="1"/>
  <c r="DD76" i="2"/>
  <c r="CD76" i="2" s="1"/>
  <c r="DC76" i="2"/>
  <c r="CC76" i="2" s="1"/>
  <c r="DB76" i="2"/>
  <c r="DA76" i="2"/>
  <c r="CA76" i="2" s="1"/>
  <c r="K76" i="2" s="1"/>
  <c r="CF76" i="2"/>
  <c r="CB76" i="2"/>
  <c r="DF75" i="2"/>
  <c r="CF75" i="2" s="1"/>
  <c r="DE75" i="2"/>
  <c r="CE75" i="2" s="1"/>
  <c r="DD75" i="2"/>
  <c r="CD75" i="2" s="1"/>
  <c r="DC75" i="2"/>
  <c r="DB75" i="2"/>
  <c r="CB75" i="2" s="1"/>
  <c r="DA75" i="2"/>
  <c r="CA75" i="2" s="1"/>
  <c r="CC75" i="2"/>
  <c r="DF74" i="2"/>
  <c r="CF74" i="2" s="1"/>
  <c r="DE74" i="2"/>
  <c r="CE74" i="2" s="1"/>
  <c r="DD74" i="2"/>
  <c r="DC74" i="2"/>
  <c r="DB74" i="2"/>
  <c r="CB74" i="2" s="1"/>
  <c r="DA74" i="2"/>
  <c r="CD74" i="2"/>
  <c r="CC74" i="2"/>
  <c r="CA74" i="2"/>
  <c r="DF73" i="2"/>
  <c r="CF73" i="2" s="1"/>
  <c r="DE73" i="2"/>
  <c r="DD73" i="2"/>
  <c r="CD73" i="2" s="1"/>
  <c r="DC73" i="2"/>
  <c r="CC73" i="2" s="1"/>
  <c r="DB73" i="2"/>
  <c r="DA73" i="2"/>
  <c r="CE73" i="2"/>
  <c r="CB73" i="2"/>
  <c r="CA73" i="2"/>
  <c r="DF72" i="2"/>
  <c r="CF72" i="2" s="1"/>
  <c r="DE72" i="2"/>
  <c r="CE72" i="2" s="1"/>
  <c r="DD72" i="2"/>
  <c r="CD72" i="2" s="1"/>
  <c r="DC72" i="2"/>
  <c r="DB72" i="2"/>
  <c r="DA72" i="2"/>
  <c r="CA72" i="2" s="1"/>
  <c r="CC72" i="2"/>
  <c r="CB72" i="2"/>
  <c r="DF71" i="2"/>
  <c r="CF71" i="2" s="1"/>
  <c r="DE71" i="2"/>
  <c r="CE71" i="2" s="1"/>
  <c r="DD71" i="2"/>
  <c r="CD71" i="2" s="1"/>
  <c r="DC71" i="2"/>
  <c r="DB71" i="2"/>
  <c r="DA71" i="2"/>
  <c r="CA71" i="2" s="1"/>
  <c r="CC71" i="2"/>
  <c r="CB71" i="2"/>
  <c r="DF70" i="2"/>
  <c r="CF70" i="2" s="1"/>
  <c r="DE70" i="2"/>
  <c r="DD70" i="2"/>
  <c r="CD70" i="2" s="1"/>
  <c r="DC70" i="2"/>
  <c r="CC70" i="2" s="1"/>
  <c r="DB70" i="2"/>
  <c r="CB70" i="2" s="1"/>
  <c r="DA70" i="2"/>
  <c r="CE70" i="2"/>
  <c r="CA70" i="2"/>
  <c r="DF69" i="2"/>
  <c r="CF69" i="2" s="1"/>
  <c r="DE69" i="2"/>
  <c r="CE69" i="2" s="1"/>
  <c r="DD69" i="2"/>
  <c r="CD69" i="2" s="1"/>
  <c r="DC69" i="2"/>
  <c r="CC69" i="2" s="1"/>
  <c r="DB69" i="2"/>
  <c r="CB69" i="2" s="1"/>
  <c r="DA69" i="2"/>
  <c r="CA69" i="2" s="1"/>
  <c r="DF68" i="2"/>
  <c r="CF68" i="2" s="1"/>
  <c r="DE68" i="2"/>
  <c r="CE68" i="2" s="1"/>
  <c r="DD68" i="2"/>
  <c r="CD68" i="2" s="1"/>
  <c r="DC68" i="2"/>
  <c r="DB68" i="2"/>
  <c r="CB68" i="2" s="1"/>
  <c r="DA68" i="2"/>
  <c r="CA68" i="2" s="1"/>
  <c r="CC68" i="2"/>
  <c r="DF67" i="2"/>
  <c r="CF67" i="2" s="1"/>
  <c r="DE67" i="2"/>
  <c r="CE67" i="2" s="1"/>
  <c r="DD67" i="2"/>
  <c r="CD67" i="2" s="1"/>
  <c r="DC67" i="2"/>
  <c r="DB67" i="2"/>
  <c r="DA67" i="2"/>
  <c r="CA67" i="2" s="1"/>
  <c r="CC67" i="2"/>
  <c r="CB67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E64" i="2"/>
  <c r="D64" i="2" s="1"/>
  <c r="DC63" i="2"/>
  <c r="DA63" i="2"/>
  <c r="CA63" i="2" s="1"/>
  <c r="CC63" i="2"/>
  <c r="F63" i="2"/>
  <c r="DH63" i="2" s="1"/>
  <c r="E63" i="2"/>
  <c r="CG63" i="2" s="1"/>
  <c r="D63" i="2"/>
  <c r="DG63" i="2" s="1"/>
  <c r="DC62" i="2"/>
  <c r="DA62" i="2"/>
  <c r="CA62" i="2" s="1"/>
  <c r="CC62" i="2"/>
  <c r="F62" i="2"/>
  <c r="DH62" i="2" s="1"/>
  <c r="E62" i="2"/>
  <c r="DH61" i="2"/>
  <c r="DC61" i="2"/>
  <c r="DA61" i="2"/>
  <c r="CA61" i="2" s="1"/>
  <c r="CC61" i="2"/>
  <c r="F61" i="2"/>
  <c r="F64" i="2" s="1"/>
  <c r="E61" i="2"/>
  <c r="CG61" i="2" s="1"/>
  <c r="D61" i="2"/>
  <c r="DG61" i="2" s="1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DC59" i="2"/>
  <c r="DA59" i="2"/>
  <c r="CA59" i="2" s="1"/>
  <c r="CG59" i="2"/>
  <c r="CC59" i="2"/>
  <c r="F59" i="2"/>
  <c r="D59" i="2" s="1"/>
  <c r="CH59" i="2" s="1"/>
  <c r="E59" i="2"/>
  <c r="DC58" i="2"/>
  <c r="CC58" i="2" s="1"/>
  <c r="DA58" i="2"/>
  <c r="CA58" i="2" s="1"/>
  <c r="F58" i="2"/>
  <c r="E58" i="2"/>
  <c r="CG58" i="2" s="1"/>
  <c r="DC57" i="2"/>
  <c r="DA57" i="2"/>
  <c r="CA57" i="2" s="1"/>
  <c r="CC57" i="2"/>
  <c r="F57" i="2"/>
  <c r="D57" i="2" s="1"/>
  <c r="CH57" i="2" s="1"/>
  <c r="E57" i="2"/>
  <c r="CG57" i="2" s="1"/>
  <c r="DC56" i="2"/>
  <c r="DA56" i="2"/>
  <c r="CA56" i="2" s="1"/>
  <c r="CC56" i="2"/>
  <c r="F56" i="2"/>
  <c r="E56" i="2"/>
  <c r="CG56" i="2" s="1"/>
  <c r="DC55" i="2"/>
  <c r="DA55" i="2"/>
  <c r="CA55" i="2" s="1"/>
  <c r="CG55" i="2"/>
  <c r="CC55" i="2"/>
  <c r="F55" i="2"/>
  <c r="D55" i="2" s="1"/>
  <c r="CH55" i="2" s="1"/>
  <c r="E55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DC53" i="2"/>
  <c r="CC53" i="2" s="1"/>
  <c r="DA53" i="2"/>
  <c r="CA53" i="2"/>
  <c r="F53" i="2"/>
  <c r="DH53" i="2" s="1"/>
  <c r="E53" i="2"/>
  <c r="DC52" i="2"/>
  <c r="DA52" i="2"/>
  <c r="CA52" i="2" s="1"/>
  <c r="CC52" i="2"/>
  <c r="F52" i="2"/>
  <c r="DH52" i="2" s="1"/>
  <c r="E52" i="2"/>
  <c r="DC51" i="2"/>
  <c r="CC51" i="2" s="1"/>
  <c r="DA51" i="2"/>
  <c r="CA51" i="2"/>
  <c r="F51" i="2"/>
  <c r="DH51" i="2" s="1"/>
  <c r="E51" i="2"/>
  <c r="DC50" i="2"/>
  <c r="CC50" i="2" s="1"/>
  <c r="DA50" i="2"/>
  <c r="CA50" i="2" s="1"/>
  <c r="F50" i="2"/>
  <c r="DH50" i="2" s="1"/>
  <c r="E50" i="2"/>
  <c r="D50" i="2" s="1"/>
  <c r="DC49" i="2"/>
  <c r="CC49" i="2" s="1"/>
  <c r="DA49" i="2"/>
  <c r="CA49" i="2"/>
  <c r="F49" i="2"/>
  <c r="DH49" i="2" s="1"/>
  <c r="E49" i="2"/>
  <c r="DC48" i="2"/>
  <c r="CC48" i="2" s="1"/>
  <c r="DA48" i="2"/>
  <c r="CA48" i="2" s="1"/>
  <c r="F48" i="2"/>
  <c r="DH48" i="2" s="1"/>
  <c r="E48" i="2"/>
  <c r="DC47" i="2"/>
  <c r="CC47" i="2" s="1"/>
  <c r="DA47" i="2"/>
  <c r="CA47" i="2"/>
  <c r="F47" i="2"/>
  <c r="DH47" i="2" s="1"/>
  <c r="E47" i="2"/>
  <c r="CG47" i="2" s="1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DC45" i="2"/>
  <c r="CC45" i="2"/>
  <c r="F45" i="2"/>
  <c r="DH45" i="2" s="1"/>
  <c r="E45" i="2"/>
  <c r="DC44" i="2"/>
  <c r="DA44" i="2"/>
  <c r="CC44" i="2"/>
  <c r="CA44" i="2"/>
  <c r="F44" i="2"/>
  <c r="DH44" i="2" s="1"/>
  <c r="E44" i="2"/>
  <c r="F43" i="2"/>
  <c r="DH43" i="2" s="1"/>
  <c r="E43" i="2"/>
  <c r="DC42" i="2"/>
  <c r="CC42" i="2" s="1"/>
  <c r="F42" i="2"/>
  <c r="DH42" i="2" s="1"/>
  <c r="E42" i="2"/>
  <c r="CG42" i="2" s="1"/>
  <c r="DC41" i="2"/>
  <c r="CC41" i="2" s="1"/>
  <c r="DA41" i="2"/>
  <c r="CA41" i="2"/>
  <c r="F41" i="2"/>
  <c r="DH41" i="2" s="1"/>
  <c r="E41" i="2"/>
  <c r="CG41" i="2" s="1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DH35" i="2"/>
  <c r="DC35" i="2"/>
  <c r="DA35" i="2"/>
  <c r="CC35" i="2"/>
  <c r="CA35" i="2"/>
  <c r="F35" i="2"/>
  <c r="E35" i="2"/>
  <c r="DC34" i="2"/>
  <c r="DA34" i="2"/>
  <c r="CC34" i="2"/>
  <c r="CA34" i="2"/>
  <c r="F34" i="2"/>
  <c r="DH34" i="2" s="1"/>
  <c r="E34" i="2"/>
  <c r="D34" i="2" s="1"/>
  <c r="CH34" i="2" s="1"/>
  <c r="DH33" i="2"/>
  <c r="DC33" i="2"/>
  <c r="DA33" i="2"/>
  <c r="CC33" i="2"/>
  <c r="CA33" i="2"/>
  <c r="F33" i="2"/>
  <c r="E33" i="2"/>
  <c r="D33" i="2" s="1"/>
  <c r="DC32" i="2"/>
  <c r="CC32" i="2" s="1"/>
  <c r="DA32" i="2"/>
  <c r="CA32" i="2"/>
  <c r="F32" i="2"/>
  <c r="DH32" i="2" s="1"/>
  <c r="E32" i="2"/>
  <c r="CG32" i="2" s="1"/>
  <c r="DC31" i="2"/>
  <c r="DA31" i="2"/>
  <c r="CC31" i="2"/>
  <c r="CA31" i="2"/>
  <c r="F31" i="2"/>
  <c r="DH31" i="2" s="1"/>
  <c r="E31" i="2"/>
  <c r="DC30" i="2"/>
  <c r="CC30" i="2" s="1"/>
  <c r="DA30" i="2"/>
  <c r="CA30" i="2"/>
  <c r="F30" i="2"/>
  <c r="DH30" i="2" s="1"/>
  <c r="E30" i="2"/>
  <c r="DH29" i="2"/>
  <c r="DC29" i="2"/>
  <c r="DA29" i="2"/>
  <c r="CC29" i="2"/>
  <c r="CA29" i="2"/>
  <c r="F29" i="2"/>
  <c r="E29" i="2"/>
  <c r="DC28" i="2"/>
  <c r="CC28" i="2" s="1"/>
  <c r="DA28" i="2"/>
  <c r="CA28" i="2" s="1"/>
  <c r="F28" i="2"/>
  <c r="DH28" i="2" s="1"/>
  <c r="E28" i="2"/>
  <c r="CG28" i="2" s="1"/>
  <c r="DC27" i="2"/>
  <c r="DA27" i="2"/>
  <c r="CC27" i="2"/>
  <c r="CA27" i="2"/>
  <c r="F27" i="2"/>
  <c r="DH27" i="2" s="1"/>
  <c r="E27" i="2"/>
  <c r="D27" i="2" s="1"/>
  <c r="DG27" i="2" s="1"/>
  <c r="DC26" i="2"/>
  <c r="DA26" i="2"/>
  <c r="CC26" i="2"/>
  <c r="CA26" i="2"/>
  <c r="F26" i="2"/>
  <c r="DH26" i="2" s="1"/>
  <c r="E26" i="2"/>
  <c r="DC25" i="2"/>
  <c r="CC25" i="2" s="1"/>
  <c r="DA25" i="2"/>
  <c r="CA25" i="2"/>
  <c r="F25" i="2"/>
  <c r="DH25" i="2" s="1"/>
  <c r="E25" i="2"/>
  <c r="DC24" i="2"/>
  <c r="CC24" i="2" s="1"/>
  <c r="DA24" i="2"/>
  <c r="CA24" i="2" s="1"/>
  <c r="F24" i="2"/>
  <c r="DH24" i="2" s="1"/>
  <c r="E24" i="2"/>
  <c r="CG24" i="2" s="1"/>
  <c r="DH23" i="2"/>
  <c r="DC23" i="2"/>
  <c r="CC23" i="2" s="1"/>
  <c r="DA23" i="2"/>
  <c r="CA23" i="2"/>
  <c r="F23" i="2"/>
  <c r="E23" i="2"/>
  <c r="DC22" i="2"/>
  <c r="DA22" i="2"/>
  <c r="CC22" i="2"/>
  <c r="CA22" i="2"/>
  <c r="F22" i="2"/>
  <c r="DH22" i="2" s="1"/>
  <c r="E22" i="2"/>
  <c r="DC21" i="2"/>
  <c r="DA21" i="2"/>
  <c r="CA21" i="2" s="1"/>
  <c r="CC21" i="2"/>
  <c r="F21" i="2"/>
  <c r="DH21" i="2" s="1"/>
  <c r="E21" i="2"/>
  <c r="DC20" i="2"/>
  <c r="CC20" i="2" s="1"/>
  <c r="DA20" i="2"/>
  <c r="CG20" i="2"/>
  <c r="CA20" i="2"/>
  <c r="F20" i="2"/>
  <c r="DH20" i="2" s="1"/>
  <c r="E20" i="2"/>
  <c r="DH19" i="2"/>
  <c r="DC19" i="2"/>
  <c r="DA19" i="2"/>
  <c r="CC19" i="2"/>
  <c r="CA19" i="2"/>
  <c r="F19" i="2"/>
  <c r="E19" i="2"/>
  <c r="DC15" i="2"/>
  <c r="DA15" i="2"/>
  <c r="CC15" i="2"/>
  <c r="CA15" i="2"/>
  <c r="F15" i="2"/>
  <c r="DH15" i="2" s="1"/>
  <c r="E15" i="2"/>
  <c r="DC14" i="2"/>
  <c r="DA14" i="2"/>
  <c r="CA14" i="2" s="1"/>
  <c r="CC14" i="2"/>
  <c r="F14" i="2"/>
  <c r="DH14" i="2" s="1"/>
  <c r="E14" i="2"/>
  <c r="DC13" i="2"/>
  <c r="CC13" i="2" s="1"/>
  <c r="DA13" i="2"/>
  <c r="CG13" i="2"/>
  <c r="CA13" i="2"/>
  <c r="F13" i="2"/>
  <c r="DH13" i="2" s="1"/>
  <c r="E13" i="2"/>
  <c r="DH12" i="2"/>
  <c r="DC12" i="2"/>
  <c r="DA12" i="2"/>
  <c r="CA12" i="2" s="1"/>
  <c r="CC12" i="2"/>
  <c r="F12" i="2"/>
  <c r="E12" i="2"/>
  <c r="A5" i="2"/>
  <c r="A4" i="2"/>
  <c r="A3" i="2"/>
  <c r="A2" i="2"/>
  <c r="CF97" i="2" l="1"/>
  <c r="DC97" i="2"/>
  <c r="CC97" i="2" s="1"/>
  <c r="DC104" i="2"/>
  <c r="CC104" i="2" s="1"/>
  <c r="CF104" i="2"/>
  <c r="CG109" i="2"/>
  <c r="DG109" i="2"/>
  <c r="CE111" i="2"/>
  <c r="DG111" i="2"/>
  <c r="DE129" i="2"/>
  <c r="CD129" i="2"/>
  <c r="CF131" i="2"/>
  <c r="DF131" i="2"/>
  <c r="DD132" i="2"/>
  <c r="CE132" i="2"/>
  <c r="CF132" i="2"/>
  <c r="CD132" i="2"/>
  <c r="DF132" i="2"/>
  <c r="DF133" i="2"/>
  <c r="CE133" i="2"/>
  <c r="DD133" i="2"/>
  <c r="CD133" i="2"/>
  <c r="DF141" i="2"/>
  <c r="DD141" i="2"/>
  <c r="CD141" i="2"/>
  <c r="CE141" i="2"/>
  <c r="CD285" i="2"/>
  <c r="DE285" i="2"/>
  <c r="DF135" i="2"/>
  <c r="CF135" i="2"/>
  <c r="CD294" i="2"/>
  <c r="DE294" i="2"/>
  <c r="CD107" i="2"/>
  <c r="DE107" i="2"/>
  <c r="DF136" i="2"/>
  <c r="CF136" i="2"/>
  <c r="DD136" i="2"/>
  <c r="CE136" i="2"/>
  <c r="CD136" i="2"/>
  <c r="DE181" i="2"/>
  <c r="CE181" i="2" s="1"/>
  <c r="DA181" i="2"/>
  <c r="CA181" i="2" s="1"/>
  <c r="DE189" i="2"/>
  <c r="CE189" i="2" s="1"/>
  <c r="DA189" i="2"/>
  <c r="CA189" i="2" s="1"/>
  <c r="CG121" i="2"/>
  <c r="DD121" i="2"/>
  <c r="DE197" i="2"/>
  <c r="CE197" i="2" s="1"/>
  <c r="DA197" i="2"/>
  <c r="CA197" i="2" s="1"/>
  <c r="CG27" i="2"/>
  <c r="DD27" i="2"/>
  <c r="CD27" i="2" s="1"/>
  <c r="DG34" i="2"/>
  <c r="CF124" i="2"/>
  <c r="CH127" i="2"/>
  <c r="DD269" i="2"/>
  <c r="DD292" i="2"/>
  <c r="E36" i="2"/>
  <c r="CG19" i="2"/>
  <c r="D23" i="2"/>
  <c r="CG23" i="2"/>
  <c r="CH27" i="2"/>
  <c r="D29" i="2"/>
  <c r="DD29" i="2" s="1"/>
  <c r="CD29" i="2" s="1"/>
  <c r="CG29" i="2"/>
  <c r="D30" i="2"/>
  <c r="CG30" i="2"/>
  <c r="D41" i="2"/>
  <c r="DB41" i="2" s="1"/>
  <c r="CB41" i="2" s="1"/>
  <c r="D44" i="2"/>
  <c r="CG44" i="2"/>
  <c r="E46" i="2"/>
  <c r="D47" i="2"/>
  <c r="E60" i="2"/>
  <c r="D56" i="2"/>
  <c r="CH56" i="2" s="1"/>
  <c r="K71" i="2"/>
  <c r="K73" i="2"/>
  <c r="D90" i="2"/>
  <c r="CH90" i="2" s="1"/>
  <c r="DD94" i="2"/>
  <c r="CD99" i="2"/>
  <c r="D116" i="2"/>
  <c r="CH116" i="2" s="1"/>
  <c r="D120" i="2"/>
  <c r="CE126" i="2"/>
  <c r="CG130" i="2"/>
  <c r="CE137" i="2"/>
  <c r="CE140" i="2"/>
  <c r="DD140" i="2"/>
  <c r="CD149" i="2"/>
  <c r="DF151" i="2"/>
  <c r="DG152" i="2"/>
  <c r="DC154" i="2"/>
  <c r="CC154" i="2" s="1"/>
  <c r="CD155" i="2"/>
  <c r="DG155" i="2"/>
  <c r="F166" i="2"/>
  <c r="D166" i="2" s="1"/>
  <c r="D216" i="2"/>
  <c r="D225" i="2"/>
  <c r="D229" i="2"/>
  <c r="DB229" i="2" s="1"/>
  <c r="CB229" i="2" s="1"/>
  <c r="CE232" i="2"/>
  <c r="D238" i="2"/>
  <c r="CG238" i="2" s="1"/>
  <c r="D255" i="2"/>
  <c r="CE255" i="2" s="1"/>
  <c r="DE260" i="2"/>
  <c r="D277" i="2"/>
  <c r="D278" i="2"/>
  <c r="D286" i="2"/>
  <c r="D288" i="2"/>
  <c r="DD288" i="2" s="1"/>
  <c r="CE296" i="2"/>
  <c r="E301" i="2"/>
  <c r="F60" i="2"/>
  <c r="CD137" i="2"/>
  <c r="DD137" i="2"/>
  <c r="CF139" i="2"/>
  <c r="DD234" i="2"/>
  <c r="D12" i="2"/>
  <c r="CF12" i="2" s="1"/>
  <c r="CG12" i="2"/>
  <c r="F36" i="2"/>
  <c r="D25" i="2"/>
  <c r="DD25" i="2" s="1"/>
  <c r="CD25" i="2" s="1"/>
  <c r="CG25" i="2"/>
  <c r="D26" i="2"/>
  <c r="CG26" i="2"/>
  <c r="D35" i="2"/>
  <c r="CG35" i="2"/>
  <c r="D42" i="2"/>
  <c r="D45" i="2"/>
  <c r="DD45" i="2" s="1"/>
  <c r="CD45" i="2" s="1"/>
  <c r="F46" i="2"/>
  <c r="D49" i="2"/>
  <c r="DD49" i="2" s="1"/>
  <c r="CD49" i="2" s="1"/>
  <c r="D53" i="2"/>
  <c r="CH53" i="2" s="1"/>
  <c r="DE63" i="2"/>
  <c r="K78" i="2"/>
  <c r="D92" i="2"/>
  <c r="DH92" i="2" s="1"/>
  <c r="DG103" i="2"/>
  <c r="DH108" i="2"/>
  <c r="CF140" i="2"/>
  <c r="DF140" i="2"/>
  <c r="DC148" i="2"/>
  <c r="CC148" i="2" s="1"/>
  <c r="CE149" i="2"/>
  <c r="DC149" i="2"/>
  <c r="CC149" i="2" s="1"/>
  <c r="DG150" i="2"/>
  <c r="CG154" i="2"/>
  <c r="DD154" i="2"/>
  <c r="DC156" i="2"/>
  <c r="CC156" i="2" s="1"/>
  <c r="DA169" i="2"/>
  <c r="CA169" i="2" s="1"/>
  <c r="DB174" i="2"/>
  <c r="CB174" i="2" s="1"/>
  <c r="E178" i="2"/>
  <c r="D178" i="2" s="1"/>
  <c r="D198" i="2"/>
  <c r="DC198" i="2" s="1"/>
  <c r="CC198" i="2" s="1"/>
  <c r="D213" i="2"/>
  <c r="D215" i="2"/>
  <c r="D221" i="2"/>
  <c r="CD221" i="2" s="1"/>
  <c r="CG232" i="2"/>
  <c r="CG248" i="2"/>
  <c r="D267" i="2"/>
  <c r="D272" i="2"/>
  <c r="D274" i="2"/>
  <c r="D279" i="2"/>
  <c r="DD279" i="2" s="1"/>
  <c r="DE291" i="2"/>
  <c r="F301" i="2"/>
  <c r="E306" i="2"/>
  <c r="D306" i="2" s="1"/>
  <c r="CG33" i="2"/>
  <c r="CG34" i="2"/>
  <c r="DE177" i="2"/>
  <c r="CE177" i="2" s="1"/>
  <c r="DE280" i="2"/>
  <c r="D14" i="2"/>
  <c r="DB14" i="2" s="1"/>
  <c r="CB14" i="2" s="1"/>
  <c r="CG14" i="2"/>
  <c r="D15" i="2"/>
  <c r="DF15" i="2" s="1"/>
  <c r="CG15" i="2"/>
  <c r="D21" i="2"/>
  <c r="DF21" i="2" s="1"/>
  <c r="CG21" i="2"/>
  <c r="D22" i="2"/>
  <c r="DE22" i="2" s="1"/>
  <c r="CG22" i="2"/>
  <c r="D31" i="2"/>
  <c r="DF31" i="2" s="1"/>
  <c r="CG31" i="2"/>
  <c r="D58" i="2"/>
  <c r="CH58" i="2" s="1"/>
  <c r="DE61" i="2"/>
  <c r="K68" i="2"/>
  <c r="K70" i="2"/>
  <c r="K72" i="2"/>
  <c r="D106" i="2"/>
  <c r="D110" i="2"/>
  <c r="DF110" i="2" s="1"/>
  <c r="D123" i="2"/>
  <c r="CF123" i="2" s="1"/>
  <c r="D125" i="2"/>
  <c r="DF125" i="2" s="1"/>
  <c r="CG148" i="2"/>
  <c r="DE148" i="2"/>
  <c r="DC150" i="2"/>
  <c r="CC150" i="2" s="1"/>
  <c r="DC152" i="2"/>
  <c r="CC152" i="2" s="1"/>
  <c r="CD154" i="2"/>
  <c r="DE154" i="2"/>
  <c r="CG156" i="2"/>
  <c r="DE156" i="2"/>
  <c r="DD177" i="2"/>
  <c r="CD177" i="2" s="1"/>
  <c r="D182" i="2"/>
  <c r="DC182" i="2" s="1"/>
  <c r="CC182" i="2" s="1"/>
  <c r="D190" i="2"/>
  <c r="DC190" i="2" s="1"/>
  <c r="CC190" i="2" s="1"/>
  <c r="D194" i="2"/>
  <c r="D222" i="2"/>
  <c r="D223" i="2"/>
  <c r="DD223" i="2" s="1"/>
  <c r="D228" i="2"/>
  <c r="D231" i="2"/>
  <c r="D246" i="2"/>
  <c r="D247" i="2"/>
  <c r="DC247" i="2" s="1"/>
  <c r="CC247" i="2" s="1"/>
  <c r="DE262" i="2"/>
  <c r="D289" i="2"/>
  <c r="D298" i="2"/>
  <c r="F302" i="2"/>
  <c r="D302" i="2" s="1"/>
  <c r="D304" i="2"/>
  <c r="D313" i="2"/>
  <c r="DF14" i="2"/>
  <c r="CE14" i="2"/>
  <c r="DE21" i="2"/>
  <c r="DF33" i="2"/>
  <c r="DB33" i="2"/>
  <c r="CB33" i="2" s="1"/>
  <c r="CF33" i="2"/>
  <c r="DE33" i="2"/>
  <c r="CE33" i="2"/>
  <c r="DF41" i="2"/>
  <c r="DE50" i="2"/>
  <c r="CE50" i="2"/>
  <c r="DF50" i="2"/>
  <c r="DD50" i="2"/>
  <c r="CD50" i="2" s="1"/>
  <c r="CH50" i="2"/>
  <c r="CF50" i="2"/>
  <c r="DH100" i="2"/>
  <c r="DD100" i="2"/>
  <c r="CG100" i="2"/>
  <c r="DG100" i="2"/>
  <c r="CD100" i="2"/>
  <c r="DF100" i="2"/>
  <c r="CH100" i="2"/>
  <c r="DE100" i="2"/>
  <c r="CF100" i="2"/>
  <c r="DG117" i="2"/>
  <c r="DH120" i="2"/>
  <c r="DD120" i="2"/>
  <c r="CH120" i="2"/>
  <c r="CD120" i="2"/>
  <c r="DF120" i="2"/>
  <c r="DE120" i="2"/>
  <c r="CG120" i="2"/>
  <c r="DC120" i="2"/>
  <c r="CC120" i="2" s="1"/>
  <c r="CF120" i="2"/>
  <c r="CE125" i="2"/>
  <c r="CH125" i="2"/>
  <c r="CG125" i="2"/>
  <c r="DC125" i="2"/>
  <c r="CC125" i="2" s="1"/>
  <c r="DD277" i="2"/>
  <c r="CG277" i="2"/>
  <c r="DG277" i="2"/>
  <c r="DB277" i="2"/>
  <c r="CB277" i="2" s="1"/>
  <c r="DC277" i="2"/>
  <c r="CC277" i="2" s="1"/>
  <c r="CD277" i="2"/>
  <c r="DE277" i="2"/>
  <c r="CE277" i="2"/>
  <c r="DB15" i="2"/>
  <c r="CB15" i="2" s="1"/>
  <c r="DE15" i="2"/>
  <c r="DF22" i="2"/>
  <c r="CF22" i="2"/>
  <c r="CE22" i="2"/>
  <c r="DF26" i="2"/>
  <c r="DB26" i="2"/>
  <c r="CB26" i="2" s="1"/>
  <c r="CF26" i="2"/>
  <c r="DE26" i="2"/>
  <c r="CE26" i="2"/>
  <c r="CH47" i="2"/>
  <c r="F54" i="2"/>
  <c r="DG50" i="2"/>
  <c r="DF55" i="2"/>
  <c r="DB55" i="2"/>
  <c r="CB55" i="2" s="1"/>
  <c r="CF55" i="2"/>
  <c r="DD55" i="2"/>
  <c r="CD55" i="2" s="1"/>
  <c r="CE55" i="2"/>
  <c r="DG55" i="2"/>
  <c r="DF56" i="2"/>
  <c r="DB56" i="2"/>
  <c r="CB56" i="2" s="1"/>
  <c r="CF56" i="2"/>
  <c r="DD56" i="2"/>
  <c r="CD56" i="2" s="1"/>
  <c r="CE56" i="2"/>
  <c r="DG56" i="2"/>
  <c r="DB58" i="2"/>
  <c r="CB58" i="2" s="1"/>
  <c r="DD58" i="2"/>
  <c r="CD58" i="2" s="1"/>
  <c r="DG58" i="2"/>
  <c r="DF90" i="2"/>
  <c r="CF90" i="2"/>
  <c r="DH90" i="2"/>
  <c r="DC90" i="2"/>
  <c r="CC90" i="2" s="1"/>
  <c r="CG90" i="2"/>
  <c r="DG90" i="2"/>
  <c r="CE90" i="2"/>
  <c r="DE90" i="2"/>
  <c r="CD90" i="2"/>
  <c r="DH96" i="2"/>
  <c r="DD96" i="2"/>
  <c r="CH96" i="2"/>
  <c r="CD96" i="2"/>
  <c r="DF96" i="2"/>
  <c r="DE96" i="2"/>
  <c r="CG96" i="2"/>
  <c r="DC96" i="2"/>
  <c r="CC96" i="2" s="1"/>
  <c r="CF96" i="2"/>
  <c r="AX96" i="2" s="1"/>
  <c r="DH98" i="2"/>
  <c r="DD98" i="2"/>
  <c r="CH98" i="2"/>
  <c r="CD98" i="2"/>
  <c r="DC98" i="2"/>
  <c r="CC98" i="2" s="1"/>
  <c r="CF98" i="2"/>
  <c r="DG98" i="2"/>
  <c r="CE98" i="2"/>
  <c r="DF98" i="2"/>
  <c r="CG98" i="2"/>
  <c r="CE100" i="2"/>
  <c r="DF116" i="2"/>
  <c r="CG116" i="2"/>
  <c r="CD116" i="2"/>
  <c r="DF123" i="2"/>
  <c r="CE123" i="2"/>
  <c r="DG123" i="2"/>
  <c r="CD123" i="2"/>
  <c r="DE123" i="2"/>
  <c r="CH123" i="2"/>
  <c r="DD123" i="2"/>
  <c r="CG123" i="2"/>
  <c r="DG125" i="2"/>
  <c r="DD21" i="2"/>
  <c r="CD21" i="2" s="1"/>
  <c r="DE44" i="2"/>
  <c r="CE44" i="2"/>
  <c r="DD44" i="2"/>
  <c r="CD44" i="2" s="1"/>
  <c r="CH44" i="2"/>
  <c r="DB44" i="2"/>
  <c r="CB44" i="2" s="1"/>
  <c r="CG49" i="2"/>
  <c r="DE53" i="2"/>
  <c r="CE53" i="2"/>
  <c r="DG53" i="2"/>
  <c r="DB53" i="2"/>
  <c r="CB53" i="2" s="1"/>
  <c r="CF53" i="2"/>
  <c r="DD53" i="2"/>
  <c r="CD53" i="2" s="1"/>
  <c r="DF53" i="2"/>
  <c r="K74" i="2"/>
  <c r="K79" i="2"/>
  <c r="DC92" i="2"/>
  <c r="CC92" i="2" s="1"/>
  <c r="DE92" i="2"/>
  <c r="DH95" i="2"/>
  <c r="DD95" i="2"/>
  <c r="CG95" i="2"/>
  <c r="DE95" i="2"/>
  <c r="CF95" i="2"/>
  <c r="DC95" i="2"/>
  <c r="CC95" i="2" s="1"/>
  <c r="CE95" i="2"/>
  <c r="DG95" i="2"/>
  <c r="CD95" i="2"/>
  <c r="CH95" i="2"/>
  <c r="AX100" i="2"/>
  <c r="DH103" i="2"/>
  <c r="DD103" i="2"/>
  <c r="CH103" i="2"/>
  <c r="CD103" i="2"/>
  <c r="DF103" i="2"/>
  <c r="DE103" i="2"/>
  <c r="CG103" i="2"/>
  <c r="DC103" i="2"/>
  <c r="CC103" i="2" s="1"/>
  <c r="CF103" i="2"/>
  <c r="DF105" i="2"/>
  <c r="CE105" i="2"/>
  <c r="DD105" i="2"/>
  <c r="CG105" i="2"/>
  <c r="DH105" i="2"/>
  <c r="DC105" i="2"/>
  <c r="CC105" i="2" s="1"/>
  <c r="CF105" i="2"/>
  <c r="AX105" i="2" s="1"/>
  <c r="DG105" i="2"/>
  <c r="CD105" i="2"/>
  <c r="CF110" i="2"/>
  <c r="DG110" i="2"/>
  <c r="DF113" i="2"/>
  <c r="CF113" i="2"/>
  <c r="DE113" i="2"/>
  <c r="CD113" i="2"/>
  <c r="DD113" i="2"/>
  <c r="CH113" i="2"/>
  <c r="DH113" i="2"/>
  <c r="DC113" i="2"/>
  <c r="CC113" i="2" s="1"/>
  <c r="AX113" i="2" s="1"/>
  <c r="CG113" i="2"/>
  <c r="DG113" i="2"/>
  <c r="DF118" i="2"/>
  <c r="CF118" i="2"/>
  <c r="DH118" i="2"/>
  <c r="DC118" i="2"/>
  <c r="CC118" i="2" s="1"/>
  <c r="CG118" i="2"/>
  <c r="DG118" i="2"/>
  <c r="CE118" i="2"/>
  <c r="DE118" i="2"/>
  <c r="CD118" i="2"/>
  <c r="DG120" i="2"/>
  <c r="DH122" i="2"/>
  <c r="DD122" i="2"/>
  <c r="CG122" i="2"/>
  <c r="DE122" i="2"/>
  <c r="CF122" i="2"/>
  <c r="DC122" i="2"/>
  <c r="CC122" i="2" s="1"/>
  <c r="CE122" i="2"/>
  <c r="DG122" i="2"/>
  <c r="CD122" i="2"/>
  <c r="CH122" i="2"/>
  <c r="DC123" i="2"/>
  <c r="CC123" i="2" s="1"/>
  <c r="DF130" i="2"/>
  <c r="CF130" i="2"/>
  <c r="DG130" i="2"/>
  <c r="CE130" i="2"/>
  <c r="DE130" i="2"/>
  <c r="CD130" i="2"/>
  <c r="AX130" i="2" s="1"/>
  <c r="DD130" i="2"/>
  <c r="CH130" i="2"/>
  <c r="DD194" i="2"/>
  <c r="CD194" i="2" s="1"/>
  <c r="DA194" i="2"/>
  <c r="CA194" i="2" s="1"/>
  <c r="DE194" i="2"/>
  <c r="CE194" i="2" s="1"/>
  <c r="DC194" i="2"/>
  <c r="CC194" i="2" s="1"/>
  <c r="DB194" i="2"/>
  <c r="CB194" i="2" s="1"/>
  <c r="DE227" i="2"/>
  <c r="CE227" i="2"/>
  <c r="CG227" i="2"/>
  <c r="DG227" i="2"/>
  <c r="CD227" i="2"/>
  <c r="DD227" i="2"/>
  <c r="DF25" i="2"/>
  <c r="DB25" i="2"/>
  <c r="CB25" i="2" s="1"/>
  <c r="CF25" i="2"/>
  <c r="DE25" i="2"/>
  <c r="CE25" i="2"/>
  <c r="DF29" i="2"/>
  <c r="CE29" i="2"/>
  <c r="E54" i="2"/>
  <c r="CG48" i="2"/>
  <c r="DF91" i="2"/>
  <c r="CF91" i="2"/>
  <c r="DE91" i="2"/>
  <c r="CD91" i="2"/>
  <c r="DD91" i="2"/>
  <c r="CH91" i="2"/>
  <c r="DH91" i="2"/>
  <c r="DC91" i="2"/>
  <c r="CC91" i="2" s="1"/>
  <c r="CG91" i="2"/>
  <c r="DH101" i="2"/>
  <c r="DD101" i="2"/>
  <c r="CH101" i="2"/>
  <c r="CD101" i="2"/>
  <c r="DC101" i="2"/>
  <c r="CC101" i="2" s="1"/>
  <c r="CF101" i="2"/>
  <c r="DG101" i="2"/>
  <c r="CE101" i="2"/>
  <c r="DF101" i="2"/>
  <c r="DH102" i="2"/>
  <c r="DD102" i="2"/>
  <c r="CH102" i="2"/>
  <c r="CD102" i="2"/>
  <c r="AX102" i="2" s="1"/>
  <c r="DE102" i="2"/>
  <c r="CG102" i="2"/>
  <c r="DC102" i="2"/>
  <c r="CC102" i="2" s="1"/>
  <c r="CF102" i="2"/>
  <c r="DG102" i="2"/>
  <c r="CE102" i="2"/>
  <c r="DF114" i="2"/>
  <c r="CF114" i="2"/>
  <c r="DH114" i="2"/>
  <c r="DC114" i="2"/>
  <c r="CC114" i="2" s="1"/>
  <c r="CG114" i="2"/>
  <c r="DG114" i="2"/>
  <c r="CE114" i="2"/>
  <c r="DE114" i="2"/>
  <c r="CD114" i="2"/>
  <c r="DF117" i="2"/>
  <c r="CF117" i="2"/>
  <c r="DE117" i="2"/>
  <c r="CD117" i="2"/>
  <c r="DD117" i="2"/>
  <c r="CH117" i="2"/>
  <c r="DH117" i="2"/>
  <c r="DC117" i="2"/>
  <c r="CC117" i="2" s="1"/>
  <c r="CG117" i="2"/>
  <c r="DF128" i="2"/>
  <c r="CF128" i="2"/>
  <c r="DG128" i="2"/>
  <c r="CE128" i="2"/>
  <c r="DE128" i="2"/>
  <c r="CD128" i="2"/>
  <c r="DD128" i="2"/>
  <c r="CH128" i="2"/>
  <c r="DF30" i="2"/>
  <c r="DB30" i="2"/>
  <c r="CB30" i="2" s="1"/>
  <c r="CF30" i="2"/>
  <c r="DE30" i="2"/>
  <c r="CE30" i="2"/>
  <c r="DF34" i="2"/>
  <c r="DB34" i="2"/>
  <c r="CB34" i="2" s="1"/>
  <c r="CF34" i="2"/>
  <c r="DE34" i="2"/>
  <c r="CE34" i="2"/>
  <c r="CH41" i="2"/>
  <c r="DG49" i="2"/>
  <c r="CG50" i="2"/>
  <c r="DF57" i="2"/>
  <c r="DB57" i="2"/>
  <c r="CB57" i="2" s="1"/>
  <c r="CF57" i="2"/>
  <c r="DD57" i="2"/>
  <c r="CD57" i="2" s="1"/>
  <c r="AY57" i="2" s="1"/>
  <c r="CE57" i="2"/>
  <c r="DG57" i="2"/>
  <c r="DF59" i="2"/>
  <c r="DB59" i="2"/>
  <c r="CB59" i="2" s="1"/>
  <c r="AY59" i="2" s="1"/>
  <c r="CF59" i="2"/>
  <c r="DD59" i="2"/>
  <c r="CD59" i="2" s="1"/>
  <c r="CE59" i="2"/>
  <c r="DG59" i="2"/>
  <c r="K77" i="2"/>
  <c r="CE91" i="2"/>
  <c r="DF93" i="2"/>
  <c r="CF93" i="2"/>
  <c r="DE93" i="2"/>
  <c r="CD93" i="2"/>
  <c r="DD93" i="2"/>
  <c r="CH93" i="2"/>
  <c r="DH93" i="2"/>
  <c r="DC93" i="2"/>
  <c r="CC93" i="2" s="1"/>
  <c r="CG93" i="2"/>
  <c r="DG93" i="2"/>
  <c r="DF99" i="2"/>
  <c r="CE99" i="2"/>
  <c r="DE99" i="2"/>
  <c r="CH99" i="2"/>
  <c r="DD99" i="2"/>
  <c r="CG99" i="2"/>
  <c r="DH99" i="2"/>
  <c r="DC99" i="2"/>
  <c r="CC99" i="2" s="1"/>
  <c r="AX99" i="2" s="1"/>
  <c r="CF99" i="2"/>
  <c r="DF108" i="2"/>
  <c r="CF108" i="2"/>
  <c r="DG108" i="2"/>
  <c r="CE108" i="2"/>
  <c r="DE108" i="2"/>
  <c r="CD108" i="2"/>
  <c r="DD108" i="2"/>
  <c r="CH108" i="2"/>
  <c r="DF111" i="2"/>
  <c r="CF111" i="2"/>
  <c r="DE111" i="2"/>
  <c r="CD111" i="2"/>
  <c r="DD111" i="2"/>
  <c r="CH111" i="2"/>
  <c r="DH111" i="2"/>
  <c r="DC111" i="2"/>
  <c r="CC111" i="2" s="1"/>
  <c r="CG111" i="2"/>
  <c r="DH119" i="2"/>
  <c r="DD119" i="2"/>
  <c r="CG119" i="2"/>
  <c r="DE119" i="2"/>
  <c r="CF119" i="2"/>
  <c r="DC119" i="2"/>
  <c r="CC119" i="2" s="1"/>
  <c r="AX119" i="2" s="1"/>
  <c r="CE119" i="2"/>
  <c r="DG119" i="2"/>
  <c r="CD119" i="2"/>
  <c r="CH119" i="2"/>
  <c r="DD224" i="2"/>
  <c r="CD224" i="2"/>
  <c r="CG224" i="2"/>
  <c r="DG224" i="2"/>
  <c r="CE224" i="2"/>
  <c r="DE224" i="2"/>
  <c r="DF12" i="2"/>
  <c r="CE12" i="2"/>
  <c r="DF23" i="2"/>
  <c r="DB23" i="2"/>
  <c r="CB23" i="2" s="1"/>
  <c r="CF23" i="2"/>
  <c r="DE23" i="2"/>
  <c r="CE23" i="2"/>
  <c r="DF27" i="2"/>
  <c r="DB27" i="2"/>
  <c r="CB27" i="2" s="1"/>
  <c r="CF27" i="2"/>
  <c r="DE27" i="2"/>
  <c r="CE27" i="2"/>
  <c r="DB31" i="2"/>
  <c r="CB31" i="2" s="1"/>
  <c r="DD33" i="2"/>
  <c r="CD33" i="2" s="1"/>
  <c r="DF35" i="2"/>
  <c r="DB35" i="2"/>
  <c r="CB35" i="2" s="1"/>
  <c r="CF35" i="2"/>
  <c r="DE35" i="2"/>
  <c r="CE35" i="2"/>
  <c r="CG43" i="2"/>
  <c r="D43" i="2"/>
  <c r="DG45" i="2"/>
  <c r="CF45" i="2"/>
  <c r="DF45" i="2"/>
  <c r="DB45" i="2"/>
  <c r="CB45" i="2" s="1"/>
  <c r="CE45" i="2"/>
  <c r="CG45" i="2"/>
  <c r="DE45" i="2"/>
  <c r="D13" i="2"/>
  <c r="CH14" i="2"/>
  <c r="DD15" i="2"/>
  <c r="CD15" i="2" s="1"/>
  <c r="D20" i="2"/>
  <c r="CH21" i="2"/>
  <c r="DD22" i="2"/>
  <c r="CD22" i="2" s="1"/>
  <c r="D24" i="2"/>
  <c r="CH25" i="2"/>
  <c r="DG25" i="2"/>
  <c r="DD26" i="2"/>
  <c r="CD26" i="2" s="1"/>
  <c r="D28" i="2"/>
  <c r="CH29" i="2"/>
  <c r="DD30" i="2"/>
  <c r="CD30" i="2" s="1"/>
  <c r="D32" i="2"/>
  <c r="CH33" i="2"/>
  <c r="DG33" i="2"/>
  <c r="DD34" i="2"/>
  <c r="CD34" i="2" s="1"/>
  <c r="DE42" i="2"/>
  <c r="CH42" i="2"/>
  <c r="DD42" i="2"/>
  <c r="CD42" i="2" s="1"/>
  <c r="CF44" i="2"/>
  <c r="CH45" i="2"/>
  <c r="D48" i="2"/>
  <c r="DB50" i="2"/>
  <c r="CB50" i="2" s="1"/>
  <c r="AY50" i="2" s="1"/>
  <c r="CG53" i="2"/>
  <c r="DE55" i="2"/>
  <c r="DE56" i="2"/>
  <c r="DE57" i="2"/>
  <c r="DE58" i="2"/>
  <c r="DE59" i="2"/>
  <c r="CG62" i="2"/>
  <c r="D62" i="2"/>
  <c r="K67" i="2"/>
  <c r="K69" i="2"/>
  <c r="K75" i="2"/>
  <c r="DD90" i="2"/>
  <c r="DF94" i="2"/>
  <c r="CF94" i="2"/>
  <c r="DH94" i="2"/>
  <c r="DC94" i="2"/>
  <c r="CC94" i="2" s="1"/>
  <c r="CG94" i="2"/>
  <c r="DG94" i="2"/>
  <c r="CE94" i="2"/>
  <c r="DE94" i="2"/>
  <c r="CD94" i="2"/>
  <c r="DG96" i="2"/>
  <c r="DC100" i="2"/>
  <c r="CC100" i="2" s="1"/>
  <c r="DE101" i="2"/>
  <c r="CH105" i="2"/>
  <c r="DF106" i="2"/>
  <c r="CF106" i="2"/>
  <c r="DG106" i="2"/>
  <c r="CE106" i="2"/>
  <c r="DE106" i="2"/>
  <c r="CD106" i="2"/>
  <c r="DD106" i="2"/>
  <c r="CH106" i="2"/>
  <c r="DC108" i="2"/>
  <c r="CC108" i="2" s="1"/>
  <c r="AX108" i="2" s="1"/>
  <c r="DF112" i="2"/>
  <c r="CF112" i="2"/>
  <c r="DH112" i="2"/>
  <c r="DC112" i="2"/>
  <c r="CC112" i="2" s="1"/>
  <c r="CG112" i="2"/>
  <c r="DG112" i="2"/>
  <c r="CE112" i="2"/>
  <c r="DE112" i="2"/>
  <c r="CD112" i="2"/>
  <c r="AX112" i="2" s="1"/>
  <c r="CE113" i="2"/>
  <c r="CH114" i="2"/>
  <c r="DF115" i="2"/>
  <c r="CF115" i="2"/>
  <c r="DE115" i="2"/>
  <c r="CD115" i="2"/>
  <c r="DD115" i="2"/>
  <c r="CH115" i="2"/>
  <c r="DH115" i="2"/>
  <c r="DC115" i="2"/>
  <c r="CC115" i="2" s="1"/>
  <c r="CG115" i="2"/>
  <c r="DG115" i="2"/>
  <c r="DF119" i="2"/>
  <c r="CE120" i="2"/>
  <c r="DH123" i="2"/>
  <c r="CD125" i="2"/>
  <c r="DH126" i="2"/>
  <c r="DD126" i="2"/>
  <c r="CG126" i="2"/>
  <c r="DG126" i="2"/>
  <c r="CD126" i="2"/>
  <c r="DF126" i="2"/>
  <c r="CH126" i="2"/>
  <c r="DE126" i="2"/>
  <c r="CF126" i="2"/>
  <c r="DF127" i="2"/>
  <c r="CE127" i="2"/>
  <c r="DD127" i="2"/>
  <c r="CG127" i="2"/>
  <c r="DH127" i="2"/>
  <c r="DC127" i="2"/>
  <c r="CC127" i="2" s="1"/>
  <c r="CF127" i="2"/>
  <c r="DG127" i="2"/>
  <c r="CD127" i="2"/>
  <c r="CG128" i="2"/>
  <c r="DH128" i="2"/>
  <c r="DG134" i="2"/>
  <c r="DC134" i="2"/>
  <c r="CC134" i="2" s="1"/>
  <c r="CG134" i="2"/>
  <c r="DE134" i="2"/>
  <c r="CH134" i="2"/>
  <c r="DF134" i="2"/>
  <c r="CF134" i="2"/>
  <c r="DD134" i="2"/>
  <c r="CE134" i="2"/>
  <c r="CD134" i="2"/>
  <c r="DG138" i="2"/>
  <c r="DC138" i="2"/>
  <c r="CC138" i="2" s="1"/>
  <c r="CG138" i="2"/>
  <c r="DE138" i="2"/>
  <c r="CH138" i="2"/>
  <c r="DF138" i="2"/>
  <c r="CF138" i="2"/>
  <c r="DD138" i="2"/>
  <c r="CE138" i="2"/>
  <c r="CD138" i="2"/>
  <c r="DG142" i="2"/>
  <c r="DC142" i="2"/>
  <c r="CC142" i="2" s="1"/>
  <c r="CG142" i="2"/>
  <c r="DE142" i="2"/>
  <c r="CH142" i="2"/>
  <c r="DF142" i="2"/>
  <c r="CF142" i="2"/>
  <c r="DD142" i="2"/>
  <c r="CE142" i="2"/>
  <c r="CD142" i="2"/>
  <c r="CD152" i="2"/>
  <c r="AY152" i="2" s="1"/>
  <c r="DD153" i="2"/>
  <c r="CG153" i="2"/>
  <c r="DG153" i="2"/>
  <c r="DF153" i="2"/>
  <c r="DE153" i="2"/>
  <c r="DC153" i="2"/>
  <c r="CC153" i="2" s="1"/>
  <c r="CE153" i="2"/>
  <c r="CD153" i="2"/>
  <c r="DD164" i="2"/>
  <c r="CD164" i="2" s="1"/>
  <c r="DA164" i="2"/>
  <c r="CA164" i="2" s="1"/>
  <c r="DE164" i="2"/>
  <c r="CE164" i="2" s="1"/>
  <c r="DC164" i="2"/>
  <c r="CC164" i="2" s="1"/>
  <c r="DE222" i="2"/>
  <c r="DC222" i="2"/>
  <c r="CC222" i="2" s="1"/>
  <c r="CE222" i="2"/>
  <c r="DB222" i="2"/>
  <c r="CB222" i="2" s="1"/>
  <c r="CD222" i="2"/>
  <c r="CG222" i="2"/>
  <c r="DG222" i="2"/>
  <c r="DD222" i="2"/>
  <c r="CE61" i="2"/>
  <c r="DB61" i="2"/>
  <c r="CB61" i="2" s="1"/>
  <c r="DF61" i="2"/>
  <c r="CE63" i="2"/>
  <c r="DB63" i="2"/>
  <c r="CB63" i="2" s="1"/>
  <c r="DF63" i="2"/>
  <c r="K80" i="2"/>
  <c r="DH97" i="2"/>
  <c r="DD97" i="2"/>
  <c r="CH97" i="2"/>
  <c r="CD97" i="2"/>
  <c r="CG97" i="2"/>
  <c r="DE97" i="2"/>
  <c r="DH104" i="2"/>
  <c r="DD104" i="2"/>
  <c r="CH104" i="2"/>
  <c r="CD104" i="2"/>
  <c r="CG104" i="2"/>
  <c r="DE104" i="2"/>
  <c r="DF107" i="2"/>
  <c r="CF107" i="2"/>
  <c r="CE107" i="2"/>
  <c r="AX107" i="2" s="1"/>
  <c r="DG107" i="2"/>
  <c r="DF109" i="2"/>
  <c r="CH109" i="2"/>
  <c r="DH109" i="2"/>
  <c r="DF121" i="2"/>
  <c r="CE121" i="2"/>
  <c r="CH121" i="2"/>
  <c r="DE121" i="2"/>
  <c r="DH124" i="2"/>
  <c r="DD124" i="2"/>
  <c r="CG124" i="2"/>
  <c r="CH124" i="2"/>
  <c r="DF124" i="2"/>
  <c r="DF129" i="2"/>
  <c r="CF129" i="2"/>
  <c r="CE129" i="2"/>
  <c r="DG129" i="2"/>
  <c r="DG131" i="2"/>
  <c r="DC131" i="2"/>
  <c r="CC131" i="2" s="1"/>
  <c r="CG131" i="2"/>
  <c r="DE131" i="2"/>
  <c r="CH131" i="2"/>
  <c r="DH131" i="2"/>
  <c r="DG135" i="2"/>
  <c r="DC135" i="2"/>
  <c r="CC135" i="2" s="1"/>
  <c r="CG135" i="2"/>
  <c r="DE135" i="2"/>
  <c r="CH135" i="2"/>
  <c r="DH135" i="2"/>
  <c r="DG139" i="2"/>
  <c r="DC139" i="2"/>
  <c r="CC139" i="2" s="1"/>
  <c r="CG139" i="2"/>
  <c r="DE139" i="2"/>
  <c r="CH139" i="2"/>
  <c r="DH139" i="2"/>
  <c r="DD167" i="2"/>
  <c r="CD167" i="2" s="1"/>
  <c r="DC167" i="2"/>
  <c r="CC167" i="2" s="1"/>
  <c r="DB167" i="2"/>
  <c r="CB167" i="2" s="1"/>
  <c r="DE167" i="2"/>
  <c r="CE167" i="2" s="1"/>
  <c r="DB170" i="2"/>
  <c r="CB170" i="2" s="1"/>
  <c r="DE170" i="2"/>
  <c r="CE170" i="2" s="1"/>
  <c r="DA170" i="2"/>
  <c r="CA170" i="2" s="1"/>
  <c r="DD170" i="2"/>
  <c r="CD170" i="2" s="1"/>
  <c r="DD172" i="2"/>
  <c r="CD172" i="2" s="1"/>
  <c r="DC172" i="2"/>
  <c r="CC172" i="2" s="1"/>
  <c r="DE172" i="2"/>
  <c r="CE172" i="2" s="1"/>
  <c r="DB172" i="2"/>
  <c r="CB172" i="2" s="1"/>
  <c r="DC173" i="2"/>
  <c r="CC173" i="2" s="1"/>
  <c r="DB173" i="2"/>
  <c r="CB173" i="2" s="1"/>
  <c r="DE173" i="2"/>
  <c r="CE173" i="2" s="1"/>
  <c r="DD173" i="2"/>
  <c r="CD173" i="2" s="1"/>
  <c r="DD175" i="2"/>
  <c r="CD175" i="2" s="1"/>
  <c r="DC175" i="2"/>
  <c r="CC175" i="2" s="1"/>
  <c r="DB175" i="2"/>
  <c r="CB175" i="2" s="1"/>
  <c r="DD186" i="2"/>
  <c r="CD186" i="2" s="1"/>
  <c r="DA186" i="2"/>
  <c r="CA186" i="2" s="1"/>
  <c r="AX186" i="2" s="1"/>
  <c r="DE186" i="2"/>
  <c r="CE186" i="2" s="1"/>
  <c r="DC186" i="2"/>
  <c r="CC186" i="2" s="1"/>
  <c r="DE203" i="2"/>
  <c r="CE203" i="2" s="1"/>
  <c r="DA203" i="2"/>
  <c r="CA203" i="2" s="1"/>
  <c r="DD203" i="2"/>
  <c r="CD203" i="2" s="1"/>
  <c r="DC203" i="2"/>
  <c r="CC203" i="2" s="1"/>
  <c r="DB203" i="2"/>
  <c r="CB203" i="2" s="1"/>
  <c r="DE221" i="2"/>
  <c r="DG221" i="2"/>
  <c r="DD221" i="2"/>
  <c r="CG221" i="2"/>
  <c r="CE221" i="2"/>
  <c r="DG225" i="2"/>
  <c r="CG225" i="2"/>
  <c r="DE225" i="2"/>
  <c r="CE225" i="2"/>
  <c r="AY225" i="2" s="1"/>
  <c r="CD225" i="2"/>
  <c r="DD225" i="2"/>
  <c r="CE229" i="2"/>
  <c r="DD229" i="2"/>
  <c r="DE231" i="2"/>
  <c r="CE231" i="2"/>
  <c r="CG231" i="2"/>
  <c r="DG231" i="2"/>
  <c r="DD231" i="2"/>
  <c r="CD231" i="2"/>
  <c r="DE236" i="2"/>
  <c r="CE236" i="2"/>
  <c r="DD236" i="2"/>
  <c r="CG236" i="2"/>
  <c r="DG236" i="2"/>
  <c r="CD236" i="2"/>
  <c r="DG244" i="2"/>
  <c r="CE244" i="2"/>
  <c r="CG244" i="2"/>
  <c r="CD244" i="2"/>
  <c r="DE244" i="2"/>
  <c r="DD274" i="2"/>
  <c r="CD274" i="2"/>
  <c r="AY274" i="2" s="1"/>
  <c r="DG274" i="2"/>
  <c r="CE274" i="2"/>
  <c r="CG274" i="2"/>
  <c r="DE274" i="2"/>
  <c r="DG282" i="2"/>
  <c r="CG282" i="2"/>
  <c r="CE282" i="2"/>
  <c r="DE282" i="2"/>
  <c r="CD282" i="2"/>
  <c r="DD282" i="2"/>
  <c r="DG287" i="2"/>
  <c r="CG287" i="2"/>
  <c r="DE287" i="2"/>
  <c r="CD287" i="2"/>
  <c r="DD287" i="2"/>
  <c r="CE287" i="2"/>
  <c r="AY287" i="2" s="1"/>
  <c r="CB314" i="2"/>
  <c r="AS314" i="2" s="1"/>
  <c r="DB314" i="2"/>
  <c r="D19" i="2"/>
  <c r="D51" i="2"/>
  <c r="CG51" i="2"/>
  <c r="DH55" i="2"/>
  <c r="DH56" i="2"/>
  <c r="DH57" i="2"/>
  <c r="DH58" i="2"/>
  <c r="DH59" i="2"/>
  <c r="CF61" i="2"/>
  <c r="CF63" i="2"/>
  <c r="DF97" i="2"/>
  <c r="DF104" i="2"/>
  <c r="CG107" i="2"/>
  <c r="DC107" i="2"/>
  <c r="CC107" i="2" s="1"/>
  <c r="DH107" i="2"/>
  <c r="CE109" i="2"/>
  <c r="DC109" i="2"/>
  <c r="CC109" i="2" s="1"/>
  <c r="CD121" i="2"/>
  <c r="DG121" i="2"/>
  <c r="CD124" i="2"/>
  <c r="DG124" i="2"/>
  <c r="CG129" i="2"/>
  <c r="DC129" i="2"/>
  <c r="CC129" i="2" s="1"/>
  <c r="DH129" i="2"/>
  <c r="CD131" i="2"/>
  <c r="DG132" i="2"/>
  <c r="DC132" i="2"/>
  <c r="CC132" i="2" s="1"/>
  <c r="CG132" i="2"/>
  <c r="DE132" i="2"/>
  <c r="CH132" i="2"/>
  <c r="DH132" i="2"/>
  <c r="CF133" i="2"/>
  <c r="CD135" i="2"/>
  <c r="DG136" i="2"/>
  <c r="DC136" i="2"/>
  <c r="CC136" i="2" s="1"/>
  <c r="CG136" i="2"/>
  <c r="DE136" i="2"/>
  <c r="CH136" i="2"/>
  <c r="DH136" i="2"/>
  <c r="CF137" i="2"/>
  <c r="CD139" i="2"/>
  <c r="DG140" i="2"/>
  <c r="DC140" i="2"/>
  <c r="CC140" i="2" s="1"/>
  <c r="CG140" i="2"/>
  <c r="DE140" i="2"/>
  <c r="CH140" i="2"/>
  <c r="DH140" i="2"/>
  <c r="CF141" i="2"/>
  <c r="E143" i="2"/>
  <c r="D143" i="2" s="1"/>
  <c r="E157" i="2"/>
  <c r="DE149" i="2"/>
  <c r="DD151" i="2"/>
  <c r="CG151" i="2"/>
  <c r="DC151" i="2"/>
  <c r="CC151" i="2" s="1"/>
  <c r="AY151" i="2" s="1"/>
  <c r="CE151" i="2"/>
  <c r="CD156" i="2"/>
  <c r="DD165" i="2"/>
  <c r="CD165" i="2" s="1"/>
  <c r="DC165" i="2"/>
  <c r="CC165" i="2" s="1"/>
  <c r="AX165" i="2" s="1"/>
  <c r="DC168" i="2"/>
  <c r="CC168" i="2" s="1"/>
  <c r="DA168" i="2"/>
  <c r="CA168" i="2" s="1"/>
  <c r="DE168" i="2"/>
  <c r="CE168" i="2" s="1"/>
  <c r="DB168" i="2"/>
  <c r="CB168" i="2" s="1"/>
  <c r="DA175" i="2"/>
  <c r="CA175" i="2" s="1"/>
  <c r="DB191" i="2"/>
  <c r="CB191" i="2" s="1"/>
  <c r="DA191" i="2"/>
  <c r="CA191" i="2" s="1"/>
  <c r="DE191" i="2"/>
  <c r="CE191" i="2" s="1"/>
  <c r="DD191" i="2"/>
  <c r="CD191" i="2" s="1"/>
  <c r="DB193" i="2"/>
  <c r="CB193" i="2" s="1"/>
  <c r="DD193" i="2"/>
  <c r="CD193" i="2" s="1"/>
  <c r="DC193" i="2"/>
  <c r="CC193" i="2" s="1"/>
  <c r="DA193" i="2"/>
  <c r="CA193" i="2" s="1"/>
  <c r="D204" i="2"/>
  <c r="DB221" i="2"/>
  <c r="CB221" i="2" s="1"/>
  <c r="DD228" i="2"/>
  <c r="CD228" i="2"/>
  <c r="CG228" i="2"/>
  <c r="DG228" i="2"/>
  <c r="DE228" i="2"/>
  <c r="CE228" i="2"/>
  <c r="DE238" i="2"/>
  <c r="CE238" i="2"/>
  <c r="DG238" i="2"/>
  <c r="CD238" i="2"/>
  <c r="DD238" i="2"/>
  <c r="DD244" i="2"/>
  <c r="DG253" i="2"/>
  <c r="CG253" i="2"/>
  <c r="CE253" i="2"/>
  <c r="DE253" i="2"/>
  <c r="DC253" i="2"/>
  <c r="CC253" i="2" s="1"/>
  <c r="DG267" i="2"/>
  <c r="CG267" i="2"/>
  <c r="CE267" i="2"/>
  <c r="DE267" i="2"/>
  <c r="CD267" i="2"/>
  <c r="DD267" i="2"/>
  <c r="DG279" i="2"/>
  <c r="DD281" i="2"/>
  <c r="CD281" i="2"/>
  <c r="CG281" i="2"/>
  <c r="DG281" i="2"/>
  <c r="CE281" i="2"/>
  <c r="DE281" i="2"/>
  <c r="DD286" i="2"/>
  <c r="CD286" i="2"/>
  <c r="DG286" i="2"/>
  <c r="CE286" i="2"/>
  <c r="AY286" i="2" s="1"/>
  <c r="DE286" i="2"/>
  <c r="CG286" i="2"/>
  <c r="DD298" i="2"/>
  <c r="CD298" i="2"/>
  <c r="AY298" i="2" s="1"/>
  <c r="DG298" i="2"/>
  <c r="CE298" i="2"/>
  <c r="CG298" i="2"/>
  <c r="DE298" i="2"/>
  <c r="D52" i="2"/>
  <c r="CG52" i="2"/>
  <c r="CH61" i="2"/>
  <c r="DD61" i="2"/>
  <c r="CD61" i="2" s="1"/>
  <c r="CH63" i="2"/>
  <c r="DD63" i="2"/>
  <c r="CD63" i="2" s="1"/>
  <c r="CE97" i="2"/>
  <c r="DG97" i="2"/>
  <c r="CE104" i="2"/>
  <c r="DG104" i="2"/>
  <c r="CH107" i="2"/>
  <c r="DD107" i="2"/>
  <c r="CF109" i="2"/>
  <c r="DE109" i="2"/>
  <c r="CF121" i="2"/>
  <c r="DC121" i="2"/>
  <c r="CC121" i="2" s="1"/>
  <c r="AX121" i="2" s="1"/>
  <c r="DH121" i="2"/>
  <c r="CE124" i="2"/>
  <c r="DC124" i="2"/>
  <c r="CC124" i="2" s="1"/>
  <c r="AX127" i="2"/>
  <c r="CH129" i="2"/>
  <c r="DD129" i="2"/>
  <c r="CE131" i="2"/>
  <c r="DD131" i="2"/>
  <c r="DG133" i="2"/>
  <c r="DC133" i="2"/>
  <c r="CC133" i="2" s="1"/>
  <c r="AX133" i="2" s="1"/>
  <c r="CG133" i="2"/>
  <c r="DE133" i="2"/>
  <c r="CH133" i="2"/>
  <c r="DH133" i="2"/>
  <c r="CE135" i="2"/>
  <c r="DD135" i="2"/>
  <c r="DG137" i="2"/>
  <c r="DC137" i="2"/>
  <c r="CC137" i="2" s="1"/>
  <c r="AX137" i="2" s="1"/>
  <c r="CG137" i="2"/>
  <c r="DE137" i="2"/>
  <c r="CH137" i="2"/>
  <c r="DH137" i="2"/>
  <c r="CE139" i="2"/>
  <c r="DD139" i="2"/>
  <c r="DG141" i="2"/>
  <c r="DC141" i="2"/>
  <c r="CC141" i="2" s="1"/>
  <c r="CG141" i="2"/>
  <c r="DE141" i="2"/>
  <c r="CH141" i="2"/>
  <c r="DH141" i="2"/>
  <c r="F157" i="2"/>
  <c r="DD148" i="2"/>
  <c r="CD148" i="2"/>
  <c r="DD149" i="2"/>
  <c r="CG149" i="2"/>
  <c r="AY149" i="2" s="1"/>
  <c r="DF149" i="2"/>
  <c r="DG149" i="2"/>
  <c r="DA162" i="2"/>
  <c r="CA162" i="2" s="1"/>
  <c r="DD162" i="2"/>
  <c r="CD162" i="2" s="1"/>
  <c r="DC162" i="2"/>
  <c r="CC162" i="2" s="1"/>
  <c r="DE163" i="2"/>
  <c r="CE163" i="2" s="1"/>
  <c r="DA163" i="2"/>
  <c r="CA163" i="2" s="1"/>
  <c r="DC163" i="2"/>
  <c r="CC163" i="2" s="1"/>
  <c r="DB163" i="2"/>
  <c r="CB163" i="2" s="1"/>
  <c r="DD163" i="2"/>
  <c r="CD163" i="2" s="1"/>
  <c r="DE175" i="2"/>
  <c r="CE175" i="2" s="1"/>
  <c r="DB183" i="2"/>
  <c r="CB183" i="2" s="1"/>
  <c r="DA183" i="2"/>
  <c r="CA183" i="2" s="1"/>
  <c r="AX183" i="2" s="1"/>
  <c r="DE183" i="2"/>
  <c r="CE183" i="2" s="1"/>
  <c r="DD183" i="2"/>
  <c r="CD183" i="2" s="1"/>
  <c r="DB185" i="2"/>
  <c r="CB185" i="2" s="1"/>
  <c r="DD185" i="2"/>
  <c r="CD185" i="2" s="1"/>
  <c r="DC185" i="2"/>
  <c r="CC185" i="2" s="1"/>
  <c r="DA185" i="2"/>
  <c r="CA185" i="2" s="1"/>
  <c r="DC221" i="2"/>
  <c r="CC221" i="2" s="1"/>
  <c r="AY224" i="2"/>
  <c r="DD237" i="2"/>
  <c r="CD237" i="2"/>
  <c r="DG237" i="2"/>
  <c r="CE237" i="2"/>
  <c r="CG237" i="2"/>
  <c r="DE237" i="2"/>
  <c r="DG241" i="2"/>
  <c r="DB241" i="2"/>
  <c r="CB241" i="2" s="1"/>
  <c r="DE241" i="2"/>
  <c r="CE241" i="2"/>
  <c r="DC241" i="2"/>
  <c r="CC241" i="2" s="1"/>
  <c r="CG241" i="2"/>
  <c r="CD241" i="2"/>
  <c r="DG242" i="2"/>
  <c r="CE242" i="2"/>
  <c r="DD242" i="2"/>
  <c r="CG242" i="2"/>
  <c r="CD242" i="2"/>
  <c r="DE242" i="2"/>
  <c r="CG247" i="2"/>
  <c r="DG265" i="2"/>
  <c r="DB265" i="2"/>
  <c r="CB265" i="2" s="1"/>
  <c r="CD265" i="2"/>
  <c r="DE265" i="2"/>
  <c r="CG265" i="2"/>
  <c r="DD265" i="2"/>
  <c r="CE265" i="2"/>
  <c r="DD266" i="2"/>
  <c r="CD266" i="2"/>
  <c r="AY266" i="2" s="1"/>
  <c r="CG266" i="2"/>
  <c r="DG266" i="2"/>
  <c r="CE266" i="2"/>
  <c r="DE266" i="2"/>
  <c r="DG297" i="2"/>
  <c r="CG297" i="2"/>
  <c r="DD297" i="2"/>
  <c r="DE297" i="2"/>
  <c r="CD297" i="2"/>
  <c r="CE297" i="2"/>
  <c r="AY297" i="2" s="1"/>
  <c r="CE155" i="2"/>
  <c r="DC176" i="2"/>
  <c r="CC176" i="2" s="1"/>
  <c r="DA176" i="2"/>
  <c r="CA176" i="2" s="1"/>
  <c r="DE176" i="2"/>
  <c r="CE176" i="2" s="1"/>
  <c r="DB176" i="2"/>
  <c r="CB176" i="2" s="1"/>
  <c r="D226" i="2"/>
  <c r="DD233" i="2"/>
  <c r="CD233" i="2"/>
  <c r="AY233" i="2" s="1"/>
  <c r="CG233" i="2"/>
  <c r="DG233" i="2"/>
  <c r="CE233" i="2"/>
  <c r="AY238" i="2"/>
  <c r="D239" i="2"/>
  <c r="CE250" i="2"/>
  <c r="DG250" i="2"/>
  <c r="DE250" i="2"/>
  <c r="CG250" i="2"/>
  <c r="DG283" i="2"/>
  <c r="DB283" i="2"/>
  <c r="CB283" i="2" s="1"/>
  <c r="CD283" i="2"/>
  <c r="DC283" i="2"/>
  <c r="CC283" i="2" s="1"/>
  <c r="DD283" i="2"/>
  <c r="CG283" i="2"/>
  <c r="CE283" i="2"/>
  <c r="DE288" i="2"/>
  <c r="DD155" i="2"/>
  <c r="CG155" i="2"/>
  <c r="DE155" i="2"/>
  <c r="DC169" i="2"/>
  <c r="CC169" i="2" s="1"/>
  <c r="DB169" i="2"/>
  <c r="CB169" i="2" s="1"/>
  <c r="DE169" i="2"/>
  <c r="CE169" i="2" s="1"/>
  <c r="AX169" i="2" s="1"/>
  <c r="DE171" i="2"/>
  <c r="CE171" i="2" s="1"/>
  <c r="DA171" i="2"/>
  <c r="CA171" i="2" s="1"/>
  <c r="DD171" i="2"/>
  <c r="CD171" i="2" s="1"/>
  <c r="DB171" i="2"/>
  <c r="CB171" i="2" s="1"/>
  <c r="DB179" i="2"/>
  <c r="CB179" i="2" s="1"/>
  <c r="DA179" i="2"/>
  <c r="CA179" i="2" s="1"/>
  <c r="DE179" i="2"/>
  <c r="CE179" i="2" s="1"/>
  <c r="DC179" i="2"/>
  <c r="CC179" i="2" s="1"/>
  <c r="DB181" i="2"/>
  <c r="CB181" i="2" s="1"/>
  <c r="DD181" i="2"/>
  <c r="CD181" i="2" s="1"/>
  <c r="DC181" i="2"/>
  <c r="CC181" i="2" s="1"/>
  <c r="DD182" i="2"/>
  <c r="CD182" i="2" s="1"/>
  <c r="DB187" i="2"/>
  <c r="CB187" i="2" s="1"/>
  <c r="DA187" i="2"/>
  <c r="CA187" i="2" s="1"/>
  <c r="DE187" i="2"/>
  <c r="CE187" i="2" s="1"/>
  <c r="DC187" i="2"/>
  <c r="CC187" i="2" s="1"/>
  <c r="DB189" i="2"/>
  <c r="CB189" i="2" s="1"/>
  <c r="AX189" i="2" s="1"/>
  <c r="DD189" i="2"/>
  <c r="CD189" i="2" s="1"/>
  <c r="DC189" i="2"/>
  <c r="CC189" i="2" s="1"/>
  <c r="DD190" i="2"/>
  <c r="CD190" i="2" s="1"/>
  <c r="DA190" i="2"/>
  <c r="CA190" i="2" s="1"/>
  <c r="AX190" i="2" s="1"/>
  <c r="DE190" i="2"/>
  <c r="CE190" i="2" s="1"/>
  <c r="DB190" i="2"/>
  <c r="CB190" i="2" s="1"/>
  <c r="DB195" i="2"/>
  <c r="CB195" i="2" s="1"/>
  <c r="DA195" i="2"/>
  <c r="CA195" i="2" s="1"/>
  <c r="AX195" i="2" s="1"/>
  <c r="DE195" i="2"/>
  <c r="CE195" i="2" s="1"/>
  <c r="DC195" i="2"/>
  <c r="CC195" i="2" s="1"/>
  <c r="DB197" i="2"/>
  <c r="CB197" i="2" s="1"/>
  <c r="DD197" i="2"/>
  <c r="CD197" i="2" s="1"/>
  <c r="DC197" i="2"/>
  <c r="CC197" i="2" s="1"/>
  <c r="DD198" i="2"/>
  <c r="CD198" i="2" s="1"/>
  <c r="DA198" i="2"/>
  <c r="CA198" i="2" s="1"/>
  <c r="DE198" i="2"/>
  <c r="CE198" i="2" s="1"/>
  <c r="DB198" i="2"/>
  <c r="CB198" i="2" s="1"/>
  <c r="D205" i="2"/>
  <c r="DD206" i="2"/>
  <c r="CD206" i="2" s="1"/>
  <c r="DA206" i="2"/>
  <c r="CA206" i="2" s="1"/>
  <c r="AH206" i="2" s="1"/>
  <c r="DE206" i="2"/>
  <c r="CE206" i="2" s="1"/>
  <c r="DB206" i="2"/>
  <c r="CB206" i="2" s="1"/>
  <c r="D214" i="2"/>
  <c r="DE223" i="2"/>
  <c r="CD223" i="2"/>
  <c r="DE240" i="2"/>
  <c r="CE240" i="2"/>
  <c r="DG240" i="2"/>
  <c r="CD240" i="2"/>
  <c r="DD240" i="2"/>
  <c r="DG243" i="2"/>
  <c r="CE243" i="2"/>
  <c r="DD243" i="2"/>
  <c r="CG243" i="2"/>
  <c r="DE243" i="2"/>
  <c r="CD243" i="2"/>
  <c r="DG246" i="2"/>
  <c r="CE246" i="2"/>
  <c r="DE246" i="2"/>
  <c r="DD246" i="2"/>
  <c r="CG246" i="2"/>
  <c r="CD246" i="2"/>
  <c r="CE252" i="2"/>
  <c r="DE252" i="2"/>
  <c r="CG252" i="2"/>
  <c r="DG252" i="2"/>
  <c r="CG256" i="2"/>
  <c r="DG256" i="2"/>
  <c r="DE256" i="2"/>
  <c r="CE256" i="2"/>
  <c r="DG257" i="2"/>
  <c r="CG257" i="2"/>
  <c r="AY257" i="2" s="1"/>
  <c r="CE257" i="2"/>
  <c r="DD259" i="2"/>
  <c r="CG259" i="2"/>
  <c r="DC259" i="2"/>
  <c r="CC259" i="2" s="1"/>
  <c r="AY259" i="2" s="1"/>
  <c r="CD259" i="2"/>
  <c r="DB259" i="2"/>
  <c r="CB259" i="2" s="1"/>
  <c r="DE259" i="2"/>
  <c r="CE259" i="2"/>
  <c r="DD271" i="2"/>
  <c r="CG271" i="2"/>
  <c r="DC271" i="2"/>
  <c r="CC271" i="2" s="1"/>
  <c r="CD271" i="2"/>
  <c r="DB271" i="2"/>
  <c r="CB271" i="2" s="1"/>
  <c r="DE271" i="2"/>
  <c r="CE271" i="2"/>
  <c r="CE148" i="2"/>
  <c r="CE150" i="2"/>
  <c r="AY150" i="2" s="1"/>
  <c r="CE152" i="2"/>
  <c r="CE154" i="2"/>
  <c r="AY154" i="2" s="1"/>
  <c r="CE156" i="2"/>
  <c r="DE174" i="2"/>
  <c r="CE174" i="2" s="1"/>
  <c r="DA174" i="2"/>
  <c r="CA174" i="2" s="1"/>
  <c r="DD174" i="2"/>
  <c r="CD174" i="2" s="1"/>
  <c r="DA177" i="2"/>
  <c r="CA177" i="2" s="1"/>
  <c r="DD232" i="2"/>
  <c r="CD232" i="2"/>
  <c r="AY232" i="2" s="1"/>
  <c r="DE232" i="2"/>
  <c r="D251" i="2"/>
  <c r="DG255" i="2"/>
  <c r="DE255" i="2"/>
  <c r="CG255" i="2"/>
  <c r="AY255" i="2" s="1"/>
  <c r="CG258" i="2"/>
  <c r="DE258" i="2"/>
  <c r="CE258" i="2"/>
  <c r="AY258" i="2" s="1"/>
  <c r="DG260" i="2"/>
  <c r="CG260" i="2"/>
  <c r="CE260" i="2"/>
  <c r="CD260" i="2"/>
  <c r="D261" i="2"/>
  <c r="DD263" i="2"/>
  <c r="CD263" i="2"/>
  <c r="DG263" i="2"/>
  <c r="CE263" i="2"/>
  <c r="AY263" i="2" s="1"/>
  <c r="DE263" i="2"/>
  <c r="DG264" i="2"/>
  <c r="CG264" i="2"/>
  <c r="DE264" i="2"/>
  <c r="CD264" i="2"/>
  <c r="AY264" i="2" s="1"/>
  <c r="DD264" i="2"/>
  <c r="D268" i="2"/>
  <c r="DG272" i="2"/>
  <c r="CG272" i="2"/>
  <c r="CE272" i="2"/>
  <c r="CD272" i="2"/>
  <c r="D273" i="2"/>
  <c r="DG275" i="2"/>
  <c r="CG275" i="2"/>
  <c r="DE275" i="2"/>
  <c r="CD275" i="2"/>
  <c r="AY275" i="2" s="1"/>
  <c r="CE275" i="2"/>
  <c r="D276" i="2"/>
  <c r="DG278" i="2"/>
  <c r="CG278" i="2"/>
  <c r="DE278" i="2"/>
  <c r="CD278" i="2"/>
  <c r="DD278" i="2"/>
  <c r="CE278" i="2"/>
  <c r="DD284" i="2"/>
  <c r="CD284" i="2"/>
  <c r="DE284" i="2"/>
  <c r="CE284" i="2"/>
  <c r="AY284" i="2" s="1"/>
  <c r="DG284" i="2"/>
  <c r="DG295" i="2"/>
  <c r="DB295" i="2"/>
  <c r="CB295" i="2" s="1"/>
  <c r="CD295" i="2"/>
  <c r="DC295" i="2"/>
  <c r="CC295" i="2" s="1"/>
  <c r="CG295" i="2"/>
  <c r="DE295" i="2"/>
  <c r="CE295" i="2"/>
  <c r="DD296" i="2"/>
  <c r="CD296" i="2"/>
  <c r="AY296" i="2" s="1"/>
  <c r="DE296" i="2"/>
  <c r="CG296" i="2"/>
  <c r="DG299" i="2"/>
  <c r="CG299" i="2"/>
  <c r="DE299" i="2"/>
  <c r="CD299" i="2"/>
  <c r="CE299" i="2"/>
  <c r="D300" i="2"/>
  <c r="DC177" i="2"/>
  <c r="CC177" i="2" s="1"/>
  <c r="D180" i="2"/>
  <c r="D184" i="2"/>
  <c r="D188" i="2"/>
  <c r="D192" i="2"/>
  <c r="D196" i="2"/>
  <c r="DG234" i="2"/>
  <c r="CG234" i="2"/>
  <c r="CE234" i="2"/>
  <c r="AY234" i="2" s="1"/>
  <c r="CD234" i="2"/>
  <c r="D235" i="2"/>
  <c r="AY240" i="2"/>
  <c r="D245" i="2"/>
  <c r="CE248" i="2"/>
  <c r="DG248" i="2"/>
  <c r="AY250" i="2"/>
  <c r="D254" i="2"/>
  <c r="DG262" i="2"/>
  <c r="CG262" i="2"/>
  <c r="DD262" i="2"/>
  <c r="CE262" i="2"/>
  <c r="DG269" i="2"/>
  <c r="CG269" i="2"/>
  <c r="CE269" i="2"/>
  <c r="CD269" i="2"/>
  <c r="D270" i="2"/>
  <c r="DG280" i="2"/>
  <c r="CG280" i="2"/>
  <c r="CE280" i="2"/>
  <c r="DD280" i="2"/>
  <c r="DG290" i="2"/>
  <c r="CG290" i="2"/>
  <c r="DE290" i="2"/>
  <c r="CD290" i="2"/>
  <c r="CE290" i="2"/>
  <c r="DD291" i="2"/>
  <c r="CD291" i="2"/>
  <c r="CG291" i="2"/>
  <c r="CE291" i="2"/>
  <c r="AY291" i="2" s="1"/>
  <c r="DG294" i="2"/>
  <c r="CG294" i="2"/>
  <c r="DD294" i="2"/>
  <c r="CE294" i="2"/>
  <c r="AY294" i="2" s="1"/>
  <c r="D305" i="2"/>
  <c r="CB312" i="2"/>
  <c r="DB312" i="2"/>
  <c r="D230" i="2"/>
  <c r="AY246" i="2"/>
  <c r="DD289" i="2"/>
  <c r="CG289" i="2"/>
  <c r="DG289" i="2"/>
  <c r="CD289" i="2"/>
  <c r="DC289" i="2"/>
  <c r="CC289" i="2" s="1"/>
  <c r="AS312" i="2"/>
  <c r="AY243" i="2"/>
  <c r="D249" i="2"/>
  <c r="AY256" i="2"/>
  <c r="DG285" i="2"/>
  <c r="CG285" i="2"/>
  <c r="DD285" i="2"/>
  <c r="CE285" i="2"/>
  <c r="AY285" i="2" s="1"/>
  <c r="DG292" i="2"/>
  <c r="CG292" i="2"/>
  <c r="CE292" i="2"/>
  <c r="CD292" i="2"/>
  <c r="D293" i="2"/>
  <c r="D301" i="2"/>
  <c r="CB311" i="2"/>
  <c r="AS311" i="2" s="1"/>
  <c r="DB311" i="2"/>
  <c r="CB315" i="2"/>
  <c r="AS315" i="2" s="1"/>
  <c r="DB315" i="2"/>
  <c r="AX142" i="2" l="1"/>
  <c r="CF47" i="2"/>
  <c r="DE47" i="2"/>
  <c r="AY292" i="2"/>
  <c r="AY290" i="2"/>
  <c r="AY295" i="2"/>
  <c r="AY272" i="2"/>
  <c r="AY260" i="2"/>
  <c r="AY252" i="2"/>
  <c r="CG223" i="2"/>
  <c r="AX197" i="2"/>
  <c r="DB182" i="2"/>
  <c r="CB182" i="2" s="1"/>
  <c r="CG288" i="2"/>
  <c r="AY283" i="2"/>
  <c r="DB247" i="2"/>
  <c r="CB247" i="2" s="1"/>
  <c r="AY237" i="2"/>
  <c r="CG279" i="2"/>
  <c r="AY228" i="2"/>
  <c r="AX140" i="2"/>
  <c r="AX132" i="2"/>
  <c r="AX129" i="2"/>
  <c r="AY282" i="2"/>
  <c r="AY244" i="2"/>
  <c r="AY236" i="2"/>
  <c r="AY231" i="2"/>
  <c r="CD229" i="2"/>
  <c r="DC229" i="2"/>
  <c r="CC229" i="2" s="1"/>
  <c r="AX172" i="2"/>
  <c r="AX104" i="2"/>
  <c r="AX164" i="2"/>
  <c r="AY153" i="2"/>
  <c r="AX138" i="2"/>
  <c r="AX134" i="2"/>
  <c r="AX126" i="2"/>
  <c r="AX94" i="2"/>
  <c r="CH49" i="2"/>
  <c r="AY49" i="2" s="1"/>
  <c r="CE41" i="2"/>
  <c r="CE31" i="2"/>
  <c r="DE12" i="2"/>
  <c r="DF49" i="2"/>
  <c r="CE49" i="2"/>
  <c r="AX117" i="2"/>
  <c r="DE29" i="2"/>
  <c r="AY227" i="2"/>
  <c r="CD110" i="2"/>
  <c r="CG110" i="2"/>
  <c r="AX95" i="2"/>
  <c r="CE92" i="2"/>
  <c r="AY53" i="2"/>
  <c r="AY44" i="2"/>
  <c r="DD14" i="2"/>
  <c r="CD14" i="2" s="1"/>
  <c r="AY14" i="2" s="1"/>
  <c r="DE116" i="2"/>
  <c r="DC116" i="2"/>
  <c r="CC116" i="2" s="1"/>
  <c r="CF58" i="2"/>
  <c r="D60" i="2"/>
  <c r="DD47" i="2"/>
  <c r="CD47" i="2" s="1"/>
  <c r="CE15" i="2"/>
  <c r="DH125" i="2"/>
  <c r="DE125" i="2"/>
  <c r="AX120" i="2"/>
  <c r="DD41" i="2"/>
  <c r="CD41" i="2" s="1"/>
  <c r="AY41" i="2" s="1"/>
  <c r="DG41" i="2"/>
  <c r="CF21" i="2"/>
  <c r="AY21" i="2" s="1"/>
  <c r="DE14" i="2"/>
  <c r="DH106" i="2"/>
  <c r="CG106" i="2"/>
  <c r="DC106" i="2"/>
  <c r="CC106" i="2" s="1"/>
  <c r="AX106" i="2" s="1"/>
  <c r="DG35" i="2"/>
  <c r="CH35" i="2"/>
  <c r="DD35" i="2"/>
  <c r="CD35" i="2" s="1"/>
  <c r="D46" i="2"/>
  <c r="DD110" i="2"/>
  <c r="CH110" i="2"/>
  <c r="DD31" i="2"/>
  <c r="CD31" i="2" s="1"/>
  <c r="AY31" i="2" s="1"/>
  <c r="DG31" i="2"/>
  <c r="CH31" i="2"/>
  <c r="DD92" i="2"/>
  <c r="CH92" i="2"/>
  <c r="DE182" i="2"/>
  <c r="CE182" i="2" s="1"/>
  <c r="CE288" i="2"/>
  <c r="CD288" i="2"/>
  <c r="AY265" i="2"/>
  <c r="CE247" i="2"/>
  <c r="AY247" i="2" s="1"/>
  <c r="AY242" i="2"/>
  <c r="AX141" i="2"/>
  <c r="CE279" i="2"/>
  <c r="CD279" i="2"/>
  <c r="AY253" i="2"/>
  <c r="DE229" i="2"/>
  <c r="AX167" i="2"/>
  <c r="AY63" i="2"/>
  <c r="DD116" i="2"/>
  <c r="DE31" i="2"/>
  <c r="AX93" i="2"/>
  <c r="CF49" i="2"/>
  <c r="DE49" i="2"/>
  <c r="AX128" i="2"/>
  <c r="AX114" i="2"/>
  <c r="AX101" i="2"/>
  <c r="AX91" i="2"/>
  <c r="CF29" i="2"/>
  <c r="AX118" i="2"/>
  <c r="DE110" i="2"/>
  <c r="DC110" i="2"/>
  <c r="CC110" i="2" s="1"/>
  <c r="DG92" i="2"/>
  <c r="CF92" i="2"/>
  <c r="DB47" i="2"/>
  <c r="CB47" i="2" s="1"/>
  <c r="AY47" i="2" s="1"/>
  <c r="AX123" i="2"/>
  <c r="CE116" i="2"/>
  <c r="DH116" i="2"/>
  <c r="AX90" i="2"/>
  <c r="AY56" i="2"/>
  <c r="DE41" i="2"/>
  <c r="AY26" i="2"/>
  <c r="CF41" i="2"/>
  <c r="DB21" i="2"/>
  <c r="CB21" i="2" s="1"/>
  <c r="CF14" i="2"/>
  <c r="CB313" i="2"/>
  <c r="AS313" i="2" s="1"/>
  <c r="DB313" i="2"/>
  <c r="DB289" i="2"/>
  <c r="CB289" i="2" s="1"/>
  <c r="CE289" i="2"/>
  <c r="DE289" i="2"/>
  <c r="DG22" i="2"/>
  <c r="CH22" i="2"/>
  <c r="DG15" i="2"/>
  <c r="CH15" i="2"/>
  <c r="DE272" i="2"/>
  <c r="DD272" i="2"/>
  <c r="CH30" i="2"/>
  <c r="AY30" i="2" s="1"/>
  <c r="DG30" i="2"/>
  <c r="AY271" i="2"/>
  <c r="DB223" i="2"/>
  <c r="CB223" i="2" s="1"/>
  <c r="AY223" i="2" s="1"/>
  <c r="CE223" i="2"/>
  <c r="DG12" i="2"/>
  <c r="CH12" i="2"/>
  <c r="DD12" i="2"/>
  <c r="CD12" i="2" s="1"/>
  <c r="AY278" i="2"/>
  <c r="AY289" i="2"/>
  <c r="AY280" i="2"/>
  <c r="AY269" i="2"/>
  <c r="AY262" i="2"/>
  <c r="AY248" i="2"/>
  <c r="AY299" i="2"/>
  <c r="DC223" i="2"/>
  <c r="CC223" i="2" s="1"/>
  <c r="DG223" i="2"/>
  <c r="DA182" i="2"/>
  <c r="CA182" i="2" s="1"/>
  <c r="AX181" i="2"/>
  <c r="DG288" i="2"/>
  <c r="AY155" i="2"/>
  <c r="DG247" i="2"/>
  <c r="DE247" i="2"/>
  <c r="AY241" i="2"/>
  <c r="DG229" i="2"/>
  <c r="AY281" i="2"/>
  <c r="DE279" i="2"/>
  <c r="AY267" i="2"/>
  <c r="AY221" i="2"/>
  <c r="AX191" i="2"/>
  <c r="CG229" i="2"/>
  <c r="AX173" i="2"/>
  <c r="AX97" i="2"/>
  <c r="AY222" i="2"/>
  <c r="AX115" i="2"/>
  <c r="CE47" i="2"/>
  <c r="DG29" i="2"/>
  <c r="DG21" i="2"/>
  <c r="DG14" i="2"/>
  <c r="CF31" i="2"/>
  <c r="DB12" i="2"/>
  <c r="AX111" i="2"/>
  <c r="DB49" i="2"/>
  <c r="CB49" i="2" s="1"/>
  <c r="DF47" i="2"/>
  <c r="DB29" i="2"/>
  <c r="CB29" i="2" s="1"/>
  <c r="AY29" i="2" s="1"/>
  <c r="AX122" i="2"/>
  <c r="CE110" i="2"/>
  <c r="DH110" i="2"/>
  <c r="AX103" i="2"/>
  <c r="CD92" i="2"/>
  <c r="CG92" i="2"/>
  <c r="DF92" i="2"/>
  <c r="DG116" i="2"/>
  <c r="CF116" i="2"/>
  <c r="AX98" i="2"/>
  <c r="CE58" i="2"/>
  <c r="AY58" i="2" s="1"/>
  <c r="DF58" i="2"/>
  <c r="AY55" i="2"/>
  <c r="DG47" i="2"/>
  <c r="DB22" i="2"/>
  <c r="CB22" i="2" s="1"/>
  <c r="CF15" i="2"/>
  <c r="CF125" i="2"/>
  <c r="AX125" i="2" s="1"/>
  <c r="DD125" i="2"/>
  <c r="CE21" i="2"/>
  <c r="DB42" i="2"/>
  <c r="CB42" i="2" s="1"/>
  <c r="AY42" i="2" s="1"/>
  <c r="DG42" i="2"/>
  <c r="CF42" i="2"/>
  <c r="DF42" i="2"/>
  <c r="CE42" i="2"/>
  <c r="CH26" i="2"/>
  <c r="DG26" i="2"/>
  <c r="DF44" i="2"/>
  <c r="DG44" i="2"/>
  <c r="DG23" i="2"/>
  <c r="CH23" i="2"/>
  <c r="DD23" i="2"/>
  <c r="CD23" i="2" s="1"/>
  <c r="A363" i="2"/>
  <c r="DD293" i="2"/>
  <c r="CD293" i="2"/>
  <c r="DE293" i="2"/>
  <c r="CE293" i="2"/>
  <c r="DG293" i="2"/>
  <c r="CG293" i="2"/>
  <c r="DD270" i="2"/>
  <c r="CD270" i="2"/>
  <c r="DE270" i="2"/>
  <c r="DG270" i="2"/>
  <c r="CE270" i="2"/>
  <c r="CG270" i="2"/>
  <c r="DD192" i="2"/>
  <c r="CD192" i="2" s="1"/>
  <c r="DC192" i="2"/>
  <c r="CC192" i="2" s="1"/>
  <c r="DB192" i="2"/>
  <c r="CB192" i="2" s="1"/>
  <c r="DA192" i="2"/>
  <c r="CA192" i="2" s="1"/>
  <c r="DE192" i="2"/>
  <c r="CE192" i="2" s="1"/>
  <c r="DD268" i="2"/>
  <c r="CD268" i="2"/>
  <c r="CG268" i="2"/>
  <c r="CE268" i="2"/>
  <c r="DG268" i="2"/>
  <c r="DE268" i="2"/>
  <c r="DD261" i="2"/>
  <c r="CD261" i="2"/>
  <c r="DE261" i="2"/>
  <c r="CE261" i="2"/>
  <c r="DG261" i="2"/>
  <c r="CG261" i="2"/>
  <c r="DE251" i="2"/>
  <c r="DG251" i="2"/>
  <c r="CG251" i="2"/>
  <c r="CE251" i="2"/>
  <c r="DE52" i="2"/>
  <c r="CE52" i="2"/>
  <c r="DG52" i="2"/>
  <c r="DB52" i="2"/>
  <c r="CB52" i="2" s="1"/>
  <c r="CF52" i="2"/>
  <c r="DF52" i="2"/>
  <c r="DD52" i="2"/>
  <c r="CD52" i="2" s="1"/>
  <c r="CH52" i="2"/>
  <c r="AX136" i="2"/>
  <c r="DF19" i="2"/>
  <c r="DB19" i="2"/>
  <c r="CB19" i="2" s="1"/>
  <c r="CF19" i="2"/>
  <c r="D36" i="2"/>
  <c r="DE19" i="2"/>
  <c r="CE19" i="2"/>
  <c r="DG19" i="2"/>
  <c r="DD19" i="2"/>
  <c r="CD19" i="2" s="1"/>
  <c r="CH19" i="2"/>
  <c r="DG62" i="2"/>
  <c r="DF62" i="2"/>
  <c r="DB62" i="2"/>
  <c r="CB62" i="2" s="1"/>
  <c r="CE62" i="2"/>
  <c r="DE62" i="2"/>
  <c r="DD62" i="2"/>
  <c r="CD62" i="2" s="1"/>
  <c r="CH62" i="2"/>
  <c r="CF62" i="2"/>
  <c r="AY25" i="2"/>
  <c r="AY277" i="2"/>
  <c r="CG254" i="2"/>
  <c r="DG254" i="2"/>
  <c r="CE254" i="2"/>
  <c r="DE254" i="2"/>
  <c r="DG245" i="2"/>
  <c r="CE245" i="2"/>
  <c r="CD245" i="2"/>
  <c r="DE245" i="2"/>
  <c r="CG245" i="2"/>
  <c r="DD245" i="2"/>
  <c r="DD188" i="2"/>
  <c r="CD188" i="2" s="1"/>
  <c r="DC188" i="2"/>
  <c r="CC188" i="2" s="1"/>
  <c r="DB188" i="2"/>
  <c r="CB188" i="2" s="1"/>
  <c r="DE188" i="2"/>
  <c r="CE188" i="2" s="1"/>
  <c r="DA188" i="2"/>
  <c r="CA188" i="2" s="1"/>
  <c r="DD276" i="2"/>
  <c r="CD276" i="2"/>
  <c r="CG276" i="2"/>
  <c r="CE276" i="2"/>
  <c r="DG276" i="2"/>
  <c r="DE276" i="2"/>
  <c r="AX177" i="2"/>
  <c r="AX198" i="2"/>
  <c r="AX124" i="2"/>
  <c r="DB204" i="2"/>
  <c r="CB204" i="2" s="1"/>
  <c r="DE204" i="2"/>
  <c r="CE204" i="2" s="1"/>
  <c r="DD204" i="2"/>
  <c r="CD204" i="2" s="1"/>
  <c r="DC204" i="2"/>
  <c r="CC204" i="2" s="1"/>
  <c r="DA204" i="2"/>
  <c r="CA204" i="2" s="1"/>
  <c r="AX135" i="2"/>
  <c r="DF32" i="2"/>
  <c r="DB32" i="2"/>
  <c r="CB32" i="2" s="1"/>
  <c r="CF32" i="2"/>
  <c r="DE32" i="2"/>
  <c r="CE32" i="2"/>
  <c r="DG32" i="2"/>
  <c r="CH32" i="2"/>
  <c r="DD32" i="2"/>
  <c r="CD32" i="2" s="1"/>
  <c r="AY45" i="2"/>
  <c r="DE43" i="2"/>
  <c r="DD43" i="2"/>
  <c r="CD43" i="2" s="1"/>
  <c r="CF43" i="2"/>
  <c r="DB43" i="2"/>
  <c r="CB43" i="2" s="1"/>
  <c r="CH43" i="2"/>
  <c r="DG43" i="2"/>
  <c r="DF43" i="2"/>
  <c r="CE43" i="2"/>
  <c r="AY27" i="2"/>
  <c r="AY22" i="2"/>
  <c r="DE249" i="2"/>
  <c r="DG249" i="2"/>
  <c r="CE249" i="2"/>
  <c r="CG249" i="2"/>
  <c r="DG235" i="2"/>
  <c r="DB235" i="2"/>
  <c r="CB235" i="2" s="1"/>
  <c r="CD235" i="2"/>
  <c r="DD235" i="2"/>
  <c r="CE235" i="2"/>
  <c r="DC235" i="2"/>
  <c r="CC235" i="2" s="1"/>
  <c r="CG235" i="2"/>
  <c r="DE235" i="2"/>
  <c r="DD184" i="2"/>
  <c r="CD184" i="2" s="1"/>
  <c r="DC184" i="2"/>
  <c r="CC184" i="2" s="1"/>
  <c r="DB184" i="2"/>
  <c r="CB184" i="2" s="1"/>
  <c r="DA184" i="2"/>
  <c r="CA184" i="2" s="1"/>
  <c r="DE184" i="2"/>
  <c r="CE184" i="2" s="1"/>
  <c r="DD300" i="2"/>
  <c r="CD300" i="2"/>
  <c r="CG300" i="2"/>
  <c r="CE300" i="2"/>
  <c r="DG300" i="2"/>
  <c r="DE300" i="2"/>
  <c r="DC205" i="2"/>
  <c r="CC205" i="2" s="1"/>
  <c r="DA205" i="2"/>
  <c r="CA205" i="2" s="1"/>
  <c r="DE205" i="2"/>
  <c r="CE205" i="2" s="1"/>
  <c r="DD205" i="2"/>
  <c r="CD205" i="2" s="1"/>
  <c r="DB205" i="2"/>
  <c r="CB205" i="2" s="1"/>
  <c r="AX179" i="2"/>
  <c r="AX171" i="2"/>
  <c r="AX176" i="2"/>
  <c r="AX185" i="2"/>
  <c r="AX163" i="2"/>
  <c r="AX162" i="2"/>
  <c r="AX193" i="2"/>
  <c r="AX168" i="2"/>
  <c r="AY156" i="2"/>
  <c r="AX170" i="2"/>
  <c r="AY61" i="2"/>
  <c r="D54" i="2"/>
  <c r="DD48" i="2"/>
  <c r="CD48" i="2" s="1"/>
  <c r="CH48" i="2"/>
  <c r="DG48" i="2"/>
  <c r="DF48" i="2"/>
  <c r="DB48" i="2"/>
  <c r="CB48" i="2" s="1"/>
  <c r="DE48" i="2"/>
  <c r="CF48" i="2"/>
  <c r="CE48" i="2"/>
  <c r="AY35" i="2"/>
  <c r="AY23" i="2"/>
  <c r="AY15" i="2"/>
  <c r="DF28" i="2"/>
  <c r="DB28" i="2"/>
  <c r="CB28" i="2" s="1"/>
  <c r="CF28" i="2"/>
  <c r="DE28" i="2"/>
  <c r="CE28" i="2"/>
  <c r="DG28" i="2"/>
  <c r="CH28" i="2"/>
  <c r="DD28" i="2"/>
  <c r="CD28" i="2" s="1"/>
  <c r="DF24" i="2"/>
  <c r="DB24" i="2"/>
  <c r="CB24" i="2" s="1"/>
  <c r="CF24" i="2"/>
  <c r="DE24" i="2"/>
  <c r="CE24" i="2"/>
  <c r="DG24" i="2"/>
  <c r="CH24" i="2"/>
  <c r="DD24" i="2"/>
  <c r="CD24" i="2" s="1"/>
  <c r="DF20" i="2"/>
  <c r="DB20" i="2"/>
  <c r="CB20" i="2" s="1"/>
  <c r="CF20" i="2"/>
  <c r="DE20" i="2"/>
  <c r="CE20" i="2"/>
  <c r="DG20" i="2"/>
  <c r="CH20" i="2"/>
  <c r="DD20" i="2"/>
  <c r="CD20" i="2" s="1"/>
  <c r="DF13" i="2"/>
  <c r="DB13" i="2"/>
  <c r="CB13" i="2" s="1"/>
  <c r="CF13" i="2"/>
  <c r="DE13" i="2"/>
  <c r="CE13" i="2"/>
  <c r="DG13" i="2"/>
  <c r="CH13" i="2"/>
  <c r="DD13" i="2"/>
  <c r="CD13" i="2" s="1"/>
  <c r="DG230" i="2"/>
  <c r="CG230" i="2"/>
  <c r="DE230" i="2"/>
  <c r="CD230" i="2"/>
  <c r="DD230" i="2"/>
  <c r="CE230" i="2"/>
  <c r="DD196" i="2"/>
  <c r="CD196" i="2" s="1"/>
  <c r="DC196" i="2"/>
  <c r="CC196" i="2" s="1"/>
  <c r="DB196" i="2"/>
  <c r="CB196" i="2" s="1"/>
  <c r="DE196" i="2"/>
  <c r="CE196" i="2" s="1"/>
  <c r="DA196" i="2"/>
  <c r="CA196" i="2" s="1"/>
  <c r="DD180" i="2"/>
  <c r="CD180" i="2" s="1"/>
  <c r="DC180" i="2"/>
  <c r="CC180" i="2" s="1"/>
  <c r="DB180" i="2"/>
  <c r="CB180" i="2" s="1"/>
  <c r="DE180" i="2"/>
  <c r="CE180" i="2" s="1"/>
  <c r="DA180" i="2"/>
  <c r="CA180" i="2" s="1"/>
  <c r="DG273" i="2"/>
  <c r="DD273" i="2"/>
  <c r="CD273" i="2"/>
  <c r="DE273" i="2"/>
  <c r="CE273" i="2"/>
  <c r="CG273" i="2"/>
  <c r="AX174" i="2"/>
  <c r="AX187" i="2"/>
  <c r="AX182" i="2"/>
  <c r="DG239" i="2"/>
  <c r="CG239" i="2"/>
  <c r="DE239" i="2"/>
  <c r="CD239" i="2"/>
  <c r="AY239" i="2" s="1"/>
  <c r="DD239" i="2"/>
  <c r="CE239" i="2"/>
  <c r="DG226" i="2"/>
  <c r="CG226" i="2"/>
  <c r="DD226" i="2"/>
  <c r="CE226" i="2"/>
  <c r="DE226" i="2"/>
  <c r="CD226" i="2"/>
  <c r="AY226" i="2" s="1"/>
  <c r="AY148" i="2"/>
  <c r="AX175" i="2"/>
  <c r="AX109" i="2"/>
  <c r="DE51" i="2"/>
  <c r="CE51" i="2"/>
  <c r="DD51" i="2"/>
  <c r="CD51" i="2" s="1"/>
  <c r="CH51" i="2"/>
  <c r="DB51" i="2"/>
  <c r="CB51" i="2" s="1"/>
  <c r="DF51" i="2"/>
  <c r="DG51" i="2"/>
  <c r="CF51" i="2"/>
  <c r="AH203" i="2"/>
  <c r="AX139" i="2"/>
  <c r="AX131" i="2"/>
  <c r="CB12" i="2"/>
  <c r="AY12" i="2" s="1"/>
  <c r="AY34" i="2"/>
  <c r="AX194" i="2"/>
  <c r="AY33" i="2"/>
  <c r="AY300" i="2" l="1"/>
  <c r="AY249" i="2"/>
  <c r="AH204" i="2"/>
  <c r="AY276" i="2"/>
  <c r="AY268" i="2"/>
  <c r="AX116" i="2"/>
  <c r="AY288" i="2"/>
  <c r="AY229" i="2"/>
  <c r="A332" i="2"/>
  <c r="AX110" i="2"/>
  <c r="AY251" i="2"/>
  <c r="AY279" i="2"/>
  <c r="AX92" i="2"/>
  <c r="AY51" i="2"/>
  <c r="AY13" i="2"/>
  <c r="AY20" i="2"/>
  <c r="AY24" i="2"/>
  <c r="AY28" i="2"/>
  <c r="AY235" i="2"/>
  <c r="AY32" i="2"/>
  <c r="AY62" i="2"/>
  <c r="AY293" i="2"/>
  <c r="B363" i="2"/>
  <c r="AX180" i="2"/>
  <c r="AY230" i="2"/>
  <c r="AY48" i="2"/>
  <c r="AH205" i="2"/>
  <c r="AY43" i="2"/>
  <c r="AX188" i="2"/>
  <c r="AY245" i="2"/>
  <c r="AY254" i="2"/>
  <c r="AY52" i="2"/>
  <c r="AY261" i="2"/>
  <c r="AY273" i="2"/>
  <c r="AX196" i="2"/>
  <c r="AX184" i="2"/>
  <c r="AY19" i="2"/>
  <c r="AX192" i="2"/>
  <c r="AY270" i="2"/>
  <c r="B332" i="2"/>
  <c r="DA315" i="13" l="1"/>
  <c r="CA315" i="13"/>
  <c r="F315" i="13"/>
  <c r="E315" i="13"/>
  <c r="D315" i="13" s="1"/>
  <c r="DA314" i="13"/>
  <c r="CA314" i="13" s="1"/>
  <c r="F314" i="13"/>
  <c r="D314" i="13" s="1"/>
  <c r="E314" i="13"/>
  <c r="DA313" i="13"/>
  <c r="CA313" i="13"/>
  <c r="F313" i="13"/>
  <c r="E313" i="13"/>
  <c r="D313" i="13" s="1"/>
  <c r="DA312" i="13"/>
  <c r="CA312" i="13" s="1"/>
  <c r="F312" i="13"/>
  <c r="E312" i="13"/>
  <c r="D312" i="13"/>
  <c r="DA311" i="13"/>
  <c r="CA311" i="13"/>
  <c r="F311" i="13"/>
  <c r="E311" i="13"/>
  <c r="D311" i="13" s="1"/>
  <c r="AX306" i="13"/>
  <c r="AW306" i="13"/>
  <c r="AV306" i="13"/>
  <c r="AU306" i="13"/>
  <c r="AT306" i="13"/>
  <c r="AP306" i="13"/>
  <c r="AO306" i="13"/>
  <c r="AN306" i="13"/>
  <c r="AM306" i="13"/>
  <c r="AL306" i="13"/>
  <c r="AK306" i="13"/>
  <c r="AJ306" i="13"/>
  <c r="AI306" i="13"/>
  <c r="AH306" i="13"/>
  <c r="AG306" i="13"/>
  <c r="AF306" i="13"/>
  <c r="AE306" i="13"/>
  <c r="AD306" i="13"/>
  <c r="AC306" i="13"/>
  <c r="AB306" i="13"/>
  <c r="AA306" i="13"/>
  <c r="Z306" i="13"/>
  <c r="Y306" i="13"/>
  <c r="X306" i="13"/>
  <c r="W306" i="13"/>
  <c r="V306" i="13"/>
  <c r="U306" i="13"/>
  <c r="T306" i="13"/>
  <c r="S306" i="13"/>
  <c r="R306" i="13"/>
  <c r="Q306" i="13"/>
  <c r="P306" i="13"/>
  <c r="O306" i="13"/>
  <c r="N306" i="13"/>
  <c r="M306" i="13"/>
  <c r="L306" i="13"/>
  <c r="K306" i="13"/>
  <c r="J306" i="13"/>
  <c r="I306" i="13"/>
  <c r="H306" i="13"/>
  <c r="F306" i="13" s="1"/>
  <c r="G306" i="13"/>
  <c r="E306" i="13" s="1"/>
  <c r="AX305" i="13"/>
  <c r="AW305" i="13"/>
  <c r="AV305" i="13"/>
  <c r="AU305" i="13"/>
  <c r="AT305" i="13"/>
  <c r="AP305" i="13"/>
  <c r="AO305" i="13"/>
  <c r="AN305" i="13"/>
  <c r="AM305" i="13"/>
  <c r="AL305" i="13"/>
  <c r="AK305" i="13"/>
  <c r="AJ305" i="13"/>
  <c r="AI305" i="13"/>
  <c r="AH305" i="13"/>
  <c r="AG305" i="13"/>
  <c r="AF305" i="13"/>
  <c r="AE305" i="13"/>
  <c r="AD305" i="13"/>
  <c r="AC305" i="13"/>
  <c r="AB305" i="13"/>
  <c r="AA305" i="13"/>
  <c r="Z305" i="13"/>
  <c r="Y305" i="13"/>
  <c r="X305" i="13"/>
  <c r="W305" i="13"/>
  <c r="V305" i="13"/>
  <c r="U305" i="13"/>
  <c r="T305" i="13"/>
  <c r="S305" i="13"/>
  <c r="R305" i="13"/>
  <c r="Q305" i="13"/>
  <c r="P305" i="13"/>
  <c r="O305" i="13"/>
  <c r="N305" i="13"/>
  <c r="M305" i="13"/>
  <c r="L305" i="13"/>
  <c r="K305" i="13"/>
  <c r="J305" i="13"/>
  <c r="I305" i="13"/>
  <c r="H305" i="13"/>
  <c r="G305" i="13"/>
  <c r="E305" i="13" s="1"/>
  <c r="AX304" i="13"/>
  <c r="AW304" i="13"/>
  <c r="AV304" i="13"/>
  <c r="AU304" i="13"/>
  <c r="AT304" i="13"/>
  <c r="AP304" i="13"/>
  <c r="AO304" i="13"/>
  <c r="AN304" i="13"/>
  <c r="AM304" i="13"/>
  <c r="AL304" i="13"/>
  <c r="AK304" i="13"/>
  <c r="AJ304" i="13"/>
  <c r="AI304" i="13"/>
  <c r="AH304" i="13"/>
  <c r="AG304" i="13"/>
  <c r="AF304" i="13"/>
  <c r="AE304" i="13"/>
  <c r="AD304" i="13"/>
  <c r="AC304" i="13"/>
  <c r="AB304" i="13"/>
  <c r="AA304" i="13"/>
  <c r="Z304" i="13"/>
  <c r="Y304" i="13"/>
  <c r="X304" i="13"/>
  <c r="W304" i="13"/>
  <c r="V304" i="13"/>
  <c r="U304" i="13"/>
  <c r="T304" i="13"/>
  <c r="S304" i="13"/>
  <c r="R304" i="13"/>
  <c r="Q304" i="13"/>
  <c r="P304" i="13"/>
  <c r="O304" i="13"/>
  <c r="N304" i="13"/>
  <c r="M304" i="13"/>
  <c r="L304" i="13"/>
  <c r="K304" i="13"/>
  <c r="J304" i="13"/>
  <c r="I304" i="13"/>
  <c r="H304" i="13"/>
  <c r="G304" i="13"/>
  <c r="AX303" i="13"/>
  <c r="AW303" i="13"/>
  <c r="AV303" i="13"/>
  <c r="AU303" i="13"/>
  <c r="AT303" i="13"/>
  <c r="AP303" i="13"/>
  <c r="AO303" i="13"/>
  <c r="AN303" i="13"/>
  <c r="AM303" i="13"/>
  <c r="AL303" i="13"/>
  <c r="AK303" i="13"/>
  <c r="AJ303" i="13"/>
  <c r="AI303" i="13"/>
  <c r="AH303" i="13"/>
  <c r="AG303" i="13"/>
  <c r="AF303" i="13"/>
  <c r="AE303" i="13"/>
  <c r="AD303" i="13"/>
  <c r="AC303" i="13"/>
  <c r="AB303" i="13"/>
  <c r="AA303" i="13"/>
  <c r="Z303" i="13"/>
  <c r="Y303" i="13"/>
  <c r="X303" i="13"/>
  <c r="W303" i="13"/>
  <c r="V303" i="13"/>
  <c r="U303" i="13"/>
  <c r="T303" i="13"/>
  <c r="S303" i="13"/>
  <c r="R303" i="13"/>
  <c r="Q303" i="13"/>
  <c r="P303" i="13"/>
  <c r="O303" i="13"/>
  <c r="N303" i="13"/>
  <c r="M303" i="13"/>
  <c r="L303" i="13"/>
  <c r="K303" i="13"/>
  <c r="J303" i="13"/>
  <c r="I303" i="13"/>
  <c r="H303" i="13"/>
  <c r="G303" i="13"/>
  <c r="E303" i="13" s="1"/>
  <c r="AX302" i="13"/>
  <c r="AW302" i="13"/>
  <c r="AV302" i="13"/>
  <c r="AU302" i="13"/>
  <c r="AT302" i="13"/>
  <c r="AS302" i="13"/>
  <c r="AP302" i="13"/>
  <c r="AO302" i="13"/>
  <c r="AN302" i="13"/>
  <c r="AM302" i="13"/>
  <c r="AL302" i="13"/>
  <c r="AK302" i="13"/>
  <c r="AJ302" i="13"/>
  <c r="AI302" i="13"/>
  <c r="AH302" i="13"/>
  <c r="AG302" i="13"/>
  <c r="AF302" i="13"/>
  <c r="AE302" i="13"/>
  <c r="AD302" i="13"/>
  <c r="AC302" i="13"/>
  <c r="AB302" i="13"/>
  <c r="AA302" i="13"/>
  <c r="Z302" i="13"/>
  <c r="Y302" i="13"/>
  <c r="X302" i="13"/>
  <c r="W302" i="13"/>
  <c r="V302" i="13"/>
  <c r="U302" i="13"/>
  <c r="T302" i="13"/>
  <c r="S302" i="13"/>
  <c r="R302" i="13"/>
  <c r="Q302" i="13"/>
  <c r="P302" i="13"/>
  <c r="O302" i="13"/>
  <c r="N302" i="13"/>
  <c r="M302" i="13"/>
  <c r="L302" i="13"/>
  <c r="K302" i="13"/>
  <c r="J302" i="13"/>
  <c r="I302" i="13"/>
  <c r="H302" i="13"/>
  <c r="F302" i="13" s="1"/>
  <c r="G302" i="13"/>
  <c r="E302" i="13" s="1"/>
  <c r="D302" i="13" s="1"/>
  <c r="AX301" i="13"/>
  <c r="AW301" i="13"/>
  <c r="AV301" i="13"/>
  <c r="AU301" i="13"/>
  <c r="AT301" i="13"/>
  <c r="AS301" i="13"/>
  <c r="AR301" i="13"/>
  <c r="AQ301" i="13"/>
  <c r="AP301" i="13"/>
  <c r="AO301" i="13"/>
  <c r="AN301" i="13"/>
  <c r="AM301" i="13"/>
  <c r="AL301" i="13"/>
  <c r="AK301" i="13"/>
  <c r="AJ301" i="13"/>
  <c r="AI301" i="13"/>
  <c r="AH301" i="13"/>
  <c r="AG301" i="13"/>
  <c r="AF301" i="13"/>
  <c r="AE301" i="13"/>
  <c r="AD301" i="13"/>
  <c r="AC301" i="13"/>
  <c r="AB301" i="13"/>
  <c r="AA301" i="13"/>
  <c r="Z301" i="13"/>
  <c r="Y301" i="13"/>
  <c r="X301" i="13"/>
  <c r="W301" i="13"/>
  <c r="V301" i="13"/>
  <c r="U301" i="13"/>
  <c r="T301" i="13"/>
  <c r="S301" i="13"/>
  <c r="R301" i="13"/>
  <c r="Q301" i="13"/>
  <c r="P301" i="13"/>
  <c r="O301" i="13"/>
  <c r="N301" i="13"/>
  <c r="M301" i="13"/>
  <c r="L301" i="13"/>
  <c r="K301" i="13"/>
  <c r="J301" i="13"/>
  <c r="I301" i="13"/>
  <c r="H301" i="13"/>
  <c r="G301" i="13"/>
  <c r="DA300" i="13"/>
  <c r="CA300" i="13" s="1"/>
  <c r="CC300" i="13"/>
  <c r="CB300" i="13"/>
  <c r="F300" i="13"/>
  <c r="E300" i="13"/>
  <c r="DA299" i="13"/>
  <c r="CC299" i="13"/>
  <c r="CB299" i="13"/>
  <c r="CA299" i="13"/>
  <c r="F299" i="13"/>
  <c r="E299" i="13"/>
  <c r="D299" i="13"/>
  <c r="CE299" i="13" s="1"/>
  <c r="DA298" i="13"/>
  <c r="CA298" i="13" s="1"/>
  <c r="CC298" i="13"/>
  <c r="CB298" i="13"/>
  <c r="F298" i="13"/>
  <c r="D298" i="13" s="1"/>
  <c r="E298" i="13"/>
  <c r="DA297" i="13"/>
  <c r="CA297" i="13" s="1"/>
  <c r="CC297" i="13"/>
  <c r="CB297" i="13"/>
  <c r="F297" i="13"/>
  <c r="E297" i="13"/>
  <c r="D297" i="13"/>
  <c r="DA296" i="13"/>
  <c r="CA296" i="13" s="1"/>
  <c r="CC296" i="13"/>
  <c r="CB296" i="13"/>
  <c r="F296" i="13"/>
  <c r="D296" i="13" s="1"/>
  <c r="E296" i="13"/>
  <c r="DA295" i="13"/>
  <c r="CA295" i="13" s="1"/>
  <c r="F295" i="13"/>
  <c r="D295" i="13" s="1"/>
  <c r="DE295" i="13" s="1"/>
  <c r="E295" i="13"/>
  <c r="DA294" i="13"/>
  <c r="CA294" i="13" s="1"/>
  <c r="CC294" i="13"/>
  <c r="CB294" i="13"/>
  <c r="F294" i="13"/>
  <c r="E294" i="13"/>
  <c r="D294" i="13"/>
  <c r="DE294" i="13" s="1"/>
  <c r="DA293" i="13"/>
  <c r="CA293" i="13" s="1"/>
  <c r="CC293" i="13"/>
  <c r="CB293" i="13"/>
  <c r="F293" i="13"/>
  <c r="D293" i="13" s="1"/>
  <c r="E293" i="13"/>
  <c r="DA292" i="13"/>
  <c r="CC292" i="13"/>
  <c r="CB292" i="13"/>
  <c r="CA292" i="13"/>
  <c r="F292" i="13"/>
  <c r="E292" i="13"/>
  <c r="D292" i="13" s="1"/>
  <c r="CE292" i="13" s="1"/>
  <c r="DA291" i="13"/>
  <c r="CA291" i="13" s="1"/>
  <c r="CC291" i="13"/>
  <c r="CB291" i="13"/>
  <c r="F291" i="13"/>
  <c r="E291" i="13"/>
  <c r="DA290" i="13"/>
  <c r="CC290" i="13"/>
  <c r="CB290" i="13"/>
  <c r="CA290" i="13"/>
  <c r="F290" i="13"/>
  <c r="E290" i="13"/>
  <c r="D290" i="13" s="1"/>
  <c r="DA289" i="13"/>
  <c r="CA289" i="13"/>
  <c r="F289" i="13"/>
  <c r="E289" i="13"/>
  <c r="D289" i="13" s="1"/>
  <c r="DC289" i="13" s="1"/>
  <c r="CC289" i="13" s="1"/>
  <c r="DA288" i="13"/>
  <c r="CA288" i="13" s="1"/>
  <c r="CC288" i="13"/>
  <c r="CB288" i="13"/>
  <c r="F288" i="13"/>
  <c r="E288" i="13"/>
  <c r="DA287" i="13"/>
  <c r="CC287" i="13"/>
  <c r="CB287" i="13"/>
  <c r="CA287" i="13"/>
  <c r="F287" i="13"/>
  <c r="E287" i="13"/>
  <c r="D287" i="13" s="1"/>
  <c r="DA286" i="13"/>
  <c r="CA286" i="13" s="1"/>
  <c r="CC286" i="13"/>
  <c r="CB286" i="13"/>
  <c r="F286" i="13"/>
  <c r="E286" i="13"/>
  <c r="DA285" i="13"/>
  <c r="CC285" i="13"/>
  <c r="CB285" i="13"/>
  <c r="CA285" i="13"/>
  <c r="F285" i="13"/>
  <c r="E285" i="13"/>
  <c r="D285" i="13"/>
  <c r="CE285" i="13" s="1"/>
  <c r="DA284" i="13"/>
  <c r="CA284" i="13" s="1"/>
  <c r="CC284" i="13"/>
  <c r="CB284" i="13"/>
  <c r="F284" i="13"/>
  <c r="D284" i="13" s="1"/>
  <c r="E284" i="13"/>
  <c r="DA283" i="13"/>
  <c r="CA283" i="13" s="1"/>
  <c r="F283" i="13"/>
  <c r="E283" i="13"/>
  <c r="DA282" i="13"/>
  <c r="CC282" i="13"/>
  <c r="CB282" i="13"/>
  <c r="CA282" i="13"/>
  <c r="F282" i="13"/>
  <c r="E282" i="13"/>
  <c r="D282" i="13"/>
  <c r="CE282" i="13" s="1"/>
  <c r="DA281" i="13"/>
  <c r="CA281" i="13" s="1"/>
  <c r="CC281" i="13"/>
  <c r="CB281" i="13"/>
  <c r="F281" i="13"/>
  <c r="D281" i="13" s="1"/>
  <c r="E281" i="13"/>
  <c r="DA280" i="13"/>
  <c r="CA280" i="13" s="1"/>
  <c r="CC280" i="13"/>
  <c r="CB280" i="13"/>
  <c r="F280" i="13"/>
  <c r="E280" i="13"/>
  <c r="D280" i="13"/>
  <c r="DA279" i="13"/>
  <c r="CA279" i="13" s="1"/>
  <c r="CC279" i="13"/>
  <c r="CB279" i="13"/>
  <c r="F279" i="13"/>
  <c r="D279" i="13" s="1"/>
  <c r="E279" i="13"/>
  <c r="DA278" i="13"/>
  <c r="CC278" i="13"/>
  <c r="CB278" i="13"/>
  <c r="CA278" i="13"/>
  <c r="F278" i="13"/>
  <c r="E278" i="13"/>
  <c r="D278" i="13" s="1"/>
  <c r="CE278" i="13" s="1"/>
  <c r="DA277" i="13"/>
  <c r="CA277" i="13" s="1"/>
  <c r="F277" i="13"/>
  <c r="D277" i="13" s="1"/>
  <c r="E277" i="13"/>
  <c r="DA276" i="13"/>
  <c r="CA276" i="13" s="1"/>
  <c r="CC276" i="13"/>
  <c r="CB276" i="13"/>
  <c r="F276" i="13"/>
  <c r="D276" i="13" s="1"/>
  <c r="E276" i="13"/>
  <c r="DA275" i="13"/>
  <c r="CA275" i="13" s="1"/>
  <c r="CC275" i="13"/>
  <c r="CB275" i="13"/>
  <c r="F275" i="13"/>
  <c r="E275" i="13"/>
  <c r="D275" i="13" s="1"/>
  <c r="CE275" i="13" s="1"/>
  <c r="DA274" i="13"/>
  <c r="CA274" i="13" s="1"/>
  <c r="CC274" i="13"/>
  <c r="CB274" i="13"/>
  <c r="F274" i="13"/>
  <c r="E274" i="13"/>
  <c r="DA273" i="13"/>
  <c r="CC273" i="13"/>
  <c r="CB273" i="13"/>
  <c r="CA273" i="13"/>
  <c r="F273" i="13"/>
  <c r="E273" i="13"/>
  <c r="D273" i="13" s="1"/>
  <c r="DA272" i="13"/>
  <c r="CA272" i="13" s="1"/>
  <c r="CC272" i="13"/>
  <c r="CB272" i="13"/>
  <c r="F272" i="13"/>
  <c r="E272" i="13"/>
  <c r="DA271" i="13"/>
  <c r="CA271" i="13" s="1"/>
  <c r="F271" i="13"/>
  <c r="E271" i="13"/>
  <c r="DA270" i="13"/>
  <c r="CA270" i="13" s="1"/>
  <c r="CC270" i="13"/>
  <c r="CB270" i="13"/>
  <c r="F270" i="13"/>
  <c r="E270" i="13"/>
  <c r="D270" i="13"/>
  <c r="DE270" i="13" s="1"/>
  <c r="DA269" i="13"/>
  <c r="CA269" i="13" s="1"/>
  <c r="CC269" i="13"/>
  <c r="CB269" i="13"/>
  <c r="F269" i="13"/>
  <c r="D269" i="13" s="1"/>
  <c r="E269" i="13"/>
  <c r="DA268" i="13"/>
  <c r="CC268" i="13"/>
  <c r="CB268" i="13"/>
  <c r="CA268" i="13"/>
  <c r="F268" i="13"/>
  <c r="E268" i="13"/>
  <c r="D268" i="13" s="1"/>
  <c r="CE268" i="13" s="1"/>
  <c r="DA267" i="13"/>
  <c r="CA267" i="13" s="1"/>
  <c r="CC267" i="13"/>
  <c r="CB267" i="13"/>
  <c r="F267" i="13"/>
  <c r="E267" i="13"/>
  <c r="DA266" i="13"/>
  <c r="CC266" i="13"/>
  <c r="CB266" i="13"/>
  <c r="CA266" i="13"/>
  <c r="F266" i="13"/>
  <c r="E266" i="13"/>
  <c r="D266" i="13" s="1"/>
  <c r="DA265" i="13"/>
  <c r="CA265" i="13"/>
  <c r="F265" i="13"/>
  <c r="E265" i="13"/>
  <c r="D265" i="13" s="1"/>
  <c r="DC265" i="13" s="1"/>
  <c r="CC265" i="13" s="1"/>
  <c r="DA264" i="13"/>
  <c r="CA264" i="13" s="1"/>
  <c r="CC264" i="13"/>
  <c r="CB264" i="13"/>
  <c r="F264" i="13"/>
  <c r="E264" i="13"/>
  <c r="DA263" i="13"/>
  <c r="CC263" i="13"/>
  <c r="CB263" i="13"/>
  <c r="CA263" i="13"/>
  <c r="F263" i="13"/>
  <c r="E263" i="13"/>
  <c r="D263" i="13" s="1"/>
  <c r="DA262" i="13"/>
  <c r="CA262" i="13" s="1"/>
  <c r="CC262" i="13"/>
  <c r="CB262" i="13"/>
  <c r="F262" i="13"/>
  <c r="E262" i="13"/>
  <c r="DA261" i="13"/>
  <c r="CC261" i="13"/>
  <c r="CB261" i="13"/>
  <c r="CA261" i="13"/>
  <c r="F261" i="13"/>
  <c r="E261" i="13"/>
  <c r="D261" i="13"/>
  <c r="CE261" i="13" s="1"/>
  <c r="DA260" i="13"/>
  <c r="CA260" i="13" s="1"/>
  <c r="CC260" i="13"/>
  <c r="CB260" i="13"/>
  <c r="F260" i="13"/>
  <c r="D260" i="13" s="1"/>
  <c r="E260" i="13"/>
  <c r="DA259" i="13"/>
  <c r="CA259" i="13" s="1"/>
  <c r="F259" i="13"/>
  <c r="E259" i="13"/>
  <c r="CC258" i="13"/>
  <c r="CA258" i="13"/>
  <c r="F258" i="13"/>
  <c r="E258" i="13"/>
  <c r="D258" i="13" s="1"/>
  <c r="CC257" i="13"/>
  <c r="CA257" i="13"/>
  <c r="F257" i="13"/>
  <c r="E257" i="13"/>
  <c r="CC256" i="13"/>
  <c r="CA256" i="13"/>
  <c r="F256" i="13"/>
  <c r="E256" i="13"/>
  <c r="D256" i="13"/>
  <c r="DE256" i="13" s="1"/>
  <c r="CC255" i="13"/>
  <c r="CA255" i="13"/>
  <c r="F255" i="13"/>
  <c r="D255" i="13" s="1"/>
  <c r="CE255" i="13" s="1"/>
  <c r="E255" i="13"/>
  <c r="CC254" i="13"/>
  <c r="CA254" i="13"/>
  <c r="F254" i="13"/>
  <c r="E254" i="13"/>
  <c r="D254" i="13" s="1"/>
  <c r="DE254" i="13" s="1"/>
  <c r="CA253" i="13"/>
  <c r="F253" i="13"/>
  <c r="E253" i="13"/>
  <c r="D253" i="13" s="1"/>
  <c r="CC252" i="13"/>
  <c r="CA252" i="13"/>
  <c r="F252" i="13"/>
  <c r="E252" i="13"/>
  <c r="D252" i="13" s="1"/>
  <c r="CC251" i="13"/>
  <c r="CA251" i="13"/>
  <c r="F251" i="13"/>
  <c r="E251" i="13"/>
  <c r="D251" i="13" s="1"/>
  <c r="CC250" i="13"/>
  <c r="CA250" i="13"/>
  <c r="F250" i="13"/>
  <c r="E250" i="13"/>
  <c r="D250" i="13" s="1"/>
  <c r="CC249" i="13"/>
  <c r="CA249" i="13"/>
  <c r="F249" i="13"/>
  <c r="E249" i="13"/>
  <c r="D249" i="13" s="1"/>
  <c r="CC248" i="13"/>
  <c r="CA248" i="13"/>
  <c r="F248" i="13"/>
  <c r="E248" i="13"/>
  <c r="CA247" i="13"/>
  <c r="F247" i="13"/>
  <c r="E247" i="13"/>
  <c r="D247" i="13" s="1"/>
  <c r="DG247" i="13" s="1"/>
  <c r="CC246" i="13"/>
  <c r="CA246" i="13"/>
  <c r="F246" i="13"/>
  <c r="E246" i="13"/>
  <c r="D246" i="13" s="1"/>
  <c r="CG246" i="13" s="1"/>
  <c r="CC245" i="13"/>
  <c r="CA245" i="13"/>
  <c r="F245" i="13"/>
  <c r="D245" i="13" s="1"/>
  <c r="E245" i="13"/>
  <c r="CC244" i="13"/>
  <c r="CA244" i="13"/>
  <c r="F244" i="13"/>
  <c r="E244" i="13"/>
  <c r="D244" i="13"/>
  <c r="CG244" i="13" s="1"/>
  <c r="CC243" i="13"/>
  <c r="CA243" i="13"/>
  <c r="F243" i="13"/>
  <c r="E243" i="13"/>
  <c r="D243" i="13" s="1"/>
  <c r="CC242" i="13"/>
  <c r="CA242" i="13"/>
  <c r="F242" i="13"/>
  <c r="E242" i="13"/>
  <c r="D242" i="13" s="1"/>
  <c r="CG242" i="13" s="1"/>
  <c r="CA241" i="13"/>
  <c r="F241" i="13"/>
  <c r="E241" i="13"/>
  <c r="D241" i="13" s="1"/>
  <c r="DA240" i="13"/>
  <c r="CC240" i="13"/>
  <c r="CA240" i="13"/>
  <c r="F240" i="13"/>
  <c r="E240" i="13"/>
  <c r="D240" i="13"/>
  <c r="DG240" i="13" s="1"/>
  <c r="DA239" i="13"/>
  <c r="CA239" i="13" s="1"/>
  <c r="CC239" i="13"/>
  <c r="F239" i="13"/>
  <c r="E239" i="13"/>
  <c r="D239" i="13" s="1"/>
  <c r="DA238" i="13"/>
  <c r="CA238" i="13" s="1"/>
  <c r="CC238" i="13"/>
  <c r="F238" i="13"/>
  <c r="D238" i="13" s="1"/>
  <c r="DD238" i="13" s="1"/>
  <c r="E238" i="13"/>
  <c r="DA237" i="13"/>
  <c r="CA237" i="13" s="1"/>
  <c r="CC237" i="13"/>
  <c r="F237" i="13"/>
  <c r="E237" i="13"/>
  <c r="D237" i="13" s="1"/>
  <c r="DE237" i="13" s="1"/>
  <c r="DA236" i="13"/>
  <c r="CA236" i="13" s="1"/>
  <c r="CC236" i="13"/>
  <c r="F236" i="13"/>
  <c r="E236" i="13"/>
  <c r="D236" i="13"/>
  <c r="DG236" i="13" s="1"/>
  <c r="DA235" i="13"/>
  <c r="CA235" i="13"/>
  <c r="F235" i="13"/>
  <c r="E235" i="13"/>
  <c r="D235" i="13" s="1"/>
  <c r="DA234" i="13"/>
  <c r="CA234" i="13" s="1"/>
  <c r="CC234" i="13"/>
  <c r="F234" i="13"/>
  <c r="E234" i="13"/>
  <c r="DA233" i="13"/>
  <c r="CA233" i="13" s="1"/>
  <c r="CC233" i="13"/>
  <c r="F233" i="13"/>
  <c r="D233" i="13" s="1"/>
  <c r="CD233" i="13" s="1"/>
  <c r="E233" i="13"/>
  <c r="DA232" i="13"/>
  <c r="CA232" i="13" s="1"/>
  <c r="CC232" i="13"/>
  <c r="F232" i="13"/>
  <c r="E232" i="13"/>
  <c r="D232" i="13" s="1"/>
  <c r="DE232" i="13" s="1"/>
  <c r="DA231" i="13"/>
  <c r="CC231" i="13"/>
  <c r="CA231" i="13"/>
  <c r="F231" i="13"/>
  <c r="E231" i="13"/>
  <c r="D231" i="13" s="1"/>
  <c r="DG231" i="13" s="1"/>
  <c r="DA230" i="13"/>
  <c r="CA230" i="13" s="1"/>
  <c r="CC230" i="13"/>
  <c r="F230" i="13"/>
  <c r="E230" i="13"/>
  <c r="DA229" i="13"/>
  <c r="CA229" i="13" s="1"/>
  <c r="F229" i="13"/>
  <c r="E229" i="13"/>
  <c r="DA228" i="13"/>
  <c r="CA228" i="13" s="1"/>
  <c r="CC228" i="13"/>
  <c r="F228" i="13"/>
  <c r="D228" i="13" s="1"/>
  <c r="CD228" i="13" s="1"/>
  <c r="E228" i="13"/>
  <c r="DA227" i="13"/>
  <c r="CA227" i="13" s="1"/>
  <c r="CC227" i="13"/>
  <c r="F227" i="13"/>
  <c r="E227" i="13"/>
  <c r="D227" i="13" s="1"/>
  <c r="DE227" i="13" s="1"/>
  <c r="DA226" i="13"/>
  <c r="CA226" i="13" s="1"/>
  <c r="CC226" i="13"/>
  <c r="F226" i="13"/>
  <c r="E226" i="13"/>
  <c r="D226" i="13" s="1"/>
  <c r="DG226" i="13" s="1"/>
  <c r="DA225" i="13"/>
  <c r="CA225" i="13" s="1"/>
  <c r="CC225" i="13"/>
  <c r="F225" i="13"/>
  <c r="E225" i="13"/>
  <c r="DA224" i="13"/>
  <c r="CA224" i="13" s="1"/>
  <c r="CC224" i="13"/>
  <c r="F224" i="13"/>
  <c r="D224" i="13" s="1"/>
  <c r="DD224" i="13" s="1"/>
  <c r="E224" i="13"/>
  <c r="DE223" i="13"/>
  <c r="DA223" i="13"/>
  <c r="CA223" i="13" s="1"/>
  <c r="F223" i="13"/>
  <c r="D223" i="13" s="1"/>
  <c r="E223" i="13"/>
  <c r="DE222" i="13"/>
  <c r="DA222" i="13"/>
  <c r="CA222" i="13" s="1"/>
  <c r="F222" i="13"/>
  <c r="D222" i="13" s="1"/>
  <c r="E222" i="13"/>
  <c r="DA221" i="13"/>
  <c r="CA221" i="13" s="1"/>
  <c r="F221" i="13"/>
  <c r="E221" i="13"/>
  <c r="F216" i="13"/>
  <c r="E216" i="13"/>
  <c r="D216" i="13" s="1"/>
  <c r="F215" i="13"/>
  <c r="E215" i="13"/>
  <c r="D215" i="13" s="1"/>
  <c r="F214" i="13"/>
  <c r="E214" i="13"/>
  <c r="F213" i="13"/>
  <c r="D213" i="13" s="1"/>
  <c r="E213" i="13"/>
  <c r="CE208" i="13"/>
  <c r="CD208" i="13"/>
  <c r="CC208" i="13"/>
  <c r="CB208" i="13"/>
  <c r="CA208" i="13"/>
  <c r="AD208" i="13"/>
  <c r="CE207" i="13"/>
  <c r="CD207" i="13"/>
  <c r="CC207" i="13"/>
  <c r="CB207" i="13"/>
  <c r="CA207" i="13"/>
  <c r="AD207" i="13"/>
  <c r="AD206" i="13"/>
  <c r="F206" i="13"/>
  <c r="E206" i="13"/>
  <c r="D206" i="13" s="1"/>
  <c r="DD206" i="13" s="1"/>
  <c r="CD206" i="13" s="1"/>
  <c r="AD205" i="13"/>
  <c r="F205" i="13"/>
  <c r="E205" i="13"/>
  <c r="D205" i="13" s="1"/>
  <c r="DC205" i="13" s="1"/>
  <c r="CC205" i="13" s="1"/>
  <c r="AD204" i="13"/>
  <c r="F204" i="13"/>
  <c r="E204" i="13"/>
  <c r="AD203" i="13"/>
  <c r="F203" i="13"/>
  <c r="E203" i="13"/>
  <c r="F198" i="13"/>
  <c r="E198" i="13"/>
  <c r="D198" i="13" s="1"/>
  <c r="DD198" i="13" s="1"/>
  <c r="CD198" i="13" s="1"/>
  <c r="F197" i="13"/>
  <c r="E197" i="13"/>
  <c r="F196" i="13"/>
  <c r="E196" i="13"/>
  <c r="D196" i="13"/>
  <c r="DD196" i="13" s="1"/>
  <c r="CD196" i="13" s="1"/>
  <c r="F195" i="13"/>
  <c r="E195" i="13"/>
  <c r="F194" i="13"/>
  <c r="E194" i="13"/>
  <c r="D194" i="13" s="1"/>
  <c r="F193" i="13"/>
  <c r="E193" i="13"/>
  <c r="F192" i="13"/>
  <c r="E192" i="13"/>
  <c r="D192" i="13"/>
  <c r="DD192" i="13" s="1"/>
  <c r="CD192" i="13" s="1"/>
  <c r="F191" i="13"/>
  <c r="E191" i="13"/>
  <c r="F190" i="13"/>
  <c r="E190" i="13"/>
  <c r="D190" i="13" s="1"/>
  <c r="DD190" i="13" s="1"/>
  <c r="CD190" i="13" s="1"/>
  <c r="F189" i="13"/>
  <c r="E189" i="13"/>
  <c r="F188" i="13"/>
  <c r="E188" i="13"/>
  <c r="D188" i="13"/>
  <c r="DD188" i="13" s="1"/>
  <c r="CD188" i="13" s="1"/>
  <c r="F187" i="13"/>
  <c r="E187" i="13"/>
  <c r="F186" i="13"/>
  <c r="E186" i="13"/>
  <c r="D186" i="13" s="1"/>
  <c r="F185" i="13"/>
  <c r="E185" i="13"/>
  <c r="F184" i="13"/>
  <c r="E184" i="13"/>
  <c r="D184" i="13"/>
  <c r="DD184" i="13" s="1"/>
  <c r="CD184" i="13" s="1"/>
  <c r="F183" i="13"/>
  <c r="E183" i="13"/>
  <c r="F182" i="13"/>
  <c r="E182" i="13"/>
  <c r="D182" i="13" s="1"/>
  <c r="F181" i="13"/>
  <c r="E181" i="13"/>
  <c r="F180" i="13"/>
  <c r="E180" i="13"/>
  <c r="D180" i="13"/>
  <c r="DD180" i="13" s="1"/>
  <c r="CD180" i="13" s="1"/>
  <c r="F179" i="13"/>
  <c r="E179" i="13"/>
  <c r="AW178" i="13"/>
  <c r="AV178" i="13"/>
  <c r="AU178" i="13"/>
  <c r="AT178" i="13"/>
  <c r="AS178" i="13"/>
  <c r="AR178" i="13"/>
  <c r="AQ178" i="13"/>
  <c r="AP178" i="13"/>
  <c r="AO178" i="13"/>
  <c r="AN178" i="13"/>
  <c r="AM178" i="13"/>
  <c r="AL178" i="13"/>
  <c r="AK178" i="13"/>
  <c r="AJ178" i="13"/>
  <c r="AI178" i="13"/>
  <c r="AH178" i="13"/>
  <c r="AG178" i="13"/>
  <c r="AF178" i="13"/>
  <c r="AE178" i="13"/>
  <c r="AD178" i="13"/>
  <c r="AC178" i="13"/>
  <c r="AB178" i="13"/>
  <c r="AA178" i="13"/>
  <c r="Z178" i="13"/>
  <c r="Y178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K178" i="13"/>
  <c r="J178" i="13"/>
  <c r="I178" i="13"/>
  <c r="H178" i="13"/>
  <c r="F178" i="13" s="1"/>
  <c r="D178" i="13" s="1"/>
  <c r="G178" i="13"/>
  <c r="E178" i="13"/>
  <c r="E177" i="13"/>
  <c r="D177" i="13" s="1"/>
  <c r="DB177" i="13" s="1"/>
  <c r="CB177" i="13" s="1"/>
  <c r="E176" i="13"/>
  <c r="D176" i="13" s="1"/>
  <c r="DD175" i="13"/>
  <c r="CD175" i="13" s="1"/>
  <c r="E175" i="13"/>
  <c r="D175" i="13" s="1"/>
  <c r="E174" i="13"/>
  <c r="D174" i="13" s="1"/>
  <c r="DA174" i="13" s="1"/>
  <c r="CA174" i="13" s="1"/>
  <c r="DB173" i="13"/>
  <c r="CB173" i="13" s="1"/>
  <c r="E173" i="13"/>
  <c r="D173" i="13" s="1"/>
  <c r="F172" i="13"/>
  <c r="D172" i="13"/>
  <c r="DE172" i="13" s="1"/>
  <c r="CE172" i="13" s="1"/>
  <c r="F171" i="13"/>
  <c r="D171" i="13" s="1"/>
  <c r="DD171" i="13" s="1"/>
  <c r="CD171" i="13" s="1"/>
  <c r="F170" i="13"/>
  <c r="D170" i="13" s="1"/>
  <c r="F169" i="13"/>
  <c r="D169" i="13" s="1"/>
  <c r="F168" i="13"/>
  <c r="D168" i="13" s="1"/>
  <c r="F167" i="13"/>
  <c r="D167" i="13" s="1"/>
  <c r="AW166" i="13"/>
  <c r="AV166" i="13"/>
  <c r="AU166" i="13"/>
  <c r="AT166" i="13"/>
  <c r="AS166" i="13"/>
  <c r="AR166" i="13"/>
  <c r="AQ166" i="13"/>
  <c r="AP166" i="13"/>
  <c r="AN166" i="13"/>
  <c r="AL166" i="13"/>
  <c r="AJ166" i="13"/>
  <c r="AH166" i="13"/>
  <c r="AF166" i="13"/>
  <c r="AD166" i="13"/>
  <c r="F165" i="13"/>
  <c r="D165" i="13" s="1"/>
  <c r="F164" i="13"/>
  <c r="D164" i="13" s="1"/>
  <c r="DD164" i="13" s="1"/>
  <c r="CD164" i="13" s="1"/>
  <c r="F163" i="13"/>
  <c r="D163" i="13"/>
  <c r="F162" i="13"/>
  <c r="D162" i="13" s="1"/>
  <c r="AX157" i="13"/>
  <c r="AW157" i="13"/>
  <c r="AV157" i="13"/>
  <c r="AU157" i="13"/>
  <c r="AT157" i="13"/>
  <c r="AS157" i="13"/>
  <c r="AR157" i="13"/>
  <c r="AQ157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DB156" i="13"/>
  <c r="CB156" i="13" s="1"/>
  <c r="DA156" i="13"/>
  <c r="CA156" i="13"/>
  <c r="F156" i="13"/>
  <c r="E156" i="13"/>
  <c r="CF156" i="13" s="1"/>
  <c r="D156" i="13"/>
  <c r="DB155" i="13"/>
  <c r="CB155" i="13" s="1"/>
  <c r="DA155" i="13"/>
  <c r="CA155" i="13" s="1"/>
  <c r="F155" i="13"/>
  <c r="DD155" i="13" s="1"/>
  <c r="E155" i="13"/>
  <c r="CF155" i="13" s="1"/>
  <c r="D155" i="13"/>
  <c r="DE155" i="13" s="1"/>
  <c r="DB154" i="13"/>
  <c r="CB154" i="13" s="1"/>
  <c r="DA154" i="13"/>
  <c r="CA154" i="13" s="1"/>
  <c r="F154" i="13"/>
  <c r="E154" i="13"/>
  <c r="CF154" i="13" s="1"/>
  <c r="D154" i="13"/>
  <c r="DF154" i="13" s="1"/>
  <c r="DB153" i="13"/>
  <c r="CB153" i="13" s="1"/>
  <c r="DA153" i="13"/>
  <c r="CA153" i="13"/>
  <c r="F153" i="13"/>
  <c r="DD153" i="13" s="1"/>
  <c r="E153" i="13"/>
  <c r="CF153" i="13" s="1"/>
  <c r="D153" i="13"/>
  <c r="DE153" i="13" s="1"/>
  <c r="DF152" i="13"/>
  <c r="DB152" i="13"/>
  <c r="CB152" i="13" s="1"/>
  <c r="DA152" i="13"/>
  <c r="CA152" i="13" s="1"/>
  <c r="F152" i="13"/>
  <c r="E152" i="13"/>
  <c r="CF152" i="13" s="1"/>
  <c r="D152" i="13"/>
  <c r="DB151" i="13"/>
  <c r="CB151" i="13" s="1"/>
  <c r="DA151" i="13"/>
  <c r="CA151" i="13" s="1"/>
  <c r="F151" i="13"/>
  <c r="E151" i="13"/>
  <c r="CF151" i="13" s="1"/>
  <c r="D151" i="13"/>
  <c r="DF151" i="13" s="1"/>
  <c r="DB150" i="13"/>
  <c r="CB150" i="13" s="1"/>
  <c r="DA150" i="13"/>
  <c r="CA150" i="13" s="1"/>
  <c r="F150" i="13"/>
  <c r="E150" i="13"/>
  <c r="CF150" i="13" s="1"/>
  <c r="D150" i="13"/>
  <c r="DF150" i="13" s="1"/>
  <c r="DB149" i="13"/>
  <c r="CB149" i="13" s="1"/>
  <c r="DA149" i="13"/>
  <c r="CA149" i="13"/>
  <c r="F149" i="13"/>
  <c r="E149" i="13"/>
  <c r="CF149" i="13" s="1"/>
  <c r="D149" i="13"/>
  <c r="DF149" i="13" s="1"/>
  <c r="DB148" i="13"/>
  <c r="CB148" i="13" s="1"/>
  <c r="DA148" i="13"/>
  <c r="CA148" i="13"/>
  <c r="F148" i="13"/>
  <c r="E148" i="13"/>
  <c r="CF148" i="13" s="1"/>
  <c r="D148" i="13"/>
  <c r="CE148" i="13" s="1"/>
  <c r="AW143" i="13"/>
  <c r="AV143" i="13"/>
  <c r="AU143" i="13"/>
  <c r="AT143" i="13"/>
  <c r="AS143" i="13"/>
  <c r="AR143" i="13"/>
  <c r="AQ143" i="13"/>
  <c r="AP143" i="13"/>
  <c r="AO143" i="13"/>
  <c r="AN143" i="13"/>
  <c r="AM143" i="13"/>
  <c r="AL143" i="13"/>
  <c r="AK143" i="13"/>
  <c r="AJ143" i="13"/>
  <c r="AI143" i="13"/>
  <c r="AH143" i="13"/>
  <c r="AG143" i="13"/>
  <c r="AF143" i="13"/>
  <c r="AE143" i="13"/>
  <c r="AD143" i="13"/>
  <c r="AC143" i="13"/>
  <c r="AB143" i="13"/>
  <c r="AA143" i="13"/>
  <c r="Z143" i="13"/>
  <c r="Y143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F143" i="13" s="1"/>
  <c r="G143" i="13"/>
  <c r="DB142" i="13"/>
  <c r="DA142" i="13"/>
  <c r="CA142" i="13" s="1"/>
  <c r="CB142" i="13"/>
  <c r="F142" i="13"/>
  <c r="E142" i="13"/>
  <c r="D142" i="13"/>
  <c r="DE142" i="13" s="1"/>
  <c r="DB141" i="13"/>
  <c r="CB141" i="13" s="1"/>
  <c r="DA141" i="13"/>
  <c r="CA141" i="13" s="1"/>
  <c r="F141" i="13"/>
  <c r="E141" i="13"/>
  <c r="D141" i="13" s="1"/>
  <c r="DB140" i="13"/>
  <c r="DA140" i="13"/>
  <c r="CA140" i="13" s="1"/>
  <c r="CB140" i="13"/>
  <c r="F140" i="13"/>
  <c r="D140" i="13" s="1"/>
  <c r="E140" i="13"/>
  <c r="DB139" i="13"/>
  <c r="CB139" i="13" s="1"/>
  <c r="DA139" i="13"/>
  <c r="CA139" i="13" s="1"/>
  <c r="F139" i="13"/>
  <c r="D139" i="13" s="1"/>
  <c r="E139" i="13"/>
  <c r="DB138" i="13"/>
  <c r="DA138" i="13"/>
  <c r="CA138" i="13" s="1"/>
  <c r="CB138" i="13"/>
  <c r="F138" i="13"/>
  <c r="E138" i="13"/>
  <c r="D138" i="13" s="1"/>
  <c r="DE138" i="13" s="1"/>
  <c r="DB137" i="13"/>
  <c r="CB137" i="13" s="1"/>
  <c r="DA137" i="13"/>
  <c r="CA137" i="13" s="1"/>
  <c r="F137" i="13"/>
  <c r="E137" i="13"/>
  <c r="D137" i="13" s="1"/>
  <c r="DB136" i="13"/>
  <c r="DA136" i="13"/>
  <c r="CA136" i="13" s="1"/>
  <c r="CB136" i="13"/>
  <c r="F136" i="13"/>
  <c r="D136" i="13" s="1"/>
  <c r="E136" i="13"/>
  <c r="DB135" i="13"/>
  <c r="DA135" i="13"/>
  <c r="CA135" i="13" s="1"/>
  <c r="CB135" i="13"/>
  <c r="F135" i="13"/>
  <c r="E135" i="13"/>
  <c r="DB134" i="13"/>
  <c r="CB134" i="13" s="1"/>
  <c r="DA134" i="13"/>
  <c r="CA134" i="13" s="1"/>
  <c r="F134" i="13"/>
  <c r="E134" i="13"/>
  <c r="D134" i="13" s="1"/>
  <c r="DE134" i="13" s="1"/>
  <c r="DB133" i="13"/>
  <c r="DA133" i="13"/>
  <c r="CA133" i="13" s="1"/>
  <c r="CB133" i="13"/>
  <c r="F133" i="13"/>
  <c r="E133" i="13"/>
  <c r="D133" i="13"/>
  <c r="DB132" i="13"/>
  <c r="CB132" i="13" s="1"/>
  <c r="DA132" i="13"/>
  <c r="CA132" i="13" s="1"/>
  <c r="F132" i="13"/>
  <c r="D132" i="13" s="1"/>
  <c r="E132" i="13"/>
  <c r="DB131" i="13"/>
  <c r="DA131" i="13"/>
  <c r="CB131" i="13"/>
  <c r="CA131" i="13"/>
  <c r="F131" i="13"/>
  <c r="D131" i="13" s="1"/>
  <c r="E131" i="13"/>
  <c r="DB130" i="13"/>
  <c r="CB130" i="13" s="1"/>
  <c r="DA130" i="13"/>
  <c r="CA130" i="13" s="1"/>
  <c r="F130" i="13"/>
  <c r="E130" i="13"/>
  <c r="D130" i="13" s="1"/>
  <c r="DE130" i="13" s="1"/>
  <c r="DB129" i="13"/>
  <c r="DA129" i="13"/>
  <c r="CA129" i="13" s="1"/>
  <c r="CB129" i="13"/>
  <c r="F129" i="13"/>
  <c r="E129" i="13"/>
  <c r="D129" i="13" s="1"/>
  <c r="DB128" i="13"/>
  <c r="CB128" i="13" s="1"/>
  <c r="DA128" i="13"/>
  <c r="CA128" i="13" s="1"/>
  <c r="F128" i="13"/>
  <c r="E128" i="13"/>
  <c r="DB127" i="13"/>
  <c r="CB127" i="13"/>
  <c r="F127" i="13"/>
  <c r="D127" i="13" s="1"/>
  <c r="E127" i="13"/>
  <c r="DB126" i="13"/>
  <c r="CB126" i="13" s="1"/>
  <c r="F126" i="13"/>
  <c r="E126" i="13"/>
  <c r="D126" i="13"/>
  <c r="DB125" i="13"/>
  <c r="CB125" i="13" s="1"/>
  <c r="F125" i="13"/>
  <c r="E125" i="13"/>
  <c r="DB124" i="13"/>
  <c r="CB124" i="13" s="1"/>
  <c r="F124" i="13"/>
  <c r="E124" i="13"/>
  <c r="DB123" i="13"/>
  <c r="CB123" i="13"/>
  <c r="F123" i="13"/>
  <c r="E123" i="13"/>
  <c r="D123" i="13"/>
  <c r="DE123" i="13" s="1"/>
  <c r="DB122" i="13"/>
  <c r="CB122" i="13" s="1"/>
  <c r="F122" i="13"/>
  <c r="E122" i="13"/>
  <c r="D122" i="13" s="1"/>
  <c r="CD122" i="13" s="1"/>
  <c r="DB121" i="13"/>
  <c r="CB121" i="13"/>
  <c r="F121" i="13"/>
  <c r="D121" i="13" s="1"/>
  <c r="E121" i="13"/>
  <c r="DB120" i="13"/>
  <c r="DA120" i="13"/>
  <c r="CA120" i="13" s="1"/>
  <c r="CB120" i="13"/>
  <c r="F120" i="13"/>
  <c r="E120" i="13"/>
  <c r="D120" i="13"/>
  <c r="DE120" i="13" s="1"/>
  <c r="DB119" i="13"/>
  <c r="CB119" i="13" s="1"/>
  <c r="F119" i="13"/>
  <c r="E119" i="13"/>
  <c r="DB118" i="13"/>
  <c r="CB118" i="13" s="1"/>
  <c r="DA118" i="13"/>
  <c r="CA118" i="13" s="1"/>
  <c r="F118" i="13"/>
  <c r="E118" i="13"/>
  <c r="D118" i="13" s="1"/>
  <c r="DE118" i="13" s="1"/>
  <c r="DB117" i="13"/>
  <c r="DA117" i="13"/>
  <c r="CA117" i="13" s="1"/>
  <c r="CB117" i="13"/>
  <c r="F117" i="13"/>
  <c r="E117" i="13"/>
  <c r="D117" i="13"/>
  <c r="DB116" i="13"/>
  <c r="CB116" i="13" s="1"/>
  <c r="DA116" i="13"/>
  <c r="CA116" i="13" s="1"/>
  <c r="F116" i="13"/>
  <c r="E116" i="13"/>
  <c r="DB115" i="13"/>
  <c r="DA115" i="13"/>
  <c r="CB115" i="13"/>
  <c r="CA115" i="13"/>
  <c r="F115" i="13"/>
  <c r="D115" i="13" s="1"/>
  <c r="E115" i="13"/>
  <c r="DB114" i="13"/>
  <c r="CB114" i="13" s="1"/>
  <c r="DA114" i="13"/>
  <c r="CA114" i="13" s="1"/>
  <c r="F114" i="13"/>
  <c r="E114" i="13"/>
  <c r="D114" i="13"/>
  <c r="DE114" i="13" s="1"/>
  <c r="DB113" i="13"/>
  <c r="DA113" i="13"/>
  <c r="CA113" i="13" s="1"/>
  <c r="CB113" i="13"/>
  <c r="F113" i="13"/>
  <c r="E113" i="13"/>
  <c r="D113" i="13" s="1"/>
  <c r="DB112" i="13"/>
  <c r="CB112" i="13" s="1"/>
  <c r="DA112" i="13"/>
  <c r="CA112" i="13" s="1"/>
  <c r="F112" i="13"/>
  <c r="E112" i="13"/>
  <c r="DB111" i="13"/>
  <c r="CB111" i="13" s="1"/>
  <c r="DA111" i="13"/>
  <c r="CA111" i="13"/>
  <c r="F111" i="13"/>
  <c r="D111" i="13" s="1"/>
  <c r="E111" i="13"/>
  <c r="DB110" i="13"/>
  <c r="DA110" i="13"/>
  <c r="CA110" i="13" s="1"/>
  <c r="CB110" i="13"/>
  <c r="F110" i="13"/>
  <c r="E110" i="13"/>
  <c r="D110" i="13"/>
  <c r="DE110" i="13" s="1"/>
  <c r="DA109" i="13"/>
  <c r="CA109" i="13" s="1"/>
  <c r="F109" i="13"/>
  <c r="E109" i="13"/>
  <c r="D109" i="13" s="1"/>
  <c r="CG109" i="13" s="1"/>
  <c r="DB108" i="13"/>
  <c r="DA108" i="13"/>
  <c r="CA108" i="13" s="1"/>
  <c r="CB108" i="13"/>
  <c r="F108" i="13"/>
  <c r="D108" i="13" s="1"/>
  <c r="E108" i="13"/>
  <c r="DB107" i="13"/>
  <c r="CB107" i="13" s="1"/>
  <c r="DA107" i="13"/>
  <c r="CA107" i="13" s="1"/>
  <c r="F107" i="13"/>
  <c r="E107" i="13"/>
  <c r="DB106" i="13"/>
  <c r="DA106" i="13"/>
  <c r="CA106" i="13" s="1"/>
  <c r="CB106" i="13"/>
  <c r="F106" i="13"/>
  <c r="E106" i="13"/>
  <c r="D106" i="13" s="1"/>
  <c r="DE106" i="13" s="1"/>
  <c r="DA105" i="13"/>
  <c r="CA105" i="13"/>
  <c r="F105" i="13"/>
  <c r="E105" i="13"/>
  <c r="DB104" i="13"/>
  <c r="CB104" i="13" s="1"/>
  <c r="DA104" i="13"/>
  <c r="CA104" i="13" s="1"/>
  <c r="F104" i="13"/>
  <c r="E104" i="13"/>
  <c r="D104" i="13"/>
  <c r="DE104" i="13" s="1"/>
  <c r="DB103" i="13"/>
  <c r="DA103" i="13"/>
  <c r="CA103" i="13" s="1"/>
  <c r="CB103" i="13"/>
  <c r="F103" i="13"/>
  <c r="D103" i="13" s="1"/>
  <c r="E103" i="13"/>
  <c r="DB102" i="13"/>
  <c r="CB102" i="13" s="1"/>
  <c r="DA102" i="13"/>
  <c r="CA102" i="13" s="1"/>
  <c r="F102" i="13"/>
  <c r="E102" i="13"/>
  <c r="DB101" i="13"/>
  <c r="CB101" i="13" s="1"/>
  <c r="DA101" i="13"/>
  <c r="CA101" i="13"/>
  <c r="F101" i="13"/>
  <c r="D101" i="13" s="1"/>
  <c r="E101" i="13"/>
  <c r="DA100" i="13"/>
  <c r="CA100" i="13"/>
  <c r="F100" i="13"/>
  <c r="D100" i="13" s="1"/>
  <c r="E100" i="13"/>
  <c r="DB99" i="13"/>
  <c r="CB99" i="13" s="1"/>
  <c r="F99" i="13"/>
  <c r="E99" i="13"/>
  <c r="D99" i="13"/>
  <c r="CF99" i="13" s="1"/>
  <c r="DB98" i="13"/>
  <c r="DA98" i="13"/>
  <c r="CA98" i="13" s="1"/>
  <c r="CB98" i="13"/>
  <c r="F98" i="13"/>
  <c r="D98" i="13" s="1"/>
  <c r="E98" i="13"/>
  <c r="DB97" i="13"/>
  <c r="DA97" i="13"/>
  <c r="CA97" i="13" s="1"/>
  <c r="CB97" i="13"/>
  <c r="F97" i="13"/>
  <c r="E97" i="13"/>
  <c r="DB96" i="13"/>
  <c r="CB96" i="13" s="1"/>
  <c r="DA96" i="13"/>
  <c r="CA96" i="13" s="1"/>
  <c r="F96" i="13"/>
  <c r="E96" i="13"/>
  <c r="D96" i="13" s="1"/>
  <c r="DE96" i="13" s="1"/>
  <c r="DB95" i="13"/>
  <c r="CB95" i="13"/>
  <c r="F95" i="13"/>
  <c r="D95" i="13" s="1"/>
  <c r="E95" i="13"/>
  <c r="DB94" i="13"/>
  <c r="DA94" i="13"/>
  <c r="CA94" i="13" s="1"/>
  <c r="CB94" i="13"/>
  <c r="F94" i="13"/>
  <c r="E94" i="13"/>
  <c r="D94" i="13"/>
  <c r="DE94" i="13" s="1"/>
  <c r="DB93" i="13"/>
  <c r="CB93" i="13" s="1"/>
  <c r="DA93" i="13"/>
  <c r="CA93" i="13" s="1"/>
  <c r="F93" i="13"/>
  <c r="E93" i="13"/>
  <c r="D93" i="13" s="1"/>
  <c r="DB92" i="13"/>
  <c r="DA92" i="13"/>
  <c r="CA92" i="13" s="1"/>
  <c r="CB92" i="13"/>
  <c r="F92" i="13"/>
  <c r="E92" i="13"/>
  <c r="DB91" i="13"/>
  <c r="CB91" i="13" s="1"/>
  <c r="DA91" i="13"/>
  <c r="CA91" i="13" s="1"/>
  <c r="F91" i="13"/>
  <c r="E91" i="13"/>
  <c r="DB90" i="13"/>
  <c r="DA90" i="13"/>
  <c r="CA90" i="13" s="1"/>
  <c r="CB90" i="13"/>
  <c r="F90" i="13"/>
  <c r="E90" i="13"/>
  <c r="D90" i="13" s="1"/>
  <c r="DE90" i="13" s="1"/>
  <c r="D85" i="13"/>
  <c r="D84" i="13"/>
  <c r="DF80" i="13"/>
  <c r="CF80" i="13" s="1"/>
  <c r="DE80" i="13"/>
  <c r="CE80" i="13" s="1"/>
  <c r="DD80" i="13"/>
  <c r="DC80" i="13"/>
  <c r="CC80" i="13" s="1"/>
  <c r="DB80" i="13"/>
  <c r="CB80" i="13" s="1"/>
  <c r="DA80" i="13"/>
  <c r="CD80" i="13"/>
  <c r="CA80" i="13"/>
  <c r="DF79" i="13"/>
  <c r="CF79" i="13" s="1"/>
  <c r="DE79" i="13"/>
  <c r="DD79" i="13"/>
  <c r="DC79" i="13"/>
  <c r="CC79" i="13" s="1"/>
  <c r="DB79" i="13"/>
  <c r="CB79" i="13" s="1"/>
  <c r="DA79" i="13"/>
  <c r="CE79" i="13"/>
  <c r="CD79" i="13"/>
  <c r="CA79" i="13"/>
  <c r="DF78" i="13"/>
  <c r="DE78" i="13"/>
  <c r="DD78" i="13"/>
  <c r="CD78" i="13" s="1"/>
  <c r="DC78" i="13"/>
  <c r="CC78" i="13" s="1"/>
  <c r="DB78" i="13"/>
  <c r="DA78" i="13"/>
  <c r="CA78" i="13" s="1"/>
  <c r="CF78" i="13"/>
  <c r="CE78" i="13"/>
  <c r="CB78" i="13"/>
  <c r="DF77" i="13"/>
  <c r="CF77" i="13" s="1"/>
  <c r="DE77" i="13"/>
  <c r="CE77" i="13" s="1"/>
  <c r="DD77" i="13"/>
  <c r="CD77" i="13" s="1"/>
  <c r="DC77" i="13"/>
  <c r="DB77" i="13"/>
  <c r="CB77" i="13" s="1"/>
  <c r="DA77" i="13"/>
  <c r="CA77" i="13" s="1"/>
  <c r="CC77" i="13"/>
  <c r="DF76" i="13"/>
  <c r="CF76" i="13" s="1"/>
  <c r="DE76" i="13"/>
  <c r="CE76" i="13" s="1"/>
  <c r="DD76" i="13"/>
  <c r="DC76" i="13"/>
  <c r="CC76" i="13" s="1"/>
  <c r="DB76" i="13"/>
  <c r="CB76" i="13" s="1"/>
  <c r="DA76" i="13"/>
  <c r="CD76" i="13"/>
  <c r="CA76" i="13"/>
  <c r="DF75" i="13"/>
  <c r="CF75" i="13" s="1"/>
  <c r="DE75" i="13"/>
  <c r="DD75" i="13"/>
  <c r="CD75" i="13" s="1"/>
  <c r="DC75" i="13"/>
  <c r="CC75" i="13" s="1"/>
  <c r="DB75" i="13"/>
  <c r="CB75" i="13" s="1"/>
  <c r="DA75" i="13"/>
  <c r="CA75" i="13" s="1"/>
  <c r="CE75" i="13"/>
  <c r="DF74" i="13"/>
  <c r="DE74" i="13"/>
  <c r="CE74" i="13" s="1"/>
  <c r="DD74" i="13"/>
  <c r="CD74" i="13" s="1"/>
  <c r="DC74" i="13"/>
  <c r="CC74" i="13" s="1"/>
  <c r="DB74" i="13"/>
  <c r="DA74" i="13"/>
  <c r="CA74" i="13" s="1"/>
  <c r="CF74" i="13"/>
  <c r="CB74" i="13"/>
  <c r="DF73" i="13"/>
  <c r="CF73" i="13" s="1"/>
  <c r="DE73" i="13"/>
  <c r="CE73" i="13" s="1"/>
  <c r="DD73" i="13"/>
  <c r="CD73" i="13" s="1"/>
  <c r="DC73" i="13"/>
  <c r="CC73" i="13" s="1"/>
  <c r="DB73" i="13"/>
  <c r="CB73" i="13" s="1"/>
  <c r="DA73" i="13"/>
  <c r="CA73" i="13" s="1"/>
  <c r="DF72" i="13"/>
  <c r="CF72" i="13" s="1"/>
  <c r="DE72" i="13"/>
  <c r="CE72" i="13" s="1"/>
  <c r="DD72" i="13"/>
  <c r="DC72" i="13"/>
  <c r="CC72" i="13" s="1"/>
  <c r="DB72" i="13"/>
  <c r="CB72" i="13" s="1"/>
  <c r="DA72" i="13"/>
  <c r="CA72" i="13" s="1"/>
  <c r="CD72" i="13"/>
  <c r="DF71" i="13"/>
  <c r="CF71" i="13" s="1"/>
  <c r="DE71" i="13"/>
  <c r="CE71" i="13" s="1"/>
  <c r="DD71" i="13"/>
  <c r="CD71" i="13" s="1"/>
  <c r="DC71" i="13"/>
  <c r="CC71" i="13" s="1"/>
  <c r="DB71" i="13"/>
  <c r="CB71" i="13" s="1"/>
  <c r="DA71" i="13"/>
  <c r="CA71" i="13" s="1"/>
  <c r="DF70" i="13"/>
  <c r="CF70" i="13" s="1"/>
  <c r="DE70" i="13"/>
  <c r="DD70" i="13"/>
  <c r="CD70" i="13" s="1"/>
  <c r="DC70" i="13"/>
  <c r="CC70" i="13" s="1"/>
  <c r="DB70" i="13"/>
  <c r="DA70" i="13"/>
  <c r="CA70" i="13" s="1"/>
  <c r="CE70" i="13"/>
  <c r="CB70" i="13"/>
  <c r="DF69" i="13"/>
  <c r="CF69" i="13" s="1"/>
  <c r="DE69" i="13"/>
  <c r="CE69" i="13" s="1"/>
  <c r="DD69" i="13"/>
  <c r="CD69" i="13" s="1"/>
  <c r="DC69" i="13"/>
  <c r="CC69" i="13" s="1"/>
  <c r="DB69" i="13"/>
  <c r="CB69" i="13" s="1"/>
  <c r="DA69" i="13"/>
  <c r="CA69" i="13" s="1"/>
  <c r="DF68" i="13"/>
  <c r="CF68" i="13" s="1"/>
  <c r="DE68" i="13"/>
  <c r="CE68" i="13" s="1"/>
  <c r="DD68" i="13"/>
  <c r="DC68" i="13"/>
  <c r="DB68" i="13"/>
  <c r="CB68" i="13" s="1"/>
  <c r="DA68" i="13"/>
  <c r="CD68" i="13"/>
  <c r="CC68" i="13"/>
  <c r="CA68" i="13"/>
  <c r="DF67" i="13"/>
  <c r="CF67" i="13" s="1"/>
  <c r="DE67" i="13"/>
  <c r="DD67" i="13"/>
  <c r="DC67" i="13"/>
  <c r="CC67" i="13" s="1"/>
  <c r="DB67" i="13"/>
  <c r="CB67" i="13" s="1"/>
  <c r="DA67" i="13"/>
  <c r="CE67" i="13"/>
  <c r="CD67" i="13"/>
  <c r="CA67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DH63" i="13"/>
  <c r="DC63" i="13"/>
  <c r="CC63" i="13" s="1"/>
  <c r="DA63" i="13"/>
  <c r="CA63" i="13"/>
  <c r="F63" i="13"/>
  <c r="E63" i="13"/>
  <c r="DC62" i="13"/>
  <c r="CC62" i="13" s="1"/>
  <c r="DA62" i="13"/>
  <c r="CA62" i="13" s="1"/>
  <c r="F62" i="13"/>
  <c r="DH62" i="13" s="1"/>
  <c r="E62" i="13"/>
  <c r="DC61" i="13"/>
  <c r="DA61" i="13"/>
  <c r="CA61" i="13" s="1"/>
  <c r="CC61" i="13"/>
  <c r="F61" i="13"/>
  <c r="E61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DC59" i="13"/>
  <c r="DA59" i="13"/>
  <c r="CG59" i="13"/>
  <c r="CC59" i="13"/>
  <c r="CA59" i="13"/>
  <c r="F59" i="13"/>
  <c r="DH59" i="13" s="1"/>
  <c r="E59" i="13"/>
  <c r="D59" i="13" s="1"/>
  <c r="DC58" i="13"/>
  <c r="CC58" i="13" s="1"/>
  <c r="DA58" i="13"/>
  <c r="CA58" i="13" s="1"/>
  <c r="F58" i="13"/>
  <c r="DH58" i="13" s="1"/>
  <c r="E58" i="13"/>
  <c r="CG58" i="13" s="1"/>
  <c r="DC57" i="13"/>
  <c r="DA57" i="13"/>
  <c r="CA57" i="13" s="1"/>
  <c r="CG57" i="13"/>
  <c r="CC57" i="13"/>
  <c r="F57" i="13"/>
  <c r="DH57" i="13" s="1"/>
  <c r="E57" i="13"/>
  <c r="DC56" i="13"/>
  <c r="CC56" i="13" s="1"/>
  <c r="DA56" i="13"/>
  <c r="CA56" i="13"/>
  <c r="F56" i="13"/>
  <c r="DH56" i="13" s="1"/>
  <c r="E56" i="13"/>
  <c r="CG56" i="13" s="1"/>
  <c r="DC55" i="13"/>
  <c r="DA55" i="13"/>
  <c r="CC55" i="13"/>
  <c r="CA55" i="13"/>
  <c r="F55" i="13"/>
  <c r="DH55" i="13" s="1"/>
  <c r="E55" i="13"/>
  <c r="D55" i="13"/>
  <c r="DE55" i="13" s="1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DC53" i="13"/>
  <c r="DA53" i="13"/>
  <c r="CA53" i="13" s="1"/>
  <c r="CC53" i="13"/>
  <c r="F53" i="13"/>
  <c r="DH53" i="13" s="1"/>
  <c r="E53" i="13"/>
  <c r="DH52" i="13"/>
  <c r="DC52" i="13"/>
  <c r="DA52" i="13"/>
  <c r="CC52" i="13"/>
  <c r="CA52" i="13"/>
  <c r="F52" i="13"/>
  <c r="E52" i="13"/>
  <c r="DC51" i="13"/>
  <c r="CC51" i="13" s="1"/>
  <c r="DA51" i="13"/>
  <c r="CA51" i="13"/>
  <c r="F51" i="13"/>
  <c r="DH51" i="13" s="1"/>
  <c r="E51" i="13"/>
  <c r="DC50" i="13"/>
  <c r="DA50" i="13"/>
  <c r="CA50" i="13" s="1"/>
  <c r="CC50" i="13"/>
  <c r="F50" i="13"/>
  <c r="DH50" i="13" s="1"/>
  <c r="E50" i="13"/>
  <c r="DC49" i="13"/>
  <c r="DA49" i="13"/>
  <c r="CA49" i="13" s="1"/>
  <c r="CC49" i="13"/>
  <c r="F49" i="13"/>
  <c r="DH49" i="13" s="1"/>
  <c r="E49" i="13"/>
  <c r="DH48" i="13"/>
  <c r="DC48" i="13"/>
  <c r="DA48" i="13"/>
  <c r="CC48" i="13"/>
  <c r="CA48" i="13"/>
  <c r="F48" i="13"/>
  <c r="E48" i="13"/>
  <c r="DC47" i="13"/>
  <c r="CC47" i="13" s="1"/>
  <c r="DA47" i="13"/>
  <c r="CA47" i="13"/>
  <c r="F47" i="13"/>
  <c r="DH47" i="13" s="1"/>
  <c r="E47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F46" i="13" s="1"/>
  <c r="D46" i="13" s="1"/>
  <c r="S46" i="13"/>
  <c r="E46" i="13" s="1"/>
  <c r="DC45" i="13"/>
  <c r="CC45" i="13" s="1"/>
  <c r="F45" i="13"/>
  <c r="DH45" i="13" s="1"/>
  <c r="E45" i="13"/>
  <c r="CG45" i="13" s="1"/>
  <c r="DC44" i="13"/>
  <c r="DA44" i="13"/>
  <c r="CA44" i="13" s="1"/>
  <c r="CC44" i="13"/>
  <c r="F44" i="13"/>
  <c r="DH44" i="13" s="1"/>
  <c r="E44" i="13"/>
  <c r="CG44" i="13" s="1"/>
  <c r="CG43" i="13"/>
  <c r="F43" i="13"/>
  <c r="DH43" i="13" s="1"/>
  <c r="E43" i="13"/>
  <c r="DC42" i="13"/>
  <c r="CC42" i="13" s="1"/>
  <c r="F42" i="13"/>
  <c r="DH42" i="13" s="1"/>
  <c r="E42" i="13"/>
  <c r="CG42" i="13" s="1"/>
  <c r="DC41" i="13"/>
  <c r="DA41" i="13"/>
  <c r="CA41" i="13" s="1"/>
  <c r="CC41" i="13"/>
  <c r="F41" i="13"/>
  <c r="DH41" i="13" s="1"/>
  <c r="E41" i="13"/>
  <c r="D41" i="13" s="1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DC35" i="13"/>
  <c r="CC35" i="13" s="1"/>
  <c r="DA35" i="13"/>
  <c r="CA35" i="13" s="1"/>
  <c r="F35" i="13"/>
  <c r="DH35" i="13" s="1"/>
  <c r="E35" i="13"/>
  <c r="DC34" i="13"/>
  <c r="DA34" i="13"/>
  <c r="CA34" i="13" s="1"/>
  <c r="CC34" i="13"/>
  <c r="F34" i="13"/>
  <c r="DH34" i="13" s="1"/>
  <c r="E34" i="13"/>
  <c r="DH33" i="13"/>
  <c r="DC33" i="13"/>
  <c r="DA33" i="13"/>
  <c r="CC33" i="13"/>
  <c r="CA33" i="13"/>
  <c r="F33" i="13"/>
  <c r="E33" i="13"/>
  <c r="DC32" i="13"/>
  <c r="CC32" i="13" s="1"/>
  <c r="DA32" i="13"/>
  <c r="CA32" i="13"/>
  <c r="F32" i="13"/>
  <c r="DH32" i="13" s="1"/>
  <c r="E32" i="13"/>
  <c r="DC31" i="13"/>
  <c r="CC31" i="13" s="1"/>
  <c r="DA31" i="13"/>
  <c r="CA31" i="13" s="1"/>
  <c r="F31" i="13"/>
  <c r="DH31" i="13" s="1"/>
  <c r="E31" i="13"/>
  <c r="DC30" i="13"/>
  <c r="DA30" i="13"/>
  <c r="CA30" i="13" s="1"/>
  <c r="CC30" i="13"/>
  <c r="F30" i="13"/>
  <c r="DH30" i="13" s="1"/>
  <c r="E30" i="13"/>
  <c r="DH29" i="13"/>
  <c r="DC29" i="13"/>
  <c r="DA29" i="13"/>
  <c r="CC29" i="13"/>
  <c r="CA29" i="13"/>
  <c r="F29" i="13"/>
  <c r="E29" i="13"/>
  <c r="DC28" i="13"/>
  <c r="CC28" i="13" s="1"/>
  <c r="DA28" i="13"/>
  <c r="CA28" i="13"/>
  <c r="F28" i="13"/>
  <c r="DH28" i="13" s="1"/>
  <c r="E28" i="13"/>
  <c r="DC27" i="13"/>
  <c r="CC27" i="13" s="1"/>
  <c r="DA27" i="13"/>
  <c r="CA27" i="13" s="1"/>
  <c r="F27" i="13"/>
  <c r="DH27" i="13" s="1"/>
  <c r="E27" i="13"/>
  <c r="DC26" i="13"/>
  <c r="DA26" i="13"/>
  <c r="CA26" i="13" s="1"/>
  <c r="CC26" i="13"/>
  <c r="F26" i="13"/>
  <c r="DH26" i="13" s="1"/>
  <c r="E26" i="13"/>
  <c r="DH25" i="13"/>
  <c r="DC25" i="13"/>
  <c r="DA25" i="13"/>
  <c r="CC25" i="13"/>
  <c r="CA25" i="13"/>
  <c r="F25" i="13"/>
  <c r="E25" i="13"/>
  <c r="DC24" i="13"/>
  <c r="CC24" i="13" s="1"/>
  <c r="DA24" i="13"/>
  <c r="CA24" i="13"/>
  <c r="F24" i="13"/>
  <c r="DH24" i="13" s="1"/>
  <c r="E24" i="13"/>
  <c r="DC23" i="13"/>
  <c r="CC23" i="13" s="1"/>
  <c r="DA23" i="13"/>
  <c r="CA23" i="13" s="1"/>
  <c r="F23" i="13"/>
  <c r="DH23" i="13" s="1"/>
  <c r="E23" i="13"/>
  <c r="DC22" i="13"/>
  <c r="DA22" i="13"/>
  <c r="CA22" i="13" s="1"/>
  <c r="CC22" i="13"/>
  <c r="F22" i="13"/>
  <c r="DH22" i="13" s="1"/>
  <c r="E22" i="13"/>
  <c r="DH21" i="13"/>
  <c r="DC21" i="13"/>
  <c r="DA21" i="13"/>
  <c r="CC21" i="13"/>
  <c r="CA21" i="13"/>
  <c r="F21" i="13"/>
  <c r="E21" i="13"/>
  <c r="DC20" i="13"/>
  <c r="CC20" i="13" s="1"/>
  <c r="DA20" i="13"/>
  <c r="CA20" i="13"/>
  <c r="F20" i="13"/>
  <c r="DH20" i="13" s="1"/>
  <c r="E20" i="13"/>
  <c r="DC19" i="13"/>
  <c r="CC19" i="13" s="1"/>
  <c r="DA19" i="13"/>
  <c r="CA19" i="13" s="1"/>
  <c r="F19" i="13"/>
  <c r="E19" i="13"/>
  <c r="E36" i="13" s="1"/>
  <c r="DC15" i="13"/>
  <c r="DA15" i="13"/>
  <c r="CA15" i="13" s="1"/>
  <c r="CC15" i="13"/>
  <c r="F15" i="13"/>
  <c r="DH15" i="13" s="1"/>
  <c r="E15" i="13"/>
  <c r="DH14" i="13"/>
  <c r="DC14" i="13"/>
  <c r="DA14" i="13"/>
  <c r="CC14" i="13"/>
  <c r="CA14" i="13"/>
  <c r="F14" i="13"/>
  <c r="E14" i="13"/>
  <c r="DC13" i="13"/>
  <c r="CC13" i="13" s="1"/>
  <c r="DA13" i="13"/>
  <c r="CA13" i="13"/>
  <c r="F13" i="13"/>
  <c r="DH13" i="13" s="1"/>
  <c r="E13" i="13"/>
  <c r="DC12" i="13"/>
  <c r="CC12" i="13" s="1"/>
  <c r="DA12" i="13"/>
  <c r="CA12" i="13" s="1"/>
  <c r="F12" i="13"/>
  <c r="DH12" i="13" s="1"/>
  <c r="E12" i="13"/>
  <c r="A5" i="13"/>
  <c r="A4" i="13"/>
  <c r="A3" i="13"/>
  <c r="A2" i="13"/>
  <c r="DE59" i="13" l="1"/>
  <c r="CE59" i="13"/>
  <c r="DE127" i="13"/>
  <c r="CF127" i="13"/>
  <c r="DE176" i="13"/>
  <c r="CE176" i="13" s="1"/>
  <c r="DC176" i="13"/>
  <c r="CC176" i="13" s="1"/>
  <c r="DB165" i="13"/>
  <c r="CB165" i="13" s="1"/>
  <c r="DD165" i="13"/>
  <c r="CD165" i="13" s="1"/>
  <c r="DE168" i="13"/>
  <c r="CE168" i="13" s="1"/>
  <c r="DC168" i="13"/>
  <c r="CC168" i="13" s="1"/>
  <c r="K74" i="13"/>
  <c r="CG149" i="13"/>
  <c r="F36" i="13"/>
  <c r="E60" i="13"/>
  <c r="CE55" i="13"/>
  <c r="F64" i="13"/>
  <c r="K71" i="13"/>
  <c r="K78" i="13"/>
  <c r="D91" i="13"/>
  <c r="CD91" i="13" s="1"/>
  <c r="D107" i="13"/>
  <c r="D116" i="13"/>
  <c r="CF123" i="13"/>
  <c r="D124" i="13"/>
  <c r="CE124" i="13" s="1"/>
  <c r="D125" i="13"/>
  <c r="D128" i="13"/>
  <c r="CH128" i="13" s="1"/>
  <c r="D135" i="13"/>
  <c r="DD151" i="13"/>
  <c r="CG153" i="13"/>
  <c r="D181" i="13"/>
  <c r="DB181" i="13" s="1"/>
  <c r="CB181" i="13" s="1"/>
  <c r="D185" i="13"/>
  <c r="DB185" i="13" s="1"/>
  <c r="CB185" i="13" s="1"/>
  <c r="D189" i="13"/>
  <c r="DB189" i="13" s="1"/>
  <c r="CB189" i="13" s="1"/>
  <c r="D193" i="13"/>
  <c r="DB193" i="13" s="1"/>
  <c r="CB193" i="13" s="1"/>
  <c r="D197" i="13"/>
  <c r="DB197" i="13" s="1"/>
  <c r="CB197" i="13" s="1"/>
  <c r="D204" i="13"/>
  <c r="DB204" i="13" s="1"/>
  <c r="CB204" i="13" s="1"/>
  <c r="D229" i="13"/>
  <c r="DD229" i="13" s="1"/>
  <c r="D230" i="13"/>
  <c r="CG236" i="13"/>
  <c r="CD238" i="13"/>
  <c r="D248" i="13"/>
  <c r="CG248" i="13" s="1"/>
  <c r="D259" i="13"/>
  <c r="D262" i="13"/>
  <c r="DE262" i="13" s="1"/>
  <c r="D264" i="13"/>
  <c r="D271" i="13"/>
  <c r="DE271" i="13" s="1"/>
  <c r="D272" i="13"/>
  <c r="D274" i="13"/>
  <c r="CD274" i="13" s="1"/>
  <c r="D283" i="13"/>
  <c r="D286" i="13"/>
  <c r="DE286" i="13" s="1"/>
  <c r="D288" i="13"/>
  <c r="D300" i="13"/>
  <c r="DD300" i="13" s="1"/>
  <c r="E301" i="13"/>
  <c r="F303" i="13"/>
  <c r="D303" i="13" s="1"/>
  <c r="E304" i="13"/>
  <c r="F305" i="13"/>
  <c r="D305" i="13" s="1"/>
  <c r="DH19" i="13"/>
  <c r="CG55" i="13"/>
  <c r="DH61" i="13"/>
  <c r="K75" i="13"/>
  <c r="D97" i="13"/>
  <c r="DE99" i="13"/>
  <c r="D102" i="13"/>
  <c r="D112" i="13"/>
  <c r="CD112" i="13" s="1"/>
  <c r="D119" i="13"/>
  <c r="E143" i="13"/>
  <c r="D143" i="13" s="1"/>
  <c r="CG151" i="13"/>
  <c r="CG155" i="13"/>
  <c r="DC172" i="13"/>
  <c r="CC172" i="13" s="1"/>
  <c r="F301" i="13"/>
  <c r="F304" i="13"/>
  <c r="CG41" i="13"/>
  <c r="D42" i="13"/>
  <c r="F54" i="13"/>
  <c r="D58" i="13"/>
  <c r="DE58" i="13" s="1"/>
  <c r="K73" i="13"/>
  <c r="K79" i="13"/>
  <c r="D92" i="13"/>
  <c r="D105" i="13"/>
  <c r="DD105" i="13" s="1"/>
  <c r="F157" i="13"/>
  <c r="DD149" i="13"/>
  <c r="F166" i="13"/>
  <c r="D166" i="13" s="1"/>
  <c r="D179" i="13"/>
  <c r="DC179" i="13" s="1"/>
  <c r="CC179" i="13" s="1"/>
  <c r="D183" i="13"/>
  <c r="D187" i="13"/>
  <c r="DC187" i="13" s="1"/>
  <c r="CC187" i="13" s="1"/>
  <c r="D191" i="13"/>
  <c r="D195" i="13"/>
  <c r="DC195" i="13" s="1"/>
  <c r="CC195" i="13" s="1"/>
  <c r="D203" i="13"/>
  <c r="D214" i="13"/>
  <c r="D221" i="13"/>
  <c r="D225" i="13"/>
  <c r="DD225" i="13" s="1"/>
  <c r="D234" i="13"/>
  <c r="D257" i="13"/>
  <c r="CE257" i="13" s="1"/>
  <c r="D267" i="13"/>
  <c r="D291" i="13"/>
  <c r="DE291" i="13" s="1"/>
  <c r="D306" i="13"/>
  <c r="K67" i="13"/>
  <c r="DH92" i="13"/>
  <c r="DD92" i="13"/>
  <c r="CH92" i="13"/>
  <c r="CD92" i="13"/>
  <c r="DF92" i="13"/>
  <c r="CF92" i="13"/>
  <c r="DG92" i="13"/>
  <c r="CE92" i="13"/>
  <c r="DE92" i="13"/>
  <c r="CG92" i="13"/>
  <c r="DC92" i="13"/>
  <c r="CC92" i="13" s="1"/>
  <c r="DH105" i="13"/>
  <c r="CG105" i="13"/>
  <c r="CE105" i="13"/>
  <c r="CF105" i="13"/>
  <c r="CD105" i="13"/>
  <c r="CH105" i="13"/>
  <c r="DH115" i="13"/>
  <c r="DD115" i="13"/>
  <c r="CH115" i="13"/>
  <c r="CD115" i="13"/>
  <c r="DF115" i="13"/>
  <c r="CF115" i="13"/>
  <c r="DE115" i="13"/>
  <c r="DG115" i="13"/>
  <c r="DC115" i="13"/>
  <c r="CC115" i="13" s="1"/>
  <c r="CE115" i="13"/>
  <c r="AX115" i="13" s="1"/>
  <c r="CG115" i="13"/>
  <c r="DH136" i="13"/>
  <c r="DD136" i="13"/>
  <c r="CH136" i="13"/>
  <c r="CD136" i="13"/>
  <c r="DF136" i="13"/>
  <c r="CF136" i="13"/>
  <c r="DG136" i="13"/>
  <c r="CE136" i="13"/>
  <c r="DE136" i="13"/>
  <c r="CG136" i="13"/>
  <c r="DC136" i="13"/>
  <c r="CC136" i="13" s="1"/>
  <c r="AX136" i="13" s="1"/>
  <c r="K77" i="13"/>
  <c r="DF95" i="13"/>
  <c r="CE95" i="13"/>
  <c r="DH95" i="13"/>
  <c r="DD95" i="13"/>
  <c r="CG95" i="13"/>
  <c r="DE95" i="13"/>
  <c r="CF95" i="13"/>
  <c r="DC95" i="13"/>
  <c r="CC95" i="13" s="1"/>
  <c r="CD95" i="13"/>
  <c r="DG95" i="13"/>
  <c r="CH95" i="13"/>
  <c r="DF98" i="13"/>
  <c r="CF98" i="13"/>
  <c r="DH98" i="13"/>
  <c r="DD98" i="13"/>
  <c r="CH98" i="13"/>
  <c r="CD98" i="13"/>
  <c r="DG98" i="13"/>
  <c r="DE98" i="13"/>
  <c r="CG98" i="13"/>
  <c r="DC98" i="13"/>
  <c r="CC98" i="13" s="1"/>
  <c r="CE98" i="13"/>
  <c r="DF100" i="13"/>
  <c r="CE100" i="13"/>
  <c r="DH100" i="13"/>
  <c r="DD100" i="13"/>
  <c r="CG100" i="13"/>
  <c r="DC100" i="13"/>
  <c r="CC100" i="13" s="1"/>
  <c r="CD100" i="13"/>
  <c r="AX100" i="13" s="1"/>
  <c r="DG100" i="13"/>
  <c r="DE100" i="13"/>
  <c r="CF100" i="13"/>
  <c r="CH100" i="13"/>
  <c r="DF101" i="13"/>
  <c r="CF101" i="13"/>
  <c r="DH101" i="13"/>
  <c r="DD101" i="13"/>
  <c r="CH101" i="13"/>
  <c r="CD101" i="13"/>
  <c r="DE101" i="13"/>
  <c r="DG101" i="13"/>
  <c r="DC101" i="13"/>
  <c r="CC101" i="13" s="1"/>
  <c r="CE101" i="13"/>
  <c r="CG101" i="13"/>
  <c r="DH111" i="13"/>
  <c r="DD111" i="13"/>
  <c r="CH111" i="13"/>
  <c r="CD111" i="13"/>
  <c r="DF111" i="13"/>
  <c r="CF111" i="13"/>
  <c r="CG111" i="13"/>
  <c r="DG111" i="13"/>
  <c r="DC111" i="13"/>
  <c r="CC111" i="13" s="1"/>
  <c r="CE111" i="13"/>
  <c r="DE111" i="13"/>
  <c r="DH121" i="13"/>
  <c r="DD121" i="13"/>
  <c r="CG121" i="13"/>
  <c r="DF121" i="13"/>
  <c r="CE121" i="13"/>
  <c r="DE121" i="13"/>
  <c r="CF121" i="13"/>
  <c r="DC121" i="13"/>
  <c r="CC121" i="13" s="1"/>
  <c r="CD121" i="13"/>
  <c r="DG121" i="13"/>
  <c r="CH121" i="13"/>
  <c r="DH132" i="13"/>
  <c r="DD132" i="13"/>
  <c r="CH132" i="13"/>
  <c r="CD132" i="13"/>
  <c r="DF132" i="13"/>
  <c r="CF132" i="13"/>
  <c r="DG132" i="13"/>
  <c r="DC132" i="13"/>
  <c r="CC132" i="13" s="1"/>
  <c r="DE132" i="13"/>
  <c r="CG132" i="13"/>
  <c r="CE132" i="13"/>
  <c r="AX132" i="13" s="1"/>
  <c r="DH139" i="13"/>
  <c r="DD139" i="13"/>
  <c r="CH139" i="13"/>
  <c r="CD139" i="13"/>
  <c r="DF139" i="13"/>
  <c r="CF139" i="13"/>
  <c r="DE139" i="13"/>
  <c r="DG139" i="13"/>
  <c r="CG139" i="13"/>
  <c r="DC139" i="13"/>
  <c r="CC139" i="13" s="1"/>
  <c r="CE139" i="13"/>
  <c r="DH91" i="13"/>
  <c r="CH91" i="13"/>
  <c r="DF91" i="13"/>
  <c r="DE91" i="13"/>
  <c r="DG91" i="13"/>
  <c r="CE91" i="13"/>
  <c r="DH107" i="13"/>
  <c r="DD107" i="13"/>
  <c r="CH107" i="13"/>
  <c r="CD107" i="13"/>
  <c r="AX107" i="13" s="1"/>
  <c r="DF107" i="13"/>
  <c r="CF107" i="13"/>
  <c r="DE107" i="13"/>
  <c r="DG107" i="13"/>
  <c r="DC107" i="13"/>
  <c r="CC107" i="13" s="1"/>
  <c r="CE107" i="13"/>
  <c r="CG107" i="13"/>
  <c r="DH116" i="13"/>
  <c r="DD116" i="13"/>
  <c r="CH116" i="13"/>
  <c r="CD116" i="13"/>
  <c r="DF116" i="13"/>
  <c r="CF116" i="13"/>
  <c r="DG116" i="13"/>
  <c r="CE116" i="13"/>
  <c r="DE116" i="13"/>
  <c r="CG116" i="13"/>
  <c r="DC116" i="13"/>
  <c r="CC116" i="13" s="1"/>
  <c r="DF124" i="13"/>
  <c r="DH124" i="13"/>
  <c r="CG124" i="13"/>
  <c r="CD124" i="13"/>
  <c r="CH124" i="13"/>
  <c r="CF124" i="13"/>
  <c r="DD128" i="13"/>
  <c r="CD128" i="13"/>
  <c r="CF128" i="13"/>
  <c r="CE128" i="13"/>
  <c r="CG128" i="13"/>
  <c r="K69" i="13"/>
  <c r="DF97" i="13"/>
  <c r="CF97" i="13"/>
  <c r="DH97" i="13"/>
  <c r="DD97" i="13"/>
  <c r="CH97" i="13"/>
  <c r="CD97" i="13"/>
  <c r="DE97" i="13"/>
  <c r="CG97" i="13"/>
  <c r="DG97" i="13"/>
  <c r="DC97" i="13"/>
  <c r="CC97" i="13" s="1"/>
  <c r="CE97" i="13"/>
  <c r="AX98" i="13"/>
  <c r="DF102" i="13"/>
  <c r="CF102" i="13"/>
  <c r="DH102" i="13"/>
  <c r="DD102" i="13"/>
  <c r="CH102" i="13"/>
  <c r="CD102" i="13"/>
  <c r="DG102" i="13"/>
  <c r="CE102" i="13"/>
  <c r="DE102" i="13"/>
  <c r="CG102" i="13"/>
  <c r="DC102" i="13"/>
  <c r="CC102" i="13" s="1"/>
  <c r="DH112" i="13"/>
  <c r="CH112" i="13"/>
  <c r="DF112" i="13"/>
  <c r="DG112" i="13"/>
  <c r="DE112" i="13"/>
  <c r="DC112" i="13"/>
  <c r="CC112" i="13" s="1"/>
  <c r="DF119" i="13"/>
  <c r="CE119" i="13"/>
  <c r="DH119" i="13"/>
  <c r="DD119" i="13"/>
  <c r="CG119" i="13"/>
  <c r="DE119" i="13"/>
  <c r="CF119" i="13"/>
  <c r="DC119" i="13"/>
  <c r="CC119" i="13" s="1"/>
  <c r="AX119" i="13" s="1"/>
  <c r="CD119" i="13"/>
  <c r="DG119" i="13"/>
  <c r="CH119" i="13"/>
  <c r="DH131" i="13"/>
  <c r="DD131" i="13"/>
  <c r="CH131" i="13"/>
  <c r="CD131" i="13"/>
  <c r="DF131" i="13"/>
  <c r="CF131" i="13"/>
  <c r="DE131" i="13"/>
  <c r="DG131" i="13"/>
  <c r="DC131" i="13"/>
  <c r="CC131" i="13" s="1"/>
  <c r="CE131" i="13"/>
  <c r="CG131" i="13"/>
  <c r="DH140" i="13"/>
  <c r="DD140" i="13"/>
  <c r="CH140" i="13"/>
  <c r="CD140" i="13"/>
  <c r="DF140" i="13"/>
  <c r="CF140" i="13"/>
  <c r="DG140" i="13"/>
  <c r="DC140" i="13"/>
  <c r="CC140" i="13" s="1"/>
  <c r="DE140" i="13"/>
  <c r="CG140" i="13"/>
  <c r="CE140" i="13"/>
  <c r="AX140" i="13" s="1"/>
  <c r="DH125" i="13"/>
  <c r="DD125" i="13"/>
  <c r="CG125" i="13"/>
  <c r="DF125" i="13"/>
  <c r="CE125" i="13"/>
  <c r="DE125" i="13"/>
  <c r="CF125" i="13"/>
  <c r="DC125" i="13"/>
  <c r="CC125" i="13" s="1"/>
  <c r="CD125" i="13"/>
  <c r="DG125" i="13"/>
  <c r="CH125" i="13"/>
  <c r="DH135" i="13"/>
  <c r="DD135" i="13"/>
  <c r="CH135" i="13"/>
  <c r="CD135" i="13"/>
  <c r="DF135" i="13"/>
  <c r="CF135" i="13"/>
  <c r="DE135" i="13"/>
  <c r="DG135" i="13"/>
  <c r="CG135" i="13"/>
  <c r="DC135" i="13"/>
  <c r="CC135" i="13" s="1"/>
  <c r="CE135" i="13"/>
  <c r="K70" i="13"/>
  <c r="DH108" i="13"/>
  <c r="DD108" i="13"/>
  <c r="CH108" i="13"/>
  <c r="CD108" i="13"/>
  <c r="DF108" i="13"/>
  <c r="CF108" i="13"/>
  <c r="DG108" i="13"/>
  <c r="CE108" i="13"/>
  <c r="DE108" i="13"/>
  <c r="CG108" i="13"/>
  <c r="DC108" i="13"/>
  <c r="CC108" i="13" s="1"/>
  <c r="AX108" i="13" s="1"/>
  <c r="D12" i="13"/>
  <c r="CG12" i="13"/>
  <c r="CG52" i="13"/>
  <c r="D52" i="13"/>
  <c r="K72" i="13"/>
  <c r="K76" i="13"/>
  <c r="K80" i="13"/>
  <c r="DG110" i="13"/>
  <c r="DG130" i="13"/>
  <c r="DE174" i="13"/>
  <c r="CE174" i="13" s="1"/>
  <c r="DB186" i="13"/>
  <c r="CB186" i="13" s="1"/>
  <c r="DE186" i="13"/>
  <c r="CE186" i="13" s="1"/>
  <c r="DA186" i="13"/>
  <c r="CA186" i="13" s="1"/>
  <c r="DC186" i="13"/>
  <c r="CC186" i="13" s="1"/>
  <c r="DB194" i="13"/>
  <c r="CB194" i="13" s="1"/>
  <c r="DE194" i="13"/>
  <c r="CE194" i="13" s="1"/>
  <c r="DA194" i="13"/>
  <c r="CA194" i="13" s="1"/>
  <c r="DC194" i="13"/>
  <c r="CC194" i="13" s="1"/>
  <c r="DC221" i="13"/>
  <c r="CC221" i="13" s="1"/>
  <c r="CE221" i="13"/>
  <c r="DG221" i="13"/>
  <c r="DB221" i="13"/>
  <c r="CB221" i="13" s="1"/>
  <c r="CD221" i="13"/>
  <c r="DD221" i="13"/>
  <c r="CG221" i="13"/>
  <c r="DE241" i="13"/>
  <c r="CG241" i="13"/>
  <c r="DD241" i="13"/>
  <c r="CE241" i="13"/>
  <c r="DG241" i="13"/>
  <c r="DB241" i="13"/>
  <c r="CB241" i="13" s="1"/>
  <c r="CG249" i="13"/>
  <c r="CE249" i="13"/>
  <c r="DE249" i="13"/>
  <c r="DC259" i="13"/>
  <c r="CC259" i="13" s="1"/>
  <c r="CE259" i="13"/>
  <c r="DG259" i="13"/>
  <c r="DB259" i="13"/>
  <c r="CB259" i="13" s="1"/>
  <c r="CD259" i="13"/>
  <c r="DD259" i="13"/>
  <c r="CG259" i="13"/>
  <c r="DC283" i="13"/>
  <c r="CC283" i="13" s="1"/>
  <c r="CE283" i="13"/>
  <c r="DG283" i="13"/>
  <c r="DB283" i="13"/>
  <c r="CB283" i="13" s="1"/>
  <c r="CD283" i="13"/>
  <c r="DD283" i="13"/>
  <c r="CG283" i="13"/>
  <c r="DG290" i="13"/>
  <c r="CG290" i="13"/>
  <c r="DD290" i="13"/>
  <c r="CD290" i="13"/>
  <c r="D13" i="13"/>
  <c r="CG13" i="13"/>
  <c r="D20" i="13"/>
  <c r="CG20" i="13"/>
  <c r="D24" i="13"/>
  <c r="CG24" i="13"/>
  <c r="D28" i="13"/>
  <c r="CG28" i="13"/>
  <c r="D32" i="13"/>
  <c r="CG32" i="13"/>
  <c r="DD42" i="13"/>
  <c r="CD42" i="13" s="1"/>
  <c r="DB42" i="13"/>
  <c r="CB42" i="13" s="1"/>
  <c r="DE42" i="13"/>
  <c r="CG49" i="13"/>
  <c r="D49" i="13"/>
  <c r="CG53" i="13"/>
  <c r="D53" i="13"/>
  <c r="DD55" i="13"/>
  <c r="CD55" i="13" s="1"/>
  <c r="CH55" i="13"/>
  <c r="DF55" i="13"/>
  <c r="DB55" i="13"/>
  <c r="CB55" i="13" s="1"/>
  <c r="CF55" i="13"/>
  <c r="DD59" i="13"/>
  <c r="CD59" i="13" s="1"/>
  <c r="CH59" i="13"/>
  <c r="DF59" i="13"/>
  <c r="DB59" i="13"/>
  <c r="CB59" i="13" s="1"/>
  <c r="CF59" i="13"/>
  <c r="F60" i="13"/>
  <c r="D62" i="13"/>
  <c r="CG62" i="13"/>
  <c r="CG90" i="13"/>
  <c r="DH93" i="13"/>
  <c r="DD93" i="13"/>
  <c r="CH93" i="13"/>
  <c r="CD93" i="13"/>
  <c r="DF93" i="13"/>
  <c r="CF93" i="13"/>
  <c r="DG93" i="13"/>
  <c r="CG94" i="13"/>
  <c r="CG96" i="13"/>
  <c r="DH99" i="13"/>
  <c r="DD99" i="13"/>
  <c r="CG99" i="13"/>
  <c r="DF99" i="13"/>
  <c r="CE99" i="13"/>
  <c r="CD99" i="13"/>
  <c r="DC99" i="13"/>
  <c r="CC99" i="13" s="1"/>
  <c r="AX99" i="13" s="1"/>
  <c r="DF103" i="13"/>
  <c r="CF103" i="13"/>
  <c r="DH103" i="13"/>
  <c r="DD103" i="13"/>
  <c r="CH103" i="13"/>
  <c r="CD103" i="13"/>
  <c r="DG103" i="13"/>
  <c r="CG104" i="13"/>
  <c r="CG106" i="13"/>
  <c r="DH109" i="13"/>
  <c r="DC109" i="13"/>
  <c r="CC109" i="13" s="1"/>
  <c r="CF109" i="13"/>
  <c r="DF109" i="13"/>
  <c r="CH109" i="13"/>
  <c r="CE109" i="13"/>
  <c r="DG109" i="13"/>
  <c r="CG110" i="13"/>
  <c r="DH113" i="13"/>
  <c r="DD113" i="13"/>
  <c r="CH113" i="13"/>
  <c r="CD113" i="13"/>
  <c r="DF113" i="13"/>
  <c r="CF113" i="13"/>
  <c r="DG113" i="13"/>
  <c r="CG114" i="13"/>
  <c r="DH117" i="13"/>
  <c r="DD117" i="13"/>
  <c r="CH117" i="13"/>
  <c r="CD117" i="13"/>
  <c r="DF117" i="13"/>
  <c r="CF117" i="13"/>
  <c r="DG117" i="13"/>
  <c r="CG118" i="13"/>
  <c r="CG120" i="13"/>
  <c r="DH123" i="13"/>
  <c r="DD123" i="13"/>
  <c r="CG123" i="13"/>
  <c r="DF123" i="13"/>
  <c r="CE123" i="13"/>
  <c r="CD123" i="13"/>
  <c r="DC123" i="13"/>
  <c r="CC123" i="13" s="1"/>
  <c r="DH127" i="13"/>
  <c r="DD127" i="13"/>
  <c r="CG127" i="13"/>
  <c r="DF127" i="13"/>
  <c r="CE127" i="13"/>
  <c r="CD127" i="13"/>
  <c r="DC127" i="13"/>
  <c r="CC127" i="13" s="1"/>
  <c r="DH129" i="13"/>
  <c r="DD129" i="13"/>
  <c r="CH129" i="13"/>
  <c r="CD129" i="13"/>
  <c r="DF129" i="13"/>
  <c r="CF129" i="13"/>
  <c r="DG129" i="13"/>
  <c r="CG130" i="13"/>
  <c r="DH133" i="13"/>
  <c r="DD133" i="13"/>
  <c r="CH133" i="13"/>
  <c r="CD133" i="13"/>
  <c r="DF133" i="13"/>
  <c r="CF133" i="13"/>
  <c r="DG133" i="13"/>
  <c r="CG134" i="13"/>
  <c r="DH137" i="13"/>
  <c r="DD137" i="13"/>
  <c r="CH137" i="13"/>
  <c r="CD137" i="13"/>
  <c r="DF137" i="13"/>
  <c r="CF137" i="13"/>
  <c r="DG137" i="13"/>
  <c r="CG138" i="13"/>
  <c r="DH141" i="13"/>
  <c r="DD141" i="13"/>
  <c r="CH141" i="13"/>
  <c r="CD141" i="13"/>
  <c r="DF141" i="13"/>
  <c r="CF141" i="13"/>
  <c r="DG141" i="13"/>
  <c r="CG142" i="13"/>
  <c r="DD156" i="13"/>
  <c r="DG156" i="13"/>
  <c r="DC156" i="13"/>
  <c r="CC156" i="13" s="1"/>
  <c r="DE156" i="13"/>
  <c r="CD156" i="13"/>
  <c r="CG156" i="13"/>
  <c r="AY156" i="13" s="1"/>
  <c r="CE156" i="13"/>
  <c r="DC163" i="13"/>
  <c r="CC163" i="13" s="1"/>
  <c r="DB163" i="13"/>
  <c r="CB163" i="13" s="1"/>
  <c r="DD163" i="13"/>
  <c r="CD163" i="13" s="1"/>
  <c r="DE163" i="13"/>
  <c r="CE163" i="13" s="1"/>
  <c r="DB167" i="13"/>
  <c r="CB167" i="13" s="1"/>
  <c r="DE167" i="13"/>
  <c r="CE167" i="13" s="1"/>
  <c r="DA167" i="13"/>
  <c r="CA167" i="13" s="1"/>
  <c r="DC167" i="13"/>
  <c r="CC167" i="13" s="1"/>
  <c r="DC170" i="13"/>
  <c r="CC170" i="13" s="1"/>
  <c r="DB170" i="13"/>
  <c r="CB170" i="13" s="1"/>
  <c r="DD170" i="13"/>
  <c r="CD170" i="13" s="1"/>
  <c r="DE170" i="13"/>
  <c r="CE170" i="13" s="1"/>
  <c r="DD179" i="13"/>
  <c r="CD179" i="13" s="1"/>
  <c r="DE179" i="13"/>
  <c r="CE179" i="13" s="1"/>
  <c r="DD183" i="13"/>
  <c r="CD183" i="13" s="1"/>
  <c r="DC183" i="13"/>
  <c r="CC183" i="13" s="1"/>
  <c r="DE183" i="13"/>
  <c r="CE183" i="13" s="1"/>
  <c r="DA183" i="13"/>
  <c r="CA183" i="13" s="1"/>
  <c r="DD187" i="13"/>
  <c r="CD187" i="13" s="1"/>
  <c r="DE187" i="13"/>
  <c r="CE187" i="13" s="1"/>
  <c r="DD191" i="13"/>
  <c r="CD191" i="13" s="1"/>
  <c r="DC191" i="13"/>
  <c r="CC191" i="13" s="1"/>
  <c r="DE191" i="13"/>
  <c r="CE191" i="13" s="1"/>
  <c r="DA191" i="13"/>
  <c r="CA191" i="13" s="1"/>
  <c r="DD195" i="13"/>
  <c r="CD195" i="13" s="1"/>
  <c r="DE195" i="13"/>
  <c r="CE195" i="13" s="1"/>
  <c r="DC203" i="13"/>
  <c r="CC203" i="13" s="1"/>
  <c r="DB203" i="13"/>
  <c r="CB203" i="13" s="1"/>
  <c r="DD203" i="13"/>
  <c r="CD203" i="13" s="1"/>
  <c r="DE203" i="13"/>
  <c r="CE203" i="13" s="1"/>
  <c r="DE221" i="13"/>
  <c r="DG224" i="13"/>
  <c r="CG224" i="13"/>
  <c r="DE224" i="13"/>
  <c r="CE224" i="13"/>
  <c r="DB229" i="13"/>
  <c r="CB229" i="13" s="1"/>
  <c r="DE229" i="13"/>
  <c r="CE229" i="13"/>
  <c r="DE234" i="13"/>
  <c r="CE234" i="13"/>
  <c r="DD234" i="13"/>
  <c r="CD234" i="13"/>
  <c r="DG234" i="13"/>
  <c r="CG234" i="13"/>
  <c r="DE235" i="13"/>
  <c r="DD235" i="13"/>
  <c r="CG235" i="13"/>
  <c r="DG235" i="13"/>
  <c r="DB235" i="13"/>
  <c r="CB235" i="13" s="1"/>
  <c r="CD235" i="13"/>
  <c r="AY235" i="13" s="1"/>
  <c r="CE235" i="13"/>
  <c r="CG251" i="13"/>
  <c r="CE251" i="13"/>
  <c r="AY251" i="13" s="1"/>
  <c r="DE251" i="13"/>
  <c r="DG251" i="13"/>
  <c r="CE254" i="13"/>
  <c r="DG254" i="13"/>
  <c r="CG254" i="13"/>
  <c r="DE259" i="13"/>
  <c r="CE262" i="13"/>
  <c r="CD262" i="13"/>
  <c r="AY262" i="13" s="1"/>
  <c r="CG262" i="13"/>
  <c r="DG263" i="13"/>
  <c r="CG263" i="13"/>
  <c r="DD263" i="13"/>
  <c r="CD263" i="13"/>
  <c r="DE263" i="13"/>
  <c r="DE272" i="13"/>
  <c r="CE272" i="13"/>
  <c r="DD272" i="13"/>
  <c r="CD272" i="13"/>
  <c r="DG272" i="13"/>
  <c r="CG272" i="13"/>
  <c r="DG273" i="13"/>
  <c r="CG273" i="13"/>
  <c r="DD273" i="13"/>
  <c r="CD273" i="13"/>
  <c r="DE273" i="13"/>
  <c r="DE276" i="13"/>
  <c r="CE276" i="13"/>
  <c r="DD276" i="13"/>
  <c r="CD276" i="13"/>
  <c r="DG276" i="13"/>
  <c r="CG276" i="13"/>
  <c r="DE277" i="13"/>
  <c r="DD277" i="13"/>
  <c r="CG277" i="13"/>
  <c r="DG277" i="13"/>
  <c r="DB277" i="13"/>
  <c r="CB277" i="13" s="1"/>
  <c r="CD277" i="13"/>
  <c r="AY277" i="13" s="1"/>
  <c r="CE277" i="13"/>
  <c r="DE283" i="13"/>
  <c r="CE286" i="13"/>
  <c r="CD286" i="13"/>
  <c r="AY286" i="13" s="1"/>
  <c r="CG286" i="13"/>
  <c r="DG287" i="13"/>
  <c r="CG287" i="13"/>
  <c r="DD287" i="13"/>
  <c r="CD287" i="13"/>
  <c r="DE287" i="13"/>
  <c r="DE296" i="13"/>
  <c r="CE296" i="13"/>
  <c r="DD296" i="13"/>
  <c r="CD296" i="13"/>
  <c r="DG296" i="13"/>
  <c r="CG296" i="13"/>
  <c r="DG297" i="13"/>
  <c r="CG297" i="13"/>
  <c r="DD297" i="13"/>
  <c r="CD297" i="13"/>
  <c r="DE297" i="13"/>
  <c r="CE300" i="13"/>
  <c r="CD300" i="13"/>
  <c r="AY300" i="13" s="1"/>
  <c r="CG300" i="13"/>
  <c r="CB313" i="13"/>
  <c r="AS313" i="13" s="1"/>
  <c r="DB313" i="13"/>
  <c r="D31" i="13"/>
  <c r="CG31" i="13"/>
  <c r="DF41" i="13"/>
  <c r="DB41" i="13"/>
  <c r="CB41" i="13" s="1"/>
  <c r="CF41" i="13"/>
  <c r="DD41" i="13"/>
  <c r="CD41" i="13" s="1"/>
  <c r="CH41" i="13"/>
  <c r="CG48" i="13"/>
  <c r="D48" i="13"/>
  <c r="D61" i="13"/>
  <c r="CG61" i="13"/>
  <c r="DH90" i="13"/>
  <c r="DD90" i="13"/>
  <c r="CH90" i="13"/>
  <c r="CD90" i="13"/>
  <c r="DF90" i="13"/>
  <c r="CF90" i="13"/>
  <c r="DH94" i="13"/>
  <c r="DD94" i="13"/>
  <c r="CH94" i="13"/>
  <c r="CD94" i="13"/>
  <c r="DF94" i="13"/>
  <c r="CF94" i="13"/>
  <c r="DG94" i="13"/>
  <c r="DF96" i="13"/>
  <c r="CF96" i="13"/>
  <c r="DH96" i="13"/>
  <c r="DD96" i="13"/>
  <c r="CH96" i="13"/>
  <c r="CD96" i="13"/>
  <c r="DG96" i="13"/>
  <c r="DH106" i="13"/>
  <c r="DD106" i="13"/>
  <c r="CH106" i="13"/>
  <c r="CD106" i="13"/>
  <c r="DF106" i="13"/>
  <c r="CF106" i="13"/>
  <c r="DG106" i="13"/>
  <c r="DH114" i="13"/>
  <c r="DD114" i="13"/>
  <c r="CH114" i="13"/>
  <c r="CD114" i="13"/>
  <c r="DF114" i="13"/>
  <c r="CF114" i="13"/>
  <c r="DG114" i="13"/>
  <c r="DH118" i="13"/>
  <c r="DD118" i="13"/>
  <c r="CH118" i="13"/>
  <c r="CD118" i="13"/>
  <c r="DF118" i="13"/>
  <c r="CF118" i="13"/>
  <c r="DG118" i="13"/>
  <c r="DF122" i="13"/>
  <c r="CE122" i="13"/>
  <c r="DH122" i="13"/>
  <c r="DD122" i="13"/>
  <c r="CG122" i="13"/>
  <c r="DC122" i="13"/>
  <c r="CC122" i="13" s="1"/>
  <c r="DF126" i="13"/>
  <c r="CE126" i="13"/>
  <c r="DH126" i="13"/>
  <c r="DD126" i="13"/>
  <c r="CG126" i="13"/>
  <c r="DC126" i="13"/>
  <c r="CC126" i="13" s="1"/>
  <c r="DH134" i="13"/>
  <c r="DD134" i="13"/>
  <c r="CH134" i="13"/>
  <c r="CD134" i="13"/>
  <c r="DF134" i="13"/>
  <c r="CF134" i="13"/>
  <c r="DG134" i="13"/>
  <c r="DD169" i="13"/>
  <c r="CD169" i="13" s="1"/>
  <c r="DC169" i="13"/>
  <c r="CC169" i="13" s="1"/>
  <c r="DE169" i="13"/>
  <c r="CE169" i="13" s="1"/>
  <c r="DA169" i="13"/>
  <c r="CA169" i="13" s="1"/>
  <c r="DB171" i="13"/>
  <c r="CB171" i="13" s="1"/>
  <c r="DE171" i="13"/>
  <c r="CE171" i="13" s="1"/>
  <c r="DA171" i="13"/>
  <c r="CA171" i="13" s="1"/>
  <c r="DC171" i="13"/>
  <c r="CC171" i="13" s="1"/>
  <c r="DB182" i="13"/>
  <c r="CB182" i="13" s="1"/>
  <c r="DE182" i="13"/>
  <c r="CE182" i="13" s="1"/>
  <c r="DA182" i="13"/>
  <c r="CA182" i="13" s="1"/>
  <c r="DC182" i="13"/>
  <c r="CC182" i="13" s="1"/>
  <c r="DD204" i="13"/>
  <c r="CD204" i="13" s="1"/>
  <c r="DC204" i="13"/>
  <c r="CC204" i="13" s="1"/>
  <c r="DE204" i="13"/>
  <c r="CE204" i="13" s="1"/>
  <c r="DA204" i="13"/>
  <c r="CA204" i="13" s="1"/>
  <c r="DD240" i="13"/>
  <c r="CD240" i="13"/>
  <c r="DE240" i="13"/>
  <c r="CE240" i="13"/>
  <c r="DE243" i="13"/>
  <c r="CD243" i="13"/>
  <c r="DD243" i="13"/>
  <c r="DG243" i="13"/>
  <c r="CE243" i="13"/>
  <c r="DE245" i="13"/>
  <c r="CD245" i="13"/>
  <c r="DD245" i="13"/>
  <c r="DG245" i="13"/>
  <c r="CE245" i="13"/>
  <c r="DG252" i="13"/>
  <c r="DE252" i="13"/>
  <c r="CE252" i="13"/>
  <c r="DG266" i="13"/>
  <c r="CG266" i="13"/>
  <c r="DD266" i="13"/>
  <c r="CD266" i="13"/>
  <c r="DE266" i="13"/>
  <c r="DE269" i="13"/>
  <c r="CE269" i="13"/>
  <c r="DD269" i="13"/>
  <c r="CD269" i="13"/>
  <c r="DG269" i="13"/>
  <c r="CG269" i="13"/>
  <c r="DG280" i="13"/>
  <c r="CG280" i="13"/>
  <c r="DD280" i="13"/>
  <c r="CD280" i="13"/>
  <c r="DE290" i="13"/>
  <c r="DE293" i="13"/>
  <c r="CE293" i="13"/>
  <c r="DD293" i="13"/>
  <c r="CD293" i="13"/>
  <c r="AY293" i="13" s="1"/>
  <c r="DG293" i="13"/>
  <c r="CG293" i="13"/>
  <c r="CB314" i="13"/>
  <c r="AS314" i="13" s="1"/>
  <c r="DB314" i="13"/>
  <c r="D15" i="13"/>
  <c r="CG15" i="13"/>
  <c r="D22" i="13"/>
  <c r="CG22" i="13"/>
  <c r="D26" i="13"/>
  <c r="CG26" i="13"/>
  <c r="D30" i="13"/>
  <c r="CG30" i="13"/>
  <c r="D34" i="13"/>
  <c r="CG34" i="13"/>
  <c r="CE41" i="13"/>
  <c r="DE41" i="13"/>
  <c r="D43" i="13"/>
  <c r="D45" i="13"/>
  <c r="CG47" i="13"/>
  <c r="D47" i="13"/>
  <c r="CG51" i="13"/>
  <c r="D51" i="13"/>
  <c r="DG55" i="13"/>
  <c r="D57" i="13"/>
  <c r="CE58" i="13"/>
  <c r="DG59" i="13"/>
  <c r="E64" i="13"/>
  <c r="D64" i="13" s="1"/>
  <c r="CE93" i="13"/>
  <c r="DC93" i="13"/>
  <c r="CC93" i="13" s="1"/>
  <c r="AX93" i="13" s="1"/>
  <c r="CH99" i="13"/>
  <c r="DG99" i="13"/>
  <c r="CE103" i="13"/>
  <c r="DC103" i="13"/>
  <c r="CC103" i="13" s="1"/>
  <c r="CE113" i="13"/>
  <c r="DC113" i="13"/>
  <c r="CC113" i="13" s="1"/>
  <c r="CE117" i="13"/>
  <c r="AX117" i="13" s="1"/>
  <c r="DC117" i="13"/>
  <c r="CC117" i="13" s="1"/>
  <c r="CF122" i="13"/>
  <c r="DE122" i="13"/>
  <c r="CH123" i="13"/>
  <c r="DG123" i="13"/>
  <c r="CF126" i="13"/>
  <c r="DE126" i="13"/>
  <c r="CH127" i="13"/>
  <c r="DG127" i="13"/>
  <c r="CE129" i="13"/>
  <c r="DC129" i="13"/>
  <c r="CC129" i="13" s="1"/>
  <c r="CE133" i="13"/>
  <c r="DC133" i="13"/>
  <c r="CC133" i="13" s="1"/>
  <c r="CE137" i="13"/>
  <c r="DC137" i="13"/>
  <c r="CC137" i="13" s="1"/>
  <c r="CE141" i="13"/>
  <c r="DC141" i="13"/>
  <c r="CC141" i="13" s="1"/>
  <c r="DG152" i="13"/>
  <c r="DC152" i="13"/>
  <c r="CC152" i="13" s="1"/>
  <c r="DE152" i="13"/>
  <c r="CD152" i="13"/>
  <c r="DD152" i="13"/>
  <c r="CG152" i="13"/>
  <c r="CE152" i="13"/>
  <c r="DD173" i="13"/>
  <c r="CD173" i="13" s="1"/>
  <c r="DC173" i="13"/>
  <c r="CC173" i="13" s="1"/>
  <c r="DE173" i="13"/>
  <c r="CE173" i="13" s="1"/>
  <c r="DA173" i="13"/>
  <c r="CA173" i="13" s="1"/>
  <c r="DB175" i="13"/>
  <c r="CB175" i="13" s="1"/>
  <c r="DE175" i="13"/>
  <c r="CE175" i="13" s="1"/>
  <c r="DA175" i="13"/>
  <c r="CA175" i="13" s="1"/>
  <c r="AX175" i="13" s="1"/>
  <c r="DC175" i="13"/>
  <c r="CC175" i="13" s="1"/>
  <c r="DB179" i="13"/>
  <c r="CB179" i="13" s="1"/>
  <c r="DC181" i="13"/>
  <c r="CC181" i="13" s="1"/>
  <c r="DA181" i="13"/>
  <c r="CA181" i="13" s="1"/>
  <c r="DD182" i="13"/>
  <c r="CD182" i="13" s="1"/>
  <c r="DB183" i="13"/>
  <c r="CB183" i="13" s="1"/>
  <c r="DD185" i="13"/>
  <c r="CD185" i="13" s="1"/>
  <c r="DC185" i="13"/>
  <c r="CC185" i="13" s="1"/>
  <c r="DE185" i="13"/>
  <c r="CE185" i="13" s="1"/>
  <c r="DA185" i="13"/>
  <c r="CA185" i="13" s="1"/>
  <c r="AX185" i="13" s="1"/>
  <c r="DD186" i="13"/>
  <c r="CD186" i="13" s="1"/>
  <c r="DB187" i="13"/>
  <c r="CB187" i="13" s="1"/>
  <c r="DC189" i="13"/>
  <c r="CC189" i="13" s="1"/>
  <c r="DA189" i="13"/>
  <c r="CA189" i="13" s="1"/>
  <c r="DB191" i="13"/>
  <c r="CB191" i="13" s="1"/>
  <c r="DD193" i="13"/>
  <c r="CD193" i="13" s="1"/>
  <c r="DC193" i="13"/>
  <c r="CC193" i="13" s="1"/>
  <c r="DE193" i="13"/>
  <c r="CE193" i="13" s="1"/>
  <c r="DA193" i="13"/>
  <c r="CA193" i="13" s="1"/>
  <c r="DD194" i="13"/>
  <c r="CD194" i="13" s="1"/>
  <c r="DD197" i="13"/>
  <c r="CD197" i="13" s="1"/>
  <c r="DE197" i="13"/>
  <c r="CE197" i="13" s="1"/>
  <c r="DE205" i="13"/>
  <c r="CE205" i="13" s="1"/>
  <c r="DA205" i="13"/>
  <c r="CA205" i="13" s="1"/>
  <c r="DD205" i="13"/>
  <c r="CD205" i="13" s="1"/>
  <c r="DB205" i="13"/>
  <c r="CB205" i="13" s="1"/>
  <c r="DC222" i="13"/>
  <c r="CC222" i="13" s="1"/>
  <c r="CE222" i="13"/>
  <c r="DG222" i="13"/>
  <c r="DB222" i="13"/>
  <c r="CB222" i="13" s="1"/>
  <c r="CD222" i="13"/>
  <c r="DD222" i="13"/>
  <c r="CG222" i="13"/>
  <c r="CE225" i="13"/>
  <c r="CD225" i="13"/>
  <c r="CG225" i="13"/>
  <c r="DD226" i="13"/>
  <c r="CD226" i="13"/>
  <c r="DE226" i="13"/>
  <c r="CE226" i="13"/>
  <c r="DG227" i="13"/>
  <c r="CG227" i="13"/>
  <c r="DD227" i="13"/>
  <c r="CD227" i="13"/>
  <c r="CE227" i="13"/>
  <c r="DG228" i="13"/>
  <c r="CG228" i="13"/>
  <c r="DE228" i="13"/>
  <c r="CE228" i="13"/>
  <c r="DE230" i="13"/>
  <c r="CE230" i="13"/>
  <c r="DD230" i="13"/>
  <c r="CD230" i="13"/>
  <c r="DG230" i="13"/>
  <c r="CG230" i="13"/>
  <c r="DD231" i="13"/>
  <c r="CD231" i="13"/>
  <c r="DE231" i="13"/>
  <c r="CE231" i="13"/>
  <c r="DG232" i="13"/>
  <c r="CG232" i="13"/>
  <c r="DD232" i="13"/>
  <c r="CD232" i="13"/>
  <c r="CE232" i="13"/>
  <c r="DG233" i="13"/>
  <c r="CG233" i="13"/>
  <c r="AY233" i="13" s="1"/>
  <c r="DE233" i="13"/>
  <c r="CE233" i="13"/>
  <c r="DC235" i="13"/>
  <c r="CC235" i="13" s="1"/>
  <c r="CG240" i="13"/>
  <c r="DC241" i="13"/>
  <c r="CC241" i="13" s="1"/>
  <c r="CG243" i="13"/>
  <c r="CG245" i="13"/>
  <c r="DG250" i="13"/>
  <c r="DE250" i="13"/>
  <c r="CE250" i="13"/>
  <c r="CG252" i="13"/>
  <c r="DE257" i="13"/>
  <c r="DG257" i="13"/>
  <c r="CE258" i="13"/>
  <c r="DG258" i="13"/>
  <c r="CG258" i="13"/>
  <c r="DE260" i="13"/>
  <c r="CE260" i="13"/>
  <c r="DD260" i="13"/>
  <c r="CD260" i="13"/>
  <c r="DG260" i="13"/>
  <c r="CG260" i="13"/>
  <c r="DG261" i="13"/>
  <c r="CG261" i="13"/>
  <c r="DD261" i="13"/>
  <c r="CD261" i="13"/>
  <c r="DE261" i="13"/>
  <c r="CE263" i="13"/>
  <c r="DE264" i="13"/>
  <c r="CE264" i="13"/>
  <c r="DD264" i="13"/>
  <c r="CD264" i="13"/>
  <c r="DG264" i="13"/>
  <c r="CG264" i="13"/>
  <c r="DE265" i="13"/>
  <c r="DD265" i="13"/>
  <c r="CG265" i="13"/>
  <c r="DG265" i="13"/>
  <c r="DB265" i="13"/>
  <c r="CB265" i="13" s="1"/>
  <c r="CD265" i="13"/>
  <c r="CE265" i="13"/>
  <c r="CE273" i="13"/>
  <c r="DE274" i="13"/>
  <c r="DD274" i="13"/>
  <c r="DG274" i="13"/>
  <c r="DG275" i="13"/>
  <c r="CG275" i="13"/>
  <c r="DD275" i="13"/>
  <c r="CD275" i="13"/>
  <c r="AY275" i="13" s="1"/>
  <c r="DE275" i="13"/>
  <c r="DC277" i="13"/>
  <c r="CC277" i="13" s="1"/>
  <c r="DE284" i="13"/>
  <c r="CE284" i="13"/>
  <c r="DD284" i="13"/>
  <c r="CD284" i="13"/>
  <c r="AY284" i="13" s="1"/>
  <c r="DG284" i="13"/>
  <c r="CG284" i="13"/>
  <c r="DG285" i="13"/>
  <c r="CG285" i="13"/>
  <c r="DD285" i="13"/>
  <c r="CD285" i="13"/>
  <c r="DE285" i="13"/>
  <c r="CE287" i="13"/>
  <c r="DE288" i="13"/>
  <c r="CE288" i="13"/>
  <c r="DD288" i="13"/>
  <c r="CD288" i="13"/>
  <c r="AY288" i="13" s="1"/>
  <c r="DG288" i="13"/>
  <c r="CG288" i="13"/>
  <c r="DE289" i="13"/>
  <c r="DD289" i="13"/>
  <c r="CG289" i="13"/>
  <c r="DG289" i="13"/>
  <c r="DB289" i="13"/>
  <c r="CB289" i="13" s="1"/>
  <c r="CD289" i="13"/>
  <c r="CE289" i="13"/>
  <c r="CE297" i="13"/>
  <c r="DE298" i="13"/>
  <c r="CE298" i="13"/>
  <c r="DD298" i="13"/>
  <c r="CD298" i="13"/>
  <c r="AY298" i="13" s="1"/>
  <c r="DG298" i="13"/>
  <c r="CG298" i="13"/>
  <c r="DG299" i="13"/>
  <c r="CG299" i="13"/>
  <c r="DD299" i="13"/>
  <c r="CD299" i="13"/>
  <c r="DE299" i="13"/>
  <c r="CB311" i="13"/>
  <c r="AS311" i="13" s="1"/>
  <c r="DB311" i="13"/>
  <c r="CB315" i="13"/>
  <c r="AS315" i="13" s="1"/>
  <c r="DB315" i="13"/>
  <c r="D19" i="13"/>
  <c r="CG19" i="13"/>
  <c r="D23" i="13"/>
  <c r="CG23" i="13"/>
  <c r="D27" i="13"/>
  <c r="CG27" i="13"/>
  <c r="D35" i="13"/>
  <c r="CG35" i="13"/>
  <c r="DD58" i="13"/>
  <c r="CD58" i="13" s="1"/>
  <c r="DF58" i="13"/>
  <c r="CF58" i="13"/>
  <c r="K68" i="13"/>
  <c r="DG90" i="13"/>
  <c r="DF104" i="13"/>
  <c r="CF104" i="13"/>
  <c r="DH104" i="13"/>
  <c r="DD104" i="13"/>
  <c r="CH104" i="13"/>
  <c r="CD104" i="13"/>
  <c r="DG104" i="13"/>
  <c r="DH110" i="13"/>
  <c r="DD110" i="13"/>
  <c r="CH110" i="13"/>
  <c r="CD110" i="13"/>
  <c r="DF110" i="13"/>
  <c r="CF110" i="13"/>
  <c r="DF120" i="13"/>
  <c r="CF120" i="13"/>
  <c r="DH120" i="13"/>
  <c r="DD120" i="13"/>
  <c r="CH120" i="13"/>
  <c r="CD120" i="13"/>
  <c r="DG120" i="13"/>
  <c r="CD126" i="13"/>
  <c r="DH130" i="13"/>
  <c r="DD130" i="13"/>
  <c r="CH130" i="13"/>
  <c r="CD130" i="13"/>
  <c r="DF130" i="13"/>
  <c r="CF130" i="13"/>
  <c r="AX135" i="13"/>
  <c r="DH138" i="13"/>
  <c r="DD138" i="13"/>
  <c r="CH138" i="13"/>
  <c r="CD138" i="13"/>
  <c r="DF138" i="13"/>
  <c r="CF138" i="13"/>
  <c r="DG138" i="13"/>
  <c r="DH142" i="13"/>
  <c r="DD142" i="13"/>
  <c r="CH142" i="13"/>
  <c r="CD142" i="13"/>
  <c r="DF142" i="13"/>
  <c r="CF142" i="13"/>
  <c r="DG142" i="13"/>
  <c r="DG150" i="13"/>
  <c r="DC150" i="13"/>
  <c r="CC150" i="13" s="1"/>
  <c r="DE150" i="13"/>
  <c r="CD150" i="13"/>
  <c r="DD150" i="13"/>
  <c r="CG150" i="13"/>
  <c r="CE150" i="13"/>
  <c r="DB162" i="13"/>
  <c r="CB162" i="13" s="1"/>
  <c r="DD162" i="13"/>
  <c r="CD162" i="13" s="1"/>
  <c r="DC162" i="13"/>
  <c r="CC162" i="13" s="1"/>
  <c r="DB164" i="13"/>
  <c r="CB164" i="13" s="1"/>
  <c r="DE164" i="13"/>
  <c r="CE164" i="13" s="1"/>
  <c r="DA164" i="13"/>
  <c r="CA164" i="13" s="1"/>
  <c r="DC164" i="13"/>
  <c r="CC164" i="13" s="1"/>
  <c r="DC174" i="13"/>
  <c r="CC174" i="13" s="1"/>
  <c r="DB174" i="13"/>
  <c r="CB174" i="13" s="1"/>
  <c r="AX174" i="13" s="1"/>
  <c r="DD174" i="13"/>
  <c r="CD174" i="13" s="1"/>
  <c r="DB190" i="13"/>
  <c r="CB190" i="13" s="1"/>
  <c r="DE190" i="13"/>
  <c r="CE190" i="13" s="1"/>
  <c r="DA190" i="13"/>
  <c r="CA190" i="13" s="1"/>
  <c r="DC190" i="13"/>
  <c r="CC190" i="13" s="1"/>
  <c r="DB198" i="13"/>
  <c r="CB198" i="13" s="1"/>
  <c r="DE198" i="13"/>
  <c r="CE198" i="13" s="1"/>
  <c r="DA198" i="13"/>
  <c r="CA198" i="13" s="1"/>
  <c r="DC198" i="13"/>
  <c r="CC198" i="13" s="1"/>
  <c r="DB206" i="13"/>
  <c r="CB206" i="13" s="1"/>
  <c r="DE206" i="13"/>
  <c r="CE206" i="13" s="1"/>
  <c r="DA206" i="13"/>
  <c r="CA206" i="13" s="1"/>
  <c r="DC206" i="13"/>
  <c r="CC206" i="13" s="1"/>
  <c r="AY225" i="13"/>
  <c r="DE239" i="13"/>
  <c r="CE239" i="13"/>
  <c r="DD239" i="13"/>
  <c r="CD239" i="13"/>
  <c r="AY239" i="13" s="1"/>
  <c r="DG239" i="13"/>
  <c r="CG239" i="13"/>
  <c r="CD241" i="13"/>
  <c r="DC247" i="13"/>
  <c r="CC247" i="13" s="1"/>
  <c r="DB247" i="13"/>
  <c r="CB247" i="13" s="1"/>
  <c r="DE247" i="13"/>
  <c r="CE247" i="13"/>
  <c r="CG247" i="13"/>
  <c r="DG249" i="13"/>
  <c r="AY265" i="13"/>
  <c r="DG270" i="13"/>
  <c r="CG270" i="13"/>
  <c r="DD270" i="13"/>
  <c r="CD270" i="13"/>
  <c r="DE279" i="13"/>
  <c r="CE279" i="13"/>
  <c r="DD279" i="13"/>
  <c r="CD279" i="13"/>
  <c r="DG279" i="13"/>
  <c r="CG279" i="13"/>
  <c r="DE280" i="13"/>
  <c r="DG294" i="13"/>
  <c r="CG294" i="13"/>
  <c r="DD294" i="13"/>
  <c r="CD294" i="13"/>
  <c r="AY299" i="13"/>
  <c r="D14" i="13"/>
  <c r="CG14" i="13"/>
  <c r="D21" i="13"/>
  <c r="CG21" i="13"/>
  <c r="D25" i="13"/>
  <c r="CG25" i="13"/>
  <c r="D29" i="13"/>
  <c r="CG29" i="13"/>
  <c r="D33" i="13"/>
  <c r="CG33" i="13"/>
  <c r="DG41" i="13"/>
  <c r="D44" i="13"/>
  <c r="CG50" i="13"/>
  <c r="D50" i="13"/>
  <c r="E54" i="13"/>
  <c r="D56" i="13"/>
  <c r="AY59" i="13"/>
  <c r="D63" i="13"/>
  <c r="CG63" i="13"/>
  <c r="CE90" i="13"/>
  <c r="DC90" i="13"/>
  <c r="CC90" i="13" s="1"/>
  <c r="CG93" i="13"/>
  <c r="DE93" i="13"/>
  <c r="CE94" i="13"/>
  <c r="DC94" i="13"/>
  <c r="CC94" i="13" s="1"/>
  <c r="CE96" i="13"/>
  <c r="DC96" i="13"/>
  <c r="CC96" i="13" s="1"/>
  <c r="AX96" i="13" s="1"/>
  <c r="CG103" i="13"/>
  <c r="DE103" i="13"/>
  <c r="CE104" i="13"/>
  <c r="DC104" i="13"/>
  <c r="CC104" i="13" s="1"/>
  <c r="CE106" i="13"/>
  <c r="DC106" i="13"/>
  <c r="CC106" i="13" s="1"/>
  <c r="DE109" i="13"/>
  <c r="CE110" i="13"/>
  <c r="DC110" i="13"/>
  <c r="CC110" i="13" s="1"/>
  <c r="AX110" i="13" s="1"/>
  <c r="CG113" i="13"/>
  <c r="DE113" i="13"/>
  <c r="CE114" i="13"/>
  <c r="DC114" i="13"/>
  <c r="CC114" i="13" s="1"/>
  <c r="AX114" i="13" s="1"/>
  <c r="CG117" i="13"/>
  <c r="DE117" i="13"/>
  <c r="CE118" i="13"/>
  <c r="DC118" i="13"/>
  <c r="CC118" i="13" s="1"/>
  <c r="AX118" i="13" s="1"/>
  <c r="CE120" i="13"/>
  <c r="DC120" i="13"/>
  <c r="CC120" i="13" s="1"/>
  <c r="AX120" i="13" s="1"/>
  <c r="CH122" i="13"/>
  <c r="DG122" i="13"/>
  <c r="CH126" i="13"/>
  <c r="DG126" i="13"/>
  <c r="CG129" i="13"/>
  <c r="DE129" i="13"/>
  <c r="CE130" i="13"/>
  <c r="DC130" i="13"/>
  <c r="CC130" i="13" s="1"/>
  <c r="AX130" i="13" s="1"/>
  <c r="CG133" i="13"/>
  <c r="DE133" i="13"/>
  <c r="CE134" i="13"/>
  <c r="DC134" i="13"/>
  <c r="CC134" i="13" s="1"/>
  <c r="AX134" i="13" s="1"/>
  <c r="CG137" i="13"/>
  <c r="DE137" i="13"/>
  <c r="CE138" i="13"/>
  <c r="DC138" i="13"/>
  <c r="CC138" i="13" s="1"/>
  <c r="AX138" i="13" s="1"/>
  <c r="CG141" i="13"/>
  <c r="DE141" i="13"/>
  <c r="CE142" i="13"/>
  <c r="DC142" i="13"/>
  <c r="CC142" i="13" s="1"/>
  <c r="AX142" i="13" s="1"/>
  <c r="DG148" i="13"/>
  <c r="DC148" i="13"/>
  <c r="CC148" i="13" s="1"/>
  <c r="DE148" i="13"/>
  <c r="CD148" i="13"/>
  <c r="D157" i="13"/>
  <c r="DD148" i="13"/>
  <c r="CG148" i="13"/>
  <c r="DF148" i="13"/>
  <c r="DG154" i="13"/>
  <c r="DC154" i="13"/>
  <c r="CC154" i="13" s="1"/>
  <c r="AY154" i="13" s="1"/>
  <c r="DE154" i="13"/>
  <c r="CD154" i="13"/>
  <c r="DD154" i="13"/>
  <c r="CG154" i="13"/>
  <c r="CE154" i="13"/>
  <c r="DF156" i="13"/>
  <c r="DA162" i="13"/>
  <c r="CA162" i="13" s="1"/>
  <c r="DA163" i="13"/>
  <c r="CA163" i="13" s="1"/>
  <c r="DD167" i="13"/>
  <c r="CD167" i="13" s="1"/>
  <c r="DB169" i="13"/>
  <c r="CB169" i="13" s="1"/>
  <c r="DA170" i="13"/>
  <c r="CA170" i="13" s="1"/>
  <c r="DD177" i="13"/>
  <c r="CD177" i="13" s="1"/>
  <c r="DC177" i="13"/>
  <c r="CC177" i="13" s="1"/>
  <c r="DE177" i="13"/>
  <c r="CE177" i="13" s="1"/>
  <c r="DA177" i="13"/>
  <c r="CA177" i="13" s="1"/>
  <c r="DB180" i="13"/>
  <c r="CB180" i="13" s="1"/>
  <c r="DE180" i="13"/>
  <c r="CE180" i="13" s="1"/>
  <c r="DA180" i="13"/>
  <c r="CA180" i="13" s="1"/>
  <c r="AX180" i="13" s="1"/>
  <c r="DC180" i="13"/>
  <c r="CC180" i="13" s="1"/>
  <c r="DB184" i="13"/>
  <c r="CB184" i="13" s="1"/>
  <c r="DE184" i="13"/>
  <c r="CE184" i="13" s="1"/>
  <c r="DA184" i="13"/>
  <c r="CA184" i="13" s="1"/>
  <c r="AX184" i="13" s="1"/>
  <c r="DC184" i="13"/>
  <c r="CC184" i="13" s="1"/>
  <c r="DB188" i="13"/>
  <c r="CB188" i="13" s="1"/>
  <c r="DE188" i="13"/>
  <c r="CE188" i="13" s="1"/>
  <c r="DA188" i="13"/>
  <c r="CA188" i="13" s="1"/>
  <c r="AX188" i="13" s="1"/>
  <c r="DC188" i="13"/>
  <c r="CC188" i="13" s="1"/>
  <c r="DB192" i="13"/>
  <c r="CB192" i="13" s="1"/>
  <c r="DE192" i="13"/>
  <c r="CE192" i="13" s="1"/>
  <c r="DA192" i="13"/>
  <c r="CA192" i="13" s="1"/>
  <c r="AX192" i="13" s="1"/>
  <c r="DC192" i="13"/>
  <c r="CC192" i="13" s="1"/>
  <c r="DB196" i="13"/>
  <c r="CB196" i="13" s="1"/>
  <c r="DE196" i="13"/>
  <c r="CE196" i="13" s="1"/>
  <c r="DA196" i="13"/>
  <c r="CA196" i="13" s="1"/>
  <c r="AX196" i="13" s="1"/>
  <c r="DC196" i="13"/>
  <c r="CC196" i="13" s="1"/>
  <c r="DA203" i="13"/>
  <c r="CA203" i="13" s="1"/>
  <c r="DC223" i="13"/>
  <c r="CC223" i="13" s="1"/>
  <c r="CE223" i="13"/>
  <c r="DG223" i="13"/>
  <c r="DB223" i="13"/>
  <c r="CB223" i="13" s="1"/>
  <c r="CD223" i="13"/>
  <c r="DD223" i="13"/>
  <c r="CG223" i="13"/>
  <c r="CD224" i="13"/>
  <c r="AY224" i="13" s="1"/>
  <c r="CG226" i="13"/>
  <c r="AY228" i="13"/>
  <c r="DD228" i="13"/>
  <c r="CG229" i="13"/>
  <c r="CG231" i="13"/>
  <c r="DD233" i="13"/>
  <c r="DD236" i="13"/>
  <c r="CD236" i="13"/>
  <c r="DE236" i="13"/>
  <c r="CE236" i="13"/>
  <c r="DG237" i="13"/>
  <c r="CG237" i="13"/>
  <c r="DD237" i="13"/>
  <c r="CD237" i="13"/>
  <c r="CE237" i="13"/>
  <c r="DG238" i="13"/>
  <c r="CG238" i="13"/>
  <c r="DE238" i="13"/>
  <c r="CE238" i="13"/>
  <c r="AY238" i="13" s="1"/>
  <c r="DE242" i="13"/>
  <c r="CD242" i="13"/>
  <c r="AY242" i="13" s="1"/>
  <c r="DD242" i="13"/>
  <c r="DG242" i="13"/>
  <c r="CE242" i="13"/>
  <c r="DE244" i="13"/>
  <c r="CD244" i="13"/>
  <c r="DD244" i="13"/>
  <c r="DG244" i="13"/>
  <c r="CE244" i="13"/>
  <c r="DE246" i="13"/>
  <c r="CD246" i="13"/>
  <c r="DD246" i="13"/>
  <c r="DG246" i="13"/>
  <c r="CE246" i="13"/>
  <c r="DG248" i="13"/>
  <c r="CE248" i="13"/>
  <c r="AY248" i="13" s="1"/>
  <c r="CG250" i="13"/>
  <c r="DE253" i="13"/>
  <c r="CE253" i="13"/>
  <c r="DC253" i="13"/>
  <c r="CC253" i="13" s="1"/>
  <c r="DG253" i="13"/>
  <c r="CG253" i="13"/>
  <c r="DB253" i="13"/>
  <c r="CB253" i="13" s="1"/>
  <c r="AY254" i="13"/>
  <c r="DE255" i="13"/>
  <c r="CG255" i="13"/>
  <c r="AY255" i="13" s="1"/>
  <c r="DG255" i="13"/>
  <c r="CE256" i="13"/>
  <c r="AY256" i="13" s="1"/>
  <c r="DG256" i="13"/>
  <c r="CG256" i="13"/>
  <c r="DE258" i="13"/>
  <c r="AY263" i="13"/>
  <c r="CE266" i="13"/>
  <c r="DE267" i="13"/>
  <c r="CE267" i="13"/>
  <c r="DD267" i="13"/>
  <c r="CD267" i="13"/>
  <c r="DG267" i="13"/>
  <c r="CG267" i="13"/>
  <c r="DG268" i="13"/>
  <c r="CG268" i="13"/>
  <c r="DD268" i="13"/>
  <c r="CD268" i="13"/>
  <c r="AY268" i="13" s="1"/>
  <c r="DE268" i="13"/>
  <c r="CE270" i="13"/>
  <c r="DC271" i="13"/>
  <c r="CC271" i="13" s="1"/>
  <c r="DG271" i="13"/>
  <c r="CD271" i="13"/>
  <c r="CG271" i="13"/>
  <c r="AY272" i="13"/>
  <c r="AY273" i="13"/>
  <c r="DG278" i="13"/>
  <c r="CG278" i="13"/>
  <c r="DD278" i="13"/>
  <c r="CD278" i="13"/>
  <c r="AY278" i="13" s="1"/>
  <c r="DE278" i="13"/>
  <c r="CE280" i="13"/>
  <c r="DE281" i="13"/>
  <c r="CE281" i="13"/>
  <c r="DD281" i="13"/>
  <c r="CD281" i="13"/>
  <c r="AY281" i="13" s="1"/>
  <c r="DG281" i="13"/>
  <c r="CG281" i="13"/>
  <c r="DG282" i="13"/>
  <c r="CG282" i="13"/>
  <c r="DD282" i="13"/>
  <c r="CD282" i="13"/>
  <c r="AY282" i="13" s="1"/>
  <c r="DE282" i="13"/>
  <c r="CE290" i="13"/>
  <c r="AY290" i="13" s="1"/>
  <c r="CE291" i="13"/>
  <c r="CD291" i="13"/>
  <c r="CG291" i="13"/>
  <c r="DG292" i="13"/>
  <c r="CG292" i="13"/>
  <c r="DD292" i="13"/>
  <c r="CD292" i="13"/>
  <c r="DE292" i="13"/>
  <c r="CE294" i="13"/>
  <c r="DC295" i="13"/>
  <c r="CC295" i="13" s="1"/>
  <c r="CE295" i="13"/>
  <c r="DG295" i="13"/>
  <c r="DB295" i="13"/>
  <c r="CB295" i="13" s="1"/>
  <c r="CD295" i="13"/>
  <c r="DD295" i="13"/>
  <c r="CG295" i="13"/>
  <c r="AY296" i="13"/>
  <c r="CB312" i="13"/>
  <c r="AS312" i="13" s="1"/>
  <c r="DB312" i="13"/>
  <c r="CE149" i="13"/>
  <c r="CE153" i="13"/>
  <c r="DF153" i="13"/>
  <c r="CE155" i="13"/>
  <c r="DF155" i="13"/>
  <c r="DC149" i="13"/>
  <c r="CC149" i="13" s="1"/>
  <c r="DG149" i="13"/>
  <c r="DC151" i="13"/>
  <c r="CC151" i="13" s="1"/>
  <c r="DG151" i="13"/>
  <c r="DC153" i="13"/>
  <c r="CC153" i="13" s="1"/>
  <c r="DG153" i="13"/>
  <c r="DC155" i="13"/>
  <c r="CC155" i="13" s="1"/>
  <c r="DG155" i="13"/>
  <c r="E157" i="13"/>
  <c r="DC165" i="13"/>
  <c r="CC165" i="13" s="1"/>
  <c r="DB168" i="13"/>
  <c r="CB168" i="13" s="1"/>
  <c r="DB172" i="13"/>
  <c r="CB172" i="13" s="1"/>
  <c r="DB176" i="13"/>
  <c r="CB176" i="13" s="1"/>
  <c r="CD149" i="13"/>
  <c r="DE149" i="13"/>
  <c r="CD151" i="13"/>
  <c r="DE151" i="13"/>
  <c r="CD153" i="13"/>
  <c r="CD155" i="13"/>
  <c r="DA165" i="13"/>
  <c r="CA165" i="13" s="1"/>
  <c r="DD168" i="13"/>
  <c r="CD168" i="13" s="1"/>
  <c r="DD172" i="13"/>
  <c r="CD172" i="13" s="1"/>
  <c r="DD176" i="13"/>
  <c r="CD176" i="13" s="1"/>
  <c r="CE151" i="13"/>
  <c r="DA168" i="13"/>
  <c r="CA168" i="13" s="1"/>
  <c r="DA172" i="13"/>
  <c r="CA172" i="13" s="1"/>
  <c r="AX172" i="13" s="1"/>
  <c r="DA176" i="13"/>
  <c r="CA176" i="13" s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AX228" i="1"/>
  <c r="AW228" i="1"/>
  <c r="AW306" i="1" s="1"/>
  <c r="AV228" i="1"/>
  <c r="AU228" i="1"/>
  <c r="AT228" i="1"/>
  <c r="AT306" i="1" s="1"/>
  <c r="AS228" i="1"/>
  <c r="AR228" i="1"/>
  <c r="AQ228" i="1"/>
  <c r="AP228" i="1"/>
  <c r="AP306" i="1" s="1"/>
  <c r="AO228" i="1"/>
  <c r="AO306" i="1" s="1"/>
  <c r="AN228" i="1"/>
  <c r="AN306" i="1" s="1"/>
  <c r="AM228" i="1"/>
  <c r="AM306" i="1" s="1"/>
  <c r="AL228" i="1"/>
  <c r="AL306" i="1" s="1"/>
  <c r="AK228" i="1"/>
  <c r="AK306" i="1" s="1"/>
  <c r="AJ228" i="1"/>
  <c r="AI228" i="1"/>
  <c r="AI306" i="1" s="1"/>
  <c r="AH228" i="1"/>
  <c r="AH306" i="1" s="1"/>
  <c r="AG228" i="1"/>
  <c r="AG306" i="1" s="1"/>
  <c r="AF228" i="1"/>
  <c r="AF306" i="1" s="1"/>
  <c r="AE228" i="1"/>
  <c r="AE306" i="1" s="1"/>
  <c r="AD228" i="1"/>
  <c r="AD306" i="1" s="1"/>
  <c r="AC228" i="1"/>
  <c r="AC306" i="1" s="1"/>
  <c r="AB228" i="1"/>
  <c r="AB306" i="1" s="1"/>
  <c r="AA228" i="1"/>
  <c r="AA306" i="1" s="1"/>
  <c r="Z228" i="1"/>
  <c r="Z306" i="1" s="1"/>
  <c r="Y228" i="1"/>
  <c r="Y306" i="1" s="1"/>
  <c r="X228" i="1"/>
  <c r="X306" i="1" s="1"/>
  <c r="W228" i="1"/>
  <c r="W306" i="1" s="1"/>
  <c r="V228" i="1"/>
  <c r="V306" i="1" s="1"/>
  <c r="U228" i="1"/>
  <c r="U306" i="1" s="1"/>
  <c r="T228" i="1"/>
  <c r="T306" i="1" s="1"/>
  <c r="S228" i="1"/>
  <c r="S306" i="1" s="1"/>
  <c r="R228" i="1"/>
  <c r="R306" i="1" s="1"/>
  <c r="Q228" i="1"/>
  <c r="Q306" i="1" s="1"/>
  <c r="P228" i="1"/>
  <c r="P306" i="1" s="1"/>
  <c r="O228" i="1"/>
  <c r="O306" i="1" s="1"/>
  <c r="N228" i="1"/>
  <c r="N306" i="1" s="1"/>
  <c r="M228" i="1"/>
  <c r="M306" i="1" s="1"/>
  <c r="L228" i="1"/>
  <c r="L306" i="1" s="1"/>
  <c r="K228" i="1"/>
  <c r="K306" i="1" s="1"/>
  <c r="J228" i="1"/>
  <c r="J306" i="1" s="1"/>
  <c r="I228" i="1"/>
  <c r="I306" i="1" s="1"/>
  <c r="H228" i="1"/>
  <c r="G228" i="1"/>
  <c r="G306" i="1" s="1"/>
  <c r="AX227" i="1"/>
  <c r="AX305" i="1" s="1"/>
  <c r="AW227" i="1"/>
  <c r="AV227" i="1"/>
  <c r="AV305" i="1" s="1"/>
  <c r="AU227" i="1"/>
  <c r="AU305" i="1" s="1"/>
  <c r="AT227" i="1"/>
  <c r="AT305" i="1" s="1"/>
  <c r="AS227" i="1"/>
  <c r="AR227" i="1"/>
  <c r="AQ227" i="1"/>
  <c r="AP227" i="1"/>
  <c r="AP305" i="1" s="1"/>
  <c r="AO227" i="1"/>
  <c r="AO305" i="1" s="1"/>
  <c r="AN227" i="1"/>
  <c r="AN305" i="1" s="1"/>
  <c r="AM227" i="1"/>
  <c r="AM305" i="1" s="1"/>
  <c r="AL227" i="1"/>
  <c r="AL305" i="1" s="1"/>
  <c r="AK227" i="1"/>
  <c r="AK305" i="1" s="1"/>
  <c r="AJ227" i="1"/>
  <c r="AI227" i="1"/>
  <c r="AI305" i="1" s="1"/>
  <c r="AH227" i="1"/>
  <c r="AH305" i="1" s="1"/>
  <c r="AG227" i="1"/>
  <c r="AG305" i="1" s="1"/>
  <c r="AF227" i="1"/>
  <c r="AF305" i="1" s="1"/>
  <c r="AE227" i="1"/>
  <c r="AE305" i="1" s="1"/>
  <c r="AD227" i="1"/>
  <c r="AD305" i="1" s="1"/>
  <c r="AC227" i="1"/>
  <c r="AC305" i="1" s="1"/>
  <c r="AB227" i="1"/>
  <c r="AB305" i="1" s="1"/>
  <c r="AA227" i="1"/>
  <c r="AA305" i="1" s="1"/>
  <c r="Z227" i="1"/>
  <c r="Z305" i="1" s="1"/>
  <c r="Y227" i="1"/>
  <c r="Y305" i="1" s="1"/>
  <c r="X227" i="1"/>
  <c r="X305" i="1" s="1"/>
  <c r="W227" i="1"/>
  <c r="W305" i="1" s="1"/>
  <c r="V227" i="1"/>
  <c r="V305" i="1" s="1"/>
  <c r="U227" i="1"/>
  <c r="U305" i="1" s="1"/>
  <c r="T227" i="1"/>
  <c r="T305" i="1" s="1"/>
  <c r="S227" i="1"/>
  <c r="S305" i="1" s="1"/>
  <c r="R227" i="1"/>
  <c r="R305" i="1" s="1"/>
  <c r="Q227" i="1"/>
  <c r="Q305" i="1" s="1"/>
  <c r="P227" i="1"/>
  <c r="P305" i="1" s="1"/>
  <c r="O227" i="1"/>
  <c r="O305" i="1" s="1"/>
  <c r="N227" i="1"/>
  <c r="N305" i="1" s="1"/>
  <c r="M227" i="1"/>
  <c r="M305" i="1" s="1"/>
  <c r="L227" i="1"/>
  <c r="L305" i="1" s="1"/>
  <c r="K227" i="1"/>
  <c r="K305" i="1" s="1"/>
  <c r="J227" i="1"/>
  <c r="I227" i="1"/>
  <c r="H227" i="1"/>
  <c r="H305" i="1" s="1"/>
  <c r="G227" i="1"/>
  <c r="G305" i="1" s="1"/>
  <c r="AX226" i="1"/>
  <c r="AX304" i="1" s="1"/>
  <c r="AW226" i="1"/>
  <c r="AW304" i="1" s="1"/>
  <c r="AV226" i="1"/>
  <c r="AV304" i="1" s="1"/>
  <c r="AU226" i="1"/>
  <c r="AU304" i="1" s="1"/>
  <c r="AT226" i="1"/>
  <c r="AT304" i="1" s="1"/>
  <c r="AS226" i="1"/>
  <c r="AR226" i="1"/>
  <c r="AQ226" i="1"/>
  <c r="AP226" i="1"/>
  <c r="AP304" i="1" s="1"/>
  <c r="AO226" i="1"/>
  <c r="AO304" i="1" s="1"/>
  <c r="AN226" i="1"/>
  <c r="AN304" i="1" s="1"/>
  <c r="AM226" i="1"/>
  <c r="AM304" i="1" s="1"/>
  <c r="AL226" i="1"/>
  <c r="AL304" i="1" s="1"/>
  <c r="AK226" i="1"/>
  <c r="AK304" i="1" s="1"/>
  <c r="AJ226" i="1"/>
  <c r="AI226" i="1"/>
  <c r="AI304" i="1" s="1"/>
  <c r="AH226" i="1"/>
  <c r="AH304" i="1" s="1"/>
  <c r="AG226" i="1"/>
  <c r="AG304" i="1" s="1"/>
  <c r="AF226" i="1"/>
  <c r="AF304" i="1" s="1"/>
  <c r="AE226" i="1"/>
  <c r="AE304" i="1" s="1"/>
  <c r="AD226" i="1"/>
  <c r="AD304" i="1" s="1"/>
  <c r="AC226" i="1"/>
  <c r="AC304" i="1" s="1"/>
  <c r="AB226" i="1"/>
  <c r="AB304" i="1" s="1"/>
  <c r="AA226" i="1"/>
  <c r="AA304" i="1" s="1"/>
  <c r="Z226" i="1"/>
  <c r="Z304" i="1" s="1"/>
  <c r="Y226" i="1"/>
  <c r="Y304" i="1" s="1"/>
  <c r="X226" i="1"/>
  <c r="X304" i="1" s="1"/>
  <c r="W226" i="1"/>
  <c r="W304" i="1" s="1"/>
  <c r="V226" i="1"/>
  <c r="V304" i="1" s="1"/>
  <c r="U226" i="1"/>
  <c r="U304" i="1" s="1"/>
  <c r="T226" i="1"/>
  <c r="T304" i="1" s="1"/>
  <c r="S226" i="1"/>
  <c r="S304" i="1" s="1"/>
  <c r="R226" i="1"/>
  <c r="R304" i="1" s="1"/>
  <c r="Q226" i="1"/>
  <c r="Q304" i="1" s="1"/>
  <c r="P226" i="1"/>
  <c r="P304" i="1" s="1"/>
  <c r="O226" i="1"/>
  <c r="O304" i="1" s="1"/>
  <c r="N226" i="1"/>
  <c r="N304" i="1" s="1"/>
  <c r="M226" i="1"/>
  <c r="M304" i="1" s="1"/>
  <c r="L226" i="1"/>
  <c r="L304" i="1" s="1"/>
  <c r="K226" i="1"/>
  <c r="K304" i="1" s="1"/>
  <c r="J226" i="1"/>
  <c r="J304" i="1" s="1"/>
  <c r="I226" i="1"/>
  <c r="I304" i="1" s="1"/>
  <c r="H226" i="1"/>
  <c r="H304" i="1" s="1"/>
  <c r="G226" i="1"/>
  <c r="G304" i="1" s="1"/>
  <c r="AX225" i="1"/>
  <c r="AX303" i="1" s="1"/>
  <c r="AW225" i="1"/>
  <c r="AW303" i="1" s="1"/>
  <c r="AV225" i="1"/>
  <c r="AV303" i="1" s="1"/>
  <c r="AU225" i="1"/>
  <c r="AU303" i="1" s="1"/>
  <c r="AT225" i="1"/>
  <c r="AT303" i="1" s="1"/>
  <c r="AS225" i="1"/>
  <c r="AR225" i="1"/>
  <c r="AQ225" i="1"/>
  <c r="AP225" i="1"/>
  <c r="AP303" i="1" s="1"/>
  <c r="AO225" i="1"/>
  <c r="AO303" i="1" s="1"/>
  <c r="AN225" i="1"/>
  <c r="AN303" i="1" s="1"/>
  <c r="AM225" i="1"/>
  <c r="AM303" i="1" s="1"/>
  <c r="AL225" i="1"/>
  <c r="AL303" i="1" s="1"/>
  <c r="AK225" i="1"/>
  <c r="AK303" i="1" s="1"/>
  <c r="AJ225" i="1"/>
  <c r="AI225" i="1"/>
  <c r="AI303" i="1" s="1"/>
  <c r="AH225" i="1"/>
  <c r="AH303" i="1" s="1"/>
  <c r="AG225" i="1"/>
  <c r="AG303" i="1" s="1"/>
  <c r="AF225" i="1"/>
  <c r="AF303" i="1" s="1"/>
  <c r="AE225" i="1"/>
  <c r="AE303" i="1" s="1"/>
  <c r="AD225" i="1"/>
  <c r="AD303" i="1" s="1"/>
  <c r="AC225" i="1"/>
  <c r="AC303" i="1" s="1"/>
  <c r="AB225" i="1"/>
  <c r="AB303" i="1" s="1"/>
  <c r="AA225" i="1"/>
  <c r="AA303" i="1" s="1"/>
  <c r="Z225" i="1"/>
  <c r="Z303" i="1" s="1"/>
  <c r="Y225" i="1"/>
  <c r="Y303" i="1" s="1"/>
  <c r="X225" i="1"/>
  <c r="X303" i="1" s="1"/>
  <c r="W225" i="1"/>
  <c r="W303" i="1" s="1"/>
  <c r="V225" i="1"/>
  <c r="V303" i="1" s="1"/>
  <c r="U225" i="1"/>
  <c r="U303" i="1" s="1"/>
  <c r="T225" i="1"/>
  <c r="T303" i="1" s="1"/>
  <c r="S225" i="1"/>
  <c r="S303" i="1" s="1"/>
  <c r="R225" i="1"/>
  <c r="R303" i="1" s="1"/>
  <c r="Q225" i="1"/>
  <c r="Q303" i="1" s="1"/>
  <c r="P225" i="1"/>
  <c r="P303" i="1" s="1"/>
  <c r="O225" i="1"/>
  <c r="O303" i="1" s="1"/>
  <c r="N225" i="1"/>
  <c r="N303" i="1" s="1"/>
  <c r="M225" i="1"/>
  <c r="M303" i="1" s="1"/>
  <c r="L225" i="1"/>
  <c r="L303" i="1" s="1"/>
  <c r="K225" i="1"/>
  <c r="K303" i="1" s="1"/>
  <c r="J225" i="1"/>
  <c r="I225" i="1"/>
  <c r="H225" i="1"/>
  <c r="H303" i="1" s="1"/>
  <c r="G225" i="1"/>
  <c r="G303" i="1" s="1"/>
  <c r="AX224" i="1"/>
  <c r="AX302" i="1" s="1"/>
  <c r="AW224" i="1"/>
  <c r="AW302" i="1" s="1"/>
  <c r="AV224" i="1"/>
  <c r="AV302" i="1" s="1"/>
  <c r="AU224" i="1"/>
  <c r="AU302" i="1" s="1"/>
  <c r="AT224" i="1"/>
  <c r="AT302" i="1" s="1"/>
  <c r="AS224" i="1"/>
  <c r="AS302" i="1" s="1"/>
  <c r="AR224" i="1"/>
  <c r="AQ224" i="1"/>
  <c r="AP224" i="1"/>
  <c r="AP302" i="1" s="1"/>
  <c r="AO224" i="1"/>
  <c r="AO302" i="1" s="1"/>
  <c r="AN224" i="1"/>
  <c r="AN302" i="1" s="1"/>
  <c r="AM224" i="1"/>
  <c r="AM302" i="1" s="1"/>
  <c r="AL224" i="1"/>
  <c r="AL302" i="1" s="1"/>
  <c r="AK224" i="1"/>
  <c r="AK302" i="1" s="1"/>
  <c r="AJ224" i="1"/>
  <c r="AI224" i="1"/>
  <c r="AI302" i="1" s="1"/>
  <c r="AH224" i="1"/>
  <c r="AH302" i="1" s="1"/>
  <c r="AG224" i="1"/>
  <c r="AG302" i="1" s="1"/>
  <c r="AF224" i="1"/>
  <c r="AF302" i="1" s="1"/>
  <c r="AE224" i="1"/>
  <c r="AE302" i="1" s="1"/>
  <c r="AD224" i="1"/>
  <c r="AD302" i="1" s="1"/>
  <c r="AC224" i="1"/>
  <c r="AC302" i="1" s="1"/>
  <c r="AB224" i="1"/>
  <c r="AB302" i="1" s="1"/>
  <c r="AA224" i="1"/>
  <c r="AA302" i="1" s="1"/>
  <c r="Z224" i="1"/>
  <c r="Z302" i="1" s="1"/>
  <c r="Y224" i="1"/>
  <c r="Y302" i="1" s="1"/>
  <c r="X224" i="1"/>
  <c r="X302" i="1" s="1"/>
  <c r="W224" i="1"/>
  <c r="W302" i="1" s="1"/>
  <c r="V224" i="1"/>
  <c r="V302" i="1" s="1"/>
  <c r="U224" i="1"/>
  <c r="U302" i="1" s="1"/>
  <c r="T224" i="1"/>
  <c r="T302" i="1" s="1"/>
  <c r="S224" i="1"/>
  <c r="S302" i="1" s="1"/>
  <c r="R224" i="1"/>
  <c r="R302" i="1" s="1"/>
  <c r="Q224" i="1"/>
  <c r="Q302" i="1" s="1"/>
  <c r="P224" i="1"/>
  <c r="P302" i="1" s="1"/>
  <c r="O224" i="1"/>
  <c r="O302" i="1" s="1"/>
  <c r="N224" i="1"/>
  <c r="N302" i="1" s="1"/>
  <c r="M224" i="1"/>
  <c r="M302" i="1" s="1"/>
  <c r="L224" i="1"/>
  <c r="L302" i="1" s="1"/>
  <c r="K224" i="1"/>
  <c r="K302" i="1" s="1"/>
  <c r="J224" i="1"/>
  <c r="J302" i="1" s="1"/>
  <c r="I224" i="1"/>
  <c r="H224" i="1"/>
  <c r="G224" i="1"/>
  <c r="G302" i="1" s="1"/>
  <c r="AX223" i="1"/>
  <c r="AX301" i="1" s="1"/>
  <c r="AW223" i="1"/>
  <c r="AW301" i="1" s="1"/>
  <c r="AV223" i="1"/>
  <c r="AV301" i="1" s="1"/>
  <c r="AU223" i="1"/>
  <c r="AU301" i="1" s="1"/>
  <c r="AT223" i="1"/>
  <c r="AT301" i="1" s="1"/>
  <c r="AS223" i="1"/>
  <c r="AS301" i="1" s="1"/>
  <c r="AR223" i="1"/>
  <c r="AR301" i="1" s="1"/>
  <c r="AQ223" i="1"/>
  <c r="AQ301" i="1" s="1"/>
  <c r="AP223" i="1"/>
  <c r="AP301" i="1" s="1"/>
  <c r="AO223" i="1"/>
  <c r="AO301" i="1" s="1"/>
  <c r="AN223" i="1"/>
  <c r="AN301" i="1" s="1"/>
  <c r="AM223" i="1"/>
  <c r="AM301" i="1" s="1"/>
  <c r="AL223" i="1"/>
  <c r="AL301" i="1" s="1"/>
  <c r="AK223" i="1"/>
  <c r="AK301" i="1" s="1"/>
  <c r="AJ223" i="1"/>
  <c r="AI223" i="1"/>
  <c r="AI301" i="1" s="1"/>
  <c r="AH223" i="1"/>
  <c r="AH301" i="1" s="1"/>
  <c r="AG223" i="1"/>
  <c r="AG301" i="1" s="1"/>
  <c r="AF223" i="1"/>
  <c r="AF301" i="1" s="1"/>
  <c r="AE223" i="1"/>
  <c r="AE301" i="1" s="1"/>
  <c r="AD223" i="1"/>
  <c r="AD301" i="1" s="1"/>
  <c r="AC223" i="1"/>
  <c r="AC301" i="1" s="1"/>
  <c r="AB223" i="1"/>
  <c r="AB301" i="1" s="1"/>
  <c r="AA223" i="1"/>
  <c r="AA301" i="1" s="1"/>
  <c r="Z223" i="1"/>
  <c r="Z301" i="1" s="1"/>
  <c r="Y223" i="1"/>
  <c r="Y301" i="1" s="1"/>
  <c r="X223" i="1"/>
  <c r="X301" i="1" s="1"/>
  <c r="W223" i="1"/>
  <c r="W301" i="1" s="1"/>
  <c r="V223" i="1"/>
  <c r="V301" i="1" s="1"/>
  <c r="U223" i="1"/>
  <c r="U301" i="1" s="1"/>
  <c r="T223" i="1"/>
  <c r="T301" i="1" s="1"/>
  <c r="S223" i="1"/>
  <c r="S301" i="1" s="1"/>
  <c r="R223" i="1"/>
  <c r="R301" i="1" s="1"/>
  <c r="Q223" i="1"/>
  <c r="Q301" i="1" s="1"/>
  <c r="P223" i="1"/>
  <c r="P301" i="1" s="1"/>
  <c r="O223" i="1"/>
  <c r="O301" i="1" s="1"/>
  <c r="N223" i="1"/>
  <c r="N301" i="1" s="1"/>
  <c r="M223" i="1"/>
  <c r="M301" i="1" s="1"/>
  <c r="L223" i="1"/>
  <c r="L301" i="1" s="1"/>
  <c r="K223" i="1"/>
  <c r="K301" i="1" s="1"/>
  <c r="J223" i="1"/>
  <c r="I223" i="1"/>
  <c r="I301" i="1" s="1"/>
  <c r="H223" i="1"/>
  <c r="H301" i="1" s="1"/>
  <c r="G223" i="1"/>
  <c r="G301" i="1" s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AX148" i="1"/>
  <c r="AX157" i="1" s="1"/>
  <c r="AW148" i="1"/>
  <c r="AW157" i="1" s="1"/>
  <c r="AV148" i="1"/>
  <c r="AV157" i="1" s="1"/>
  <c r="AU148" i="1"/>
  <c r="AU157" i="1" s="1"/>
  <c r="AT148" i="1"/>
  <c r="AT157" i="1" s="1"/>
  <c r="AS148" i="1"/>
  <c r="AS157" i="1" s="1"/>
  <c r="AR148" i="1"/>
  <c r="AR157" i="1" s="1"/>
  <c r="AQ148" i="1"/>
  <c r="AQ157" i="1" s="1"/>
  <c r="AP148" i="1"/>
  <c r="AP157" i="1" s="1"/>
  <c r="AO148" i="1"/>
  <c r="AO157" i="1" s="1"/>
  <c r="AN148" i="1"/>
  <c r="AN157" i="1" s="1"/>
  <c r="AM148" i="1"/>
  <c r="AM157" i="1" s="1"/>
  <c r="AL148" i="1"/>
  <c r="AL157" i="1" s="1"/>
  <c r="AK148" i="1"/>
  <c r="AK157" i="1" s="1"/>
  <c r="AJ148" i="1"/>
  <c r="AJ157" i="1" s="1"/>
  <c r="AI148" i="1"/>
  <c r="AH148" i="1"/>
  <c r="AH157" i="1" s="1"/>
  <c r="AG148" i="1"/>
  <c r="AG157" i="1" s="1"/>
  <c r="AF148" i="1"/>
  <c r="AF157" i="1" s="1"/>
  <c r="AE148" i="1"/>
  <c r="AE157" i="1" s="1"/>
  <c r="AD148" i="1"/>
  <c r="AD157" i="1" s="1"/>
  <c r="AC148" i="1"/>
  <c r="AC157" i="1" s="1"/>
  <c r="AB148" i="1"/>
  <c r="AB157" i="1" s="1"/>
  <c r="AA148" i="1"/>
  <c r="AA157" i="1" s="1"/>
  <c r="Z148" i="1"/>
  <c r="Z157" i="1" s="1"/>
  <c r="Y148" i="1"/>
  <c r="Y157" i="1" s="1"/>
  <c r="X148" i="1"/>
  <c r="X157" i="1" s="1"/>
  <c r="W148" i="1"/>
  <c r="W157" i="1" s="1"/>
  <c r="V148" i="1"/>
  <c r="V157" i="1" s="1"/>
  <c r="U148" i="1"/>
  <c r="U157" i="1" s="1"/>
  <c r="T148" i="1"/>
  <c r="T157" i="1" s="1"/>
  <c r="S148" i="1"/>
  <c r="R148" i="1"/>
  <c r="R157" i="1" s="1"/>
  <c r="Q148" i="1"/>
  <c r="Q157" i="1" s="1"/>
  <c r="P148" i="1"/>
  <c r="P157" i="1" s="1"/>
  <c r="O148" i="1"/>
  <c r="O157" i="1" s="1"/>
  <c r="N148" i="1"/>
  <c r="N157" i="1" s="1"/>
  <c r="M148" i="1"/>
  <c r="M157" i="1" s="1"/>
  <c r="L148" i="1"/>
  <c r="L157" i="1" s="1"/>
  <c r="K148" i="1"/>
  <c r="K157" i="1" s="1"/>
  <c r="J148" i="1"/>
  <c r="J157" i="1" s="1"/>
  <c r="I148" i="1"/>
  <c r="H148" i="1"/>
  <c r="H157" i="1" s="1"/>
  <c r="G148" i="1"/>
  <c r="G157" i="1" s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AX19" i="1"/>
  <c r="AX36" i="1" s="1"/>
  <c r="AW19" i="1"/>
  <c r="AW36" i="1" s="1"/>
  <c r="AV19" i="1"/>
  <c r="AV36" i="1" s="1"/>
  <c r="AU19" i="1"/>
  <c r="AU36" i="1" s="1"/>
  <c r="AT19" i="1"/>
  <c r="AT36" i="1" s="1"/>
  <c r="AS19" i="1"/>
  <c r="AS36" i="1" s="1"/>
  <c r="AR19" i="1"/>
  <c r="AR36" i="1" s="1"/>
  <c r="AQ19" i="1"/>
  <c r="AQ36" i="1" s="1"/>
  <c r="AP19" i="1"/>
  <c r="AO19" i="1"/>
  <c r="AN19" i="1"/>
  <c r="AN36" i="1" s="1"/>
  <c r="AM19" i="1"/>
  <c r="AM36" i="1" s="1"/>
  <c r="AL19" i="1"/>
  <c r="AL36" i="1" s="1"/>
  <c r="AK19" i="1"/>
  <c r="AK36" i="1" s="1"/>
  <c r="AJ19" i="1"/>
  <c r="AJ36" i="1" s="1"/>
  <c r="AI19" i="1"/>
  <c r="AI36" i="1" s="1"/>
  <c r="AH19" i="1"/>
  <c r="AH36" i="1" s="1"/>
  <c r="AG19" i="1"/>
  <c r="AG36" i="1" s="1"/>
  <c r="AF19" i="1"/>
  <c r="AF36" i="1" s="1"/>
  <c r="AE19" i="1"/>
  <c r="AE36" i="1" s="1"/>
  <c r="AD19" i="1"/>
  <c r="AD36" i="1" s="1"/>
  <c r="AC19" i="1"/>
  <c r="AC36" i="1" s="1"/>
  <c r="AB19" i="1"/>
  <c r="AB36" i="1" s="1"/>
  <c r="AA19" i="1"/>
  <c r="AA36" i="1" s="1"/>
  <c r="Z19" i="1"/>
  <c r="Z36" i="1" s="1"/>
  <c r="Y19" i="1"/>
  <c r="X19" i="1"/>
  <c r="X36" i="1" s="1"/>
  <c r="W19" i="1"/>
  <c r="W36" i="1" s="1"/>
  <c r="V19" i="1"/>
  <c r="V36" i="1" s="1"/>
  <c r="U19" i="1"/>
  <c r="U36" i="1" s="1"/>
  <c r="T19" i="1"/>
  <c r="T36" i="1" s="1"/>
  <c r="S19" i="1"/>
  <c r="S36" i="1" s="1"/>
  <c r="R19" i="1"/>
  <c r="R36" i="1" s="1"/>
  <c r="Q19" i="1"/>
  <c r="Q36" i="1" s="1"/>
  <c r="P19" i="1"/>
  <c r="P36" i="1" s="1"/>
  <c r="O19" i="1"/>
  <c r="O36" i="1" s="1"/>
  <c r="N19" i="1"/>
  <c r="N36" i="1" s="1"/>
  <c r="M19" i="1"/>
  <c r="M36" i="1" s="1"/>
  <c r="L19" i="1"/>
  <c r="L36" i="1" s="1"/>
  <c r="K19" i="1"/>
  <c r="K36" i="1" s="1"/>
  <c r="J19" i="1"/>
  <c r="J36" i="1" s="1"/>
  <c r="I19" i="1"/>
  <c r="I36" i="1" s="1"/>
  <c r="H19" i="1"/>
  <c r="H36" i="1" s="1"/>
  <c r="G19" i="1"/>
  <c r="DA315" i="1"/>
  <c r="CA315" i="1" s="1"/>
  <c r="F315" i="1"/>
  <c r="E315" i="1"/>
  <c r="DA314" i="1"/>
  <c r="CA314" i="1" s="1"/>
  <c r="F314" i="1"/>
  <c r="E314" i="1"/>
  <c r="DA313" i="1"/>
  <c r="CA313" i="1" s="1"/>
  <c r="F313" i="1"/>
  <c r="E313" i="1"/>
  <c r="DA312" i="1"/>
  <c r="CA312" i="1" s="1"/>
  <c r="F312" i="1"/>
  <c r="E312" i="1"/>
  <c r="DA311" i="1"/>
  <c r="CA311" i="1" s="1"/>
  <c r="F311" i="1"/>
  <c r="E311" i="1"/>
  <c r="CC300" i="1"/>
  <c r="CB300" i="1"/>
  <c r="CC299" i="1"/>
  <c r="CB299" i="1"/>
  <c r="CC298" i="1"/>
  <c r="CB298" i="1"/>
  <c r="CC297" i="1"/>
  <c r="CB297" i="1"/>
  <c r="CC296" i="1"/>
  <c r="CB296" i="1"/>
  <c r="CC294" i="1"/>
  <c r="CB294" i="1"/>
  <c r="CC293" i="1"/>
  <c r="CB293" i="1"/>
  <c r="CC292" i="1"/>
  <c r="CB292" i="1"/>
  <c r="CC291" i="1"/>
  <c r="CB291" i="1"/>
  <c r="CC290" i="1"/>
  <c r="CB290" i="1"/>
  <c r="CC288" i="1"/>
  <c r="CB288" i="1"/>
  <c r="CC287" i="1"/>
  <c r="CB287" i="1"/>
  <c r="CC286" i="1"/>
  <c r="CB286" i="1"/>
  <c r="CC285" i="1"/>
  <c r="CB285" i="1"/>
  <c r="CC284" i="1"/>
  <c r="CB284" i="1"/>
  <c r="CC282" i="1"/>
  <c r="CB282" i="1"/>
  <c r="CC281" i="1"/>
  <c r="CB281" i="1"/>
  <c r="CC280" i="1"/>
  <c r="CB280" i="1"/>
  <c r="CC279" i="1"/>
  <c r="CB279" i="1"/>
  <c r="CC278" i="1"/>
  <c r="CB278" i="1"/>
  <c r="CC276" i="1"/>
  <c r="CB276" i="1"/>
  <c r="CC275" i="1"/>
  <c r="CB275" i="1"/>
  <c r="CC274" i="1"/>
  <c r="CB274" i="1"/>
  <c r="CC273" i="1"/>
  <c r="CB273" i="1"/>
  <c r="CC272" i="1"/>
  <c r="CB272" i="1"/>
  <c r="CC270" i="1"/>
  <c r="CB270" i="1"/>
  <c r="CC269" i="1"/>
  <c r="CB269" i="1"/>
  <c r="CC268" i="1"/>
  <c r="CB268" i="1"/>
  <c r="CC267" i="1"/>
  <c r="CB267" i="1"/>
  <c r="CC266" i="1"/>
  <c r="CB266" i="1"/>
  <c r="CC264" i="1"/>
  <c r="CB264" i="1"/>
  <c r="CC263" i="1"/>
  <c r="CB263" i="1"/>
  <c r="CC262" i="1"/>
  <c r="CB262" i="1"/>
  <c r="CC261" i="1"/>
  <c r="CB261" i="1"/>
  <c r="CC260" i="1"/>
  <c r="CB260" i="1"/>
  <c r="CC258" i="1"/>
  <c r="CA258" i="1"/>
  <c r="CC257" i="1"/>
  <c r="CA257" i="1"/>
  <c r="CC256" i="1"/>
  <c r="CA256" i="1"/>
  <c r="CC255" i="1"/>
  <c r="CA255" i="1"/>
  <c r="CC254" i="1"/>
  <c r="CA254" i="1"/>
  <c r="CA253" i="1"/>
  <c r="CC252" i="1"/>
  <c r="CA252" i="1"/>
  <c r="CC251" i="1"/>
  <c r="CA251" i="1"/>
  <c r="CC250" i="1"/>
  <c r="CA250" i="1"/>
  <c r="CC249" i="1"/>
  <c r="CA249" i="1"/>
  <c r="CC248" i="1"/>
  <c r="CA248" i="1"/>
  <c r="CA247" i="1"/>
  <c r="CC246" i="1"/>
  <c r="CA246" i="1"/>
  <c r="CC245" i="1"/>
  <c r="CA245" i="1"/>
  <c r="CC244" i="1"/>
  <c r="CA244" i="1"/>
  <c r="CC243" i="1"/>
  <c r="CA243" i="1"/>
  <c r="CC242" i="1"/>
  <c r="CA242" i="1"/>
  <c r="CA241" i="1"/>
  <c r="CC240" i="1"/>
  <c r="CC239" i="1"/>
  <c r="CC238" i="1"/>
  <c r="CC237" i="1"/>
  <c r="CC236" i="1"/>
  <c r="CC234" i="1"/>
  <c r="CC233" i="1"/>
  <c r="CC232" i="1"/>
  <c r="CC231" i="1"/>
  <c r="CC230" i="1"/>
  <c r="CC228" i="1"/>
  <c r="CC227" i="1"/>
  <c r="CC226" i="1"/>
  <c r="CC225" i="1"/>
  <c r="CC224" i="1"/>
  <c r="F216" i="1"/>
  <c r="E216" i="1"/>
  <c r="F215" i="1"/>
  <c r="E215" i="1"/>
  <c r="F214" i="1"/>
  <c r="E214" i="1"/>
  <c r="F213" i="1"/>
  <c r="E213" i="1"/>
  <c r="CE208" i="1"/>
  <c r="CD208" i="1"/>
  <c r="CC208" i="1"/>
  <c r="CB208" i="1"/>
  <c r="CA208" i="1"/>
  <c r="AD208" i="1"/>
  <c r="CE207" i="1"/>
  <c r="CD207" i="1"/>
  <c r="CC207" i="1"/>
  <c r="CB207" i="1"/>
  <c r="CA207" i="1"/>
  <c r="AD207" i="1"/>
  <c r="AD206" i="1"/>
  <c r="F206" i="1"/>
  <c r="E206" i="1"/>
  <c r="AD205" i="1"/>
  <c r="F205" i="1"/>
  <c r="E205" i="1"/>
  <c r="AD204" i="1"/>
  <c r="F204" i="1"/>
  <c r="E204" i="1"/>
  <c r="D204" i="1" s="1"/>
  <c r="DB204" i="1" s="1"/>
  <c r="CB204" i="1" s="1"/>
  <c r="AD203" i="1"/>
  <c r="F203" i="1"/>
  <c r="E203" i="1"/>
  <c r="F198" i="1"/>
  <c r="E198" i="1"/>
  <c r="F197" i="1"/>
  <c r="E197" i="1"/>
  <c r="F196" i="1"/>
  <c r="E196" i="1"/>
  <c r="F195" i="1"/>
  <c r="E195" i="1"/>
  <c r="F194" i="1"/>
  <c r="E194" i="1"/>
  <c r="F193" i="1"/>
  <c r="E193" i="1"/>
  <c r="F192" i="1"/>
  <c r="E192" i="1"/>
  <c r="F191" i="1"/>
  <c r="E191" i="1"/>
  <c r="F190" i="1"/>
  <c r="E190" i="1"/>
  <c r="F189" i="1"/>
  <c r="E189" i="1"/>
  <c r="F188" i="1"/>
  <c r="E188" i="1"/>
  <c r="F187" i="1"/>
  <c r="E187" i="1"/>
  <c r="F186" i="1"/>
  <c r="E186" i="1"/>
  <c r="F185" i="1"/>
  <c r="E185" i="1"/>
  <c r="F184" i="1"/>
  <c r="E184" i="1"/>
  <c r="F183" i="1"/>
  <c r="E183" i="1"/>
  <c r="F182" i="1"/>
  <c r="E182" i="1"/>
  <c r="F181" i="1"/>
  <c r="E181" i="1"/>
  <c r="F180" i="1"/>
  <c r="E180" i="1"/>
  <c r="F179" i="1"/>
  <c r="E179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E178" i="1" s="1"/>
  <c r="D178" i="1" s="1"/>
  <c r="F178" i="1"/>
  <c r="E177" i="1"/>
  <c r="D177" i="1" s="1"/>
  <c r="E176" i="1"/>
  <c r="D176" i="1" s="1"/>
  <c r="E175" i="1"/>
  <c r="D175" i="1" s="1"/>
  <c r="DD175" i="1" s="1"/>
  <c r="CD175" i="1" s="1"/>
  <c r="E174" i="1"/>
  <c r="D174" i="1" s="1"/>
  <c r="E173" i="1"/>
  <c r="D173" i="1" s="1"/>
  <c r="F172" i="1"/>
  <c r="D172" i="1" s="1"/>
  <c r="F171" i="1"/>
  <c r="D171" i="1" s="1"/>
  <c r="DD171" i="1" s="1"/>
  <c r="CD171" i="1" s="1"/>
  <c r="F170" i="1"/>
  <c r="D170" i="1" s="1"/>
  <c r="F169" i="1"/>
  <c r="D169" i="1" s="1"/>
  <c r="F168" i="1"/>
  <c r="D168" i="1" s="1"/>
  <c r="DC168" i="1" s="1"/>
  <c r="CC168" i="1" s="1"/>
  <c r="F167" i="1"/>
  <c r="D167" i="1" s="1"/>
  <c r="DD167" i="1" s="1"/>
  <c r="CD167" i="1" s="1"/>
  <c r="AW166" i="1"/>
  <c r="AV166" i="1"/>
  <c r="AU166" i="1"/>
  <c r="AT166" i="1"/>
  <c r="AS166" i="1"/>
  <c r="AR166" i="1"/>
  <c r="AQ166" i="1"/>
  <c r="AP166" i="1"/>
  <c r="AN166" i="1"/>
  <c r="AL166" i="1"/>
  <c r="AJ166" i="1"/>
  <c r="AH166" i="1"/>
  <c r="AF166" i="1"/>
  <c r="AD166" i="1"/>
  <c r="F165" i="1"/>
  <c r="D165" i="1" s="1"/>
  <c r="DD165" i="1" s="1"/>
  <c r="CD165" i="1" s="1"/>
  <c r="F164" i="1"/>
  <c r="D164" i="1" s="1"/>
  <c r="DD164" i="1" s="1"/>
  <c r="CD164" i="1" s="1"/>
  <c r="F163" i="1"/>
  <c r="D163" i="1" s="1"/>
  <c r="F162" i="1"/>
  <c r="D162" i="1" s="1"/>
  <c r="DA162" i="1" s="1"/>
  <c r="CA162" i="1" s="1"/>
  <c r="D85" i="1"/>
  <c r="D84" i="1"/>
  <c r="DF80" i="1"/>
  <c r="CF80" i="1" s="1"/>
  <c r="DE80" i="1"/>
  <c r="CE80" i="1" s="1"/>
  <c r="DD80" i="1"/>
  <c r="CD80" i="1" s="1"/>
  <c r="DC80" i="1"/>
  <c r="CC80" i="1" s="1"/>
  <c r="DB80" i="1"/>
  <c r="CB80" i="1" s="1"/>
  <c r="DA80" i="1"/>
  <c r="CA80" i="1" s="1"/>
  <c r="DF79" i="1"/>
  <c r="CF79" i="1" s="1"/>
  <c r="DE79" i="1"/>
  <c r="CE79" i="1" s="1"/>
  <c r="DD79" i="1"/>
  <c r="CD79" i="1" s="1"/>
  <c r="DC79" i="1"/>
  <c r="DB79" i="1"/>
  <c r="CB79" i="1" s="1"/>
  <c r="DA79" i="1"/>
  <c r="CA79" i="1" s="1"/>
  <c r="CC79" i="1"/>
  <c r="DF78" i="1"/>
  <c r="CF78" i="1" s="1"/>
  <c r="DE78" i="1"/>
  <c r="CE78" i="1" s="1"/>
  <c r="DD78" i="1"/>
  <c r="CD78" i="1" s="1"/>
  <c r="DC78" i="1"/>
  <c r="CC78" i="1" s="1"/>
  <c r="DB78" i="1"/>
  <c r="CB78" i="1" s="1"/>
  <c r="DA78" i="1"/>
  <c r="CA78" i="1" s="1"/>
  <c r="DF77" i="1"/>
  <c r="DE77" i="1"/>
  <c r="CE77" i="1" s="1"/>
  <c r="DD77" i="1"/>
  <c r="CD77" i="1" s="1"/>
  <c r="DC77" i="1"/>
  <c r="CC77" i="1" s="1"/>
  <c r="DB77" i="1"/>
  <c r="DA77" i="1"/>
  <c r="CA77" i="1" s="1"/>
  <c r="CF77" i="1"/>
  <c r="CB77" i="1"/>
  <c r="DF76" i="1"/>
  <c r="CF76" i="1" s="1"/>
  <c r="DE76" i="1"/>
  <c r="CE76" i="1" s="1"/>
  <c r="DD76" i="1"/>
  <c r="CD76" i="1" s="1"/>
  <c r="DC76" i="1"/>
  <c r="CC76" i="1" s="1"/>
  <c r="DB76" i="1"/>
  <c r="CB76" i="1" s="1"/>
  <c r="DA76" i="1"/>
  <c r="CA76" i="1" s="1"/>
  <c r="DF75" i="1"/>
  <c r="CF75" i="1" s="1"/>
  <c r="DE75" i="1"/>
  <c r="CE75" i="1" s="1"/>
  <c r="DD75" i="1"/>
  <c r="DC75" i="1"/>
  <c r="DB75" i="1"/>
  <c r="CB75" i="1" s="1"/>
  <c r="DA75" i="1"/>
  <c r="CA75" i="1" s="1"/>
  <c r="CD75" i="1"/>
  <c r="CC75" i="1"/>
  <c r="DF74" i="1"/>
  <c r="CF74" i="1" s="1"/>
  <c r="DE74" i="1"/>
  <c r="CE74" i="1" s="1"/>
  <c r="DD74" i="1"/>
  <c r="CD74" i="1" s="1"/>
  <c r="DC74" i="1"/>
  <c r="CC74" i="1" s="1"/>
  <c r="DB74" i="1"/>
  <c r="CB74" i="1" s="1"/>
  <c r="DA74" i="1"/>
  <c r="CA74" i="1" s="1"/>
  <c r="DF73" i="1"/>
  <c r="CF73" i="1" s="1"/>
  <c r="DE73" i="1"/>
  <c r="CE73" i="1" s="1"/>
  <c r="DD73" i="1"/>
  <c r="CD73" i="1" s="1"/>
  <c r="DC73" i="1"/>
  <c r="CC73" i="1" s="1"/>
  <c r="DB73" i="1"/>
  <c r="CB73" i="1" s="1"/>
  <c r="DA73" i="1"/>
  <c r="CA73" i="1"/>
  <c r="DF72" i="1"/>
  <c r="CF72" i="1" s="1"/>
  <c r="DE72" i="1"/>
  <c r="CE72" i="1" s="1"/>
  <c r="DD72" i="1"/>
  <c r="CD72" i="1" s="1"/>
  <c r="DC72" i="1"/>
  <c r="CC72" i="1" s="1"/>
  <c r="DB72" i="1"/>
  <c r="CB72" i="1" s="1"/>
  <c r="DA72" i="1"/>
  <c r="CA72" i="1" s="1"/>
  <c r="DF71" i="1"/>
  <c r="CF71" i="1" s="1"/>
  <c r="DE71" i="1"/>
  <c r="CE71" i="1" s="1"/>
  <c r="DD71" i="1"/>
  <c r="DC71" i="1"/>
  <c r="DB71" i="1"/>
  <c r="CB71" i="1" s="1"/>
  <c r="DA71" i="1"/>
  <c r="CA71" i="1" s="1"/>
  <c r="CD71" i="1"/>
  <c r="CC71" i="1"/>
  <c r="DF70" i="1"/>
  <c r="CF70" i="1" s="1"/>
  <c r="DE70" i="1"/>
  <c r="CE70" i="1" s="1"/>
  <c r="DD70" i="1"/>
  <c r="CD70" i="1" s="1"/>
  <c r="DC70" i="1"/>
  <c r="CC70" i="1" s="1"/>
  <c r="DB70" i="1"/>
  <c r="CB70" i="1" s="1"/>
  <c r="DA70" i="1"/>
  <c r="CA70" i="1"/>
  <c r="DF69" i="1"/>
  <c r="CF69" i="1" s="1"/>
  <c r="DE69" i="1"/>
  <c r="CE69" i="1" s="1"/>
  <c r="DD69" i="1"/>
  <c r="CD69" i="1" s="1"/>
  <c r="DC69" i="1"/>
  <c r="CC69" i="1" s="1"/>
  <c r="DB69" i="1"/>
  <c r="DA69" i="1"/>
  <c r="CA69" i="1" s="1"/>
  <c r="CB69" i="1"/>
  <c r="DF68" i="1"/>
  <c r="CF68" i="1" s="1"/>
  <c r="DE68" i="1"/>
  <c r="CE68" i="1" s="1"/>
  <c r="DD68" i="1"/>
  <c r="CD68" i="1" s="1"/>
  <c r="DC68" i="1"/>
  <c r="CC68" i="1" s="1"/>
  <c r="DB68" i="1"/>
  <c r="DA68" i="1"/>
  <c r="CA68" i="1" s="1"/>
  <c r="CB68" i="1"/>
  <c r="DF67" i="1"/>
  <c r="CF67" i="1" s="1"/>
  <c r="DE67" i="1"/>
  <c r="CE67" i="1" s="1"/>
  <c r="DD67" i="1"/>
  <c r="DC67" i="1"/>
  <c r="DB67" i="1"/>
  <c r="CB67" i="1" s="1"/>
  <c r="DA67" i="1"/>
  <c r="CA67" i="1" s="1"/>
  <c r="CD67" i="1"/>
  <c r="CC67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DC63" i="1"/>
  <c r="CC63" i="1" s="1"/>
  <c r="DA63" i="1"/>
  <c r="CA63" i="1" s="1"/>
  <c r="F63" i="1"/>
  <c r="DH63" i="1" s="1"/>
  <c r="E63" i="1"/>
  <c r="CG63" i="1" s="1"/>
  <c r="DC62" i="1"/>
  <c r="CC62" i="1" s="1"/>
  <c r="DA62" i="1"/>
  <c r="CA62" i="1" s="1"/>
  <c r="F62" i="1"/>
  <c r="D62" i="1" s="1"/>
  <c r="DD62" i="1" s="1"/>
  <c r="CD62" i="1" s="1"/>
  <c r="E62" i="1"/>
  <c r="CG62" i="1" s="1"/>
  <c r="DC61" i="1"/>
  <c r="CC61" i="1" s="1"/>
  <c r="DA61" i="1"/>
  <c r="CA61" i="1" s="1"/>
  <c r="F61" i="1"/>
  <c r="F64" i="1" s="1"/>
  <c r="E61" i="1"/>
  <c r="CG61" i="1" s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DC59" i="1"/>
  <c r="CC59" i="1" s="1"/>
  <c r="DA59" i="1"/>
  <c r="CA59" i="1" s="1"/>
  <c r="F59" i="1"/>
  <c r="DH59" i="1" s="1"/>
  <c r="E59" i="1"/>
  <c r="D59" i="1" s="1"/>
  <c r="DC58" i="1"/>
  <c r="DA58" i="1"/>
  <c r="CA58" i="1" s="1"/>
  <c r="CC58" i="1"/>
  <c r="F58" i="1"/>
  <c r="DH58" i="1" s="1"/>
  <c r="E58" i="1"/>
  <c r="CG58" i="1" s="1"/>
  <c r="DC57" i="1"/>
  <c r="CC57" i="1" s="1"/>
  <c r="DA57" i="1"/>
  <c r="CA57" i="1" s="1"/>
  <c r="CG57" i="1"/>
  <c r="F57" i="1"/>
  <c r="DH57" i="1" s="1"/>
  <c r="E57" i="1"/>
  <c r="DC56" i="1"/>
  <c r="CC56" i="1" s="1"/>
  <c r="DA56" i="1"/>
  <c r="CA56" i="1" s="1"/>
  <c r="F56" i="1"/>
  <c r="DH56" i="1" s="1"/>
  <c r="E56" i="1"/>
  <c r="D56" i="1" s="1"/>
  <c r="DC55" i="1"/>
  <c r="CC55" i="1" s="1"/>
  <c r="DA55" i="1"/>
  <c r="CA55" i="1" s="1"/>
  <c r="F55" i="1"/>
  <c r="E55" i="1"/>
  <c r="CG55" i="1" s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DC53" i="1"/>
  <c r="DA53" i="1"/>
  <c r="CA53" i="1" s="1"/>
  <c r="CC53" i="1"/>
  <c r="F53" i="1"/>
  <c r="DH53" i="1" s="1"/>
  <c r="E53" i="1"/>
  <c r="DC52" i="1"/>
  <c r="CC52" i="1" s="1"/>
  <c r="DA52" i="1"/>
  <c r="CA52" i="1" s="1"/>
  <c r="F52" i="1"/>
  <c r="DH52" i="1" s="1"/>
  <c r="E52" i="1"/>
  <c r="D52" i="1" s="1"/>
  <c r="DC51" i="1"/>
  <c r="CC51" i="1" s="1"/>
  <c r="DA51" i="1"/>
  <c r="CA51" i="1" s="1"/>
  <c r="F51" i="1"/>
  <c r="DH51" i="1" s="1"/>
  <c r="E51" i="1"/>
  <c r="DC50" i="1"/>
  <c r="CC50" i="1" s="1"/>
  <c r="DA50" i="1"/>
  <c r="CA50" i="1" s="1"/>
  <c r="F50" i="1"/>
  <c r="DH50" i="1" s="1"/>
  <c r="E50" i="1"/>
  <c r="DC49" i="1"/>
  <c r="CC49" i="1" s="1"/>
  <c r="DA49" i="1"/>
  <c r="CA49" i="1" s="1"/>
  <c r="F49" i="1"/>
  <c r="DH49" i="1" s="1"/>
  <c r="E49" i="1"/>
  <c r="DC48" i="1"/>
  <c r="CC48" i="1" s="1"/>
  <c r="DA48" i="1"/>
  <c r="CA48" i="1"/>
  <c r="F48" i="1"/>
  <c r="E48" i="1"/>
  <c r="DC47" i="1"/>
  <c r="DA47" i="1"/>
  <c r="CA47" i="1" s="1"/>
  <c r="CC47" i="1"/>
  <c r="F47" i="1"/>
  <c r="DH47" i="1" s="1"/>
  <c r="E47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F46" i="1" s="1"/>
  <c r="U46" i="1"/>
  <c r="T46" i="1"/>
  <c r="S46" i="1"/>
  <c r="DC45" i="1"/>
  <c r="CC45" i="1" s="1"/>
  <c r="F45" i="1"/>
  <c r="DH45" i="1" s="1"/>
  <c r="E45" i="1"/>
  <c r="CG45" i="1" s="1"/>
  <c r="DC44" i="1"/>
  <c r="CC44" i="1" s="1"/>
  <c r="DA44" i="1"/>
  <c r="CA44" i="1" s="1"/>
  <c r="F44" i="1"/>
  <c r="DH44" i="1" s="1"/>
  <c r="E44" i="1"/>
  <c r="CG44" i="1" s="1"/>
  <c r="F43" i="1"/>
  <c r="DH43" i="1" s="1"/>
  <c r="E43" i="1"/>
  <c r="CG43" i="1" s="1"/>
  <c r="DC42" i="1"/>
  <c r="CC42" i="1" s="1"/>
  <c r="F42" i="1"/>
  <c r="DH42" i="1" s="1"/>
  <c r="E42" i="1"/>
  <c r="D42" i="1" s="1"/>
  <c r="DC41" i="1"/>
  <c r="CC41" i="1" s="1"/>
  <c r="DA41" i="1"/>
  <c r="CA41" i="1" s="1"/>
  <c r="F41" i="1"/>
  <c r="DH41" i="1" s="1"/>
  <c r="E41" i="1"/>
  <c r="DC15" i="1"/>
  <c r="DA15" i="1"/>
  <c r="CA15" i="1" s="1"/>
  <c r="CC15" i="1"/>
  <c r="F15" i="1"/>
  <c r="DH15" i="1" s="1"/>
  <c r="E15" i="1"/>
  <c r="CG15" i="1" s="1"/>
  <c r="DC14" i="1"/>
  <c r="CC14" i="1" s="1"/>
  <c r="DA14" i="1"/>
  <c r="CA14" i="1" s="1"/>
  <c r="F14" i="1"/>
  <c r="DH14" i="1" s="1"/>
  <c r="E14" i="1"/>
  <c r="CG14" i="1" s="1"/>
  <c r="DC13" i="1"/>
  <c r="CC13" i="1" s="1"/>
  <c r="DA13" i="1"/>
  <c r="CA13" i="1" s="1"/>
  <c r="F13" i="1"/>
  <c r="DH13" i="1" s="1"/>
  <c r="E13" i="1"/>
  <c r="CG13" i="1" s="1"/>
  <c r="DC12" i="1"/>
  <c r="DA12" i="1"/>
  <c r="CC12" i="1"/>
  <c r="CA12" i="1"/>
  <c r="F12" i="1"/>
  <c r="DH12" i="1" s="1"/>
  <c r="E12" i="1"/>
  <c r="CG12" i="1" s="1"/>
  <c r="A5" i="1"/>
  <c r="A4" i="1"/>
  <c r="A3" i="1"/>
  <c r="A2" i="1"/>
  <c r="AX165" i="13" l="1"/>
  <c r="AY295" i="13"/>
  <c r="AY292" i="13"/>
  <c r="AY291" i="13"/>
  <c r="AY148" i="13"/>
  <c r="AY270" i="13"/>
  <c r="AY285" i="13"/>
  <c r="AY243" i="13"/>
  <c r="AY240" i="13"/>
  <c r="AY287" i="13"/>
  <c r="AY234" i="13"/>
  <c r="AX137" i="13"/>
  <c r="AX133" i="13"/>
  <c r="AX127" i="13"/>
  <c r="DG42" i="13"/>
  <c r="CF42" i="13"/>
  <c r="F60" i="1"/>
  <c r="D213" i="1"/>
  <c r="D215" i="1"/>
  <c r="DD291" i="13"/>
  <c r="DD271" i="13"/>
  <c r="CE271" i="13"/>
  <c r="AY244" i="13"/>
  <c r="AY237" i="13"/>
  <c r="AY236" i="13"/>
  <c r="AX104" i="13"/>
  <c r="AX94" i="13"/>
  <c r="AX90" i="13"/>
  <c r="DG58" i="13"/>
  <c r="AY247" i="13"/>
  <c r="DB58" i="13"/>
  <c r="CB58" i="13" s="1"/>
  <c r="CG274" i="13"/>
  <c r="CE274" i="13"/>
  <c r="AY274" i="13" s="1"/>
  <c r="CG257" i="13"/>
  <c r="AY257" i="13" s="1"/>
  <c r="AY232" i="13"/>
  <c r="AY230" i="13"/>
  <c r="DG225" i="13"/>
  <c r="DE225" i="13"/>
  <c r="AY222" i="13"/>
  <c r="DA197" i="13"/>
  <c r="CA197" i="13" s="1"/>
  <c r="DB195" i="13"/>
  <c r="CB195" i="13" s="1"/>
  <c r="DE189" i="13"/>
  <c r="CE189" i="13" s="1"/>
  <c r="DE181" i="13"/>
  <c r="CE181" i="13" s="1"/>
  <c r="AX141" i="13"/>
  <c r="DG300" i="13"/>
  <c r="DE300" i="13"/>
  <c r="DD286" i="13"/>
  <c r="DD262" i="13"/>
  <c r="CD229" i="13"/>
  <c r="DA195" i="13"/>
  <c r="CA195" i="13" s="1"/>
  <c r="DA187" i="13"/>
  <c r="CA187" i="13" s="1"/>
  <c r="DA179" i="13"/>
  <c r="CA179" i="13" s="1"/>
  <c r="AY55" i="13"/>
  <c r="DF42" i="13"/>
  <c r="AY283" i="13"/>
  <c r="AY259" i="13"/>
  <c r="AY249" i="13"/>
  <c r="AX125" i="13"/>
  <c r="AX131" i="13"/>
  <c r="CG112" i="13"/>
  <c r="CF112" i="13"/>
  <c r="DD112" i="13"/>
  <c r="DE128" i="13"/>
  <c r="DF128" i="13"/>
  <c r="DH128" i="13"/>
  <c r="DG124" i="13"/>
  <c r="DD124" i="13"/>
  <c r="AX116" i="13"/>
  <c r="DC91" i="13"/>
  <c r="CC91" i="13" s="1"/>
  <c r="AX91" i="13" s="1"/>
  <c r="CF91" i="13"/>
  <c r="DD91" i="13"/>
  <c r="AX121" i="13"/>
  <c r="AX101" i="13"/>
  <c r="AX95" i="13"/>
  <c r="DC105" i="13"/>
  <c r="CC105" i="13" s="1"/>
  <c r="AX105" i="13" s="1"/>
  <c r="DF105" i="13"/>
  <c r="D301" i="13"/>
  <c r="AY150" i="13"/>
  <c r="AY280" i="13"/>
  <c r="AY269" i="13"/>
  <c r="AY41" i="13"/>
  <c r="AY276" i="13"/>
  <c r="AX167" i="13"/>
  <c r="AX109" i="13"/>
  <c r="AX103" i="13"/>
  <c r="AY221" i="13"/>
  <c r="AX97" i="13"/>
  <c r="AX139" i="13"/>
  <c r="AX92" i="13"/>
  <c r="D12" i="1"/>
  <c r="E46" i="1"/>
  <c r="AY153" i="13"/>
  <c r="AY149" i="13"/>
  <c r="DG291" i="13"/>
  <c r="DB271" i="13"/>
  <c r="CB271" i="13" s="1"/>
  <c r="AY271" i="13" s="1"/>
  <c r="AY267" i="13"/>
  <c r="DE248" i="13"/>
  <c r="AX106" i="13"/>
  <c r="AY279" i="13"/>
  <c r="CH58" i="13"/>
  <c r="AY289" i="13"/>
  <c r="AY264" i="13"/>
  <c r="AY261" i="13"/>
  <c r="AY260" i="13"/>
  <c r="AY258" i="13"/>
  <c r="AY231" i="13"/>
  <c r="DC197" i="13"/>
  <c r="CC197" i="13" s="1"/>
  <c r="DD189" i="13"/>
  <c r="CD189" i="13" s="1"/>
  <c r="DD181" i="13"/>
  <c r="CD181" i="13" s="1"/>
  <c r="AY152" i="13"/>
  <c r="AX129" i="13"/>
  <c r="AX113" i="13"/>
  <c r="D60" i="13"/>
  <c r="CH42" i="13"/>
  <c r="AY245" i="13"/>
  <c r="AX122" i="13"/>
  <c r="AY297" i="13"/>
  <c r="DG286" i="13"/>
  <c r="DG262" i="13"/>
  <c r="DC229" i="13"/>
  <c r="CC229" i="13" s="1"/>
  <c r="AY229" i="13" s="1"/>
  <c r="DG229" i="13"/>
  <c r="AX123" i="13"/>
  <c r="CE42" i="13"/>
  <c r="CE112" i="13"/>
  <c r="AX112" i="13" s="1"/>
  <c r="AX102" i="13"/>
  <c r="DC128" i="13"/>
  <c r="CC128" i="13" s="1"/>
  <c r="AX128" i="13" s="1"/>
  <c r="DG128" i="13"/>
  <c r="DE124" i="13"/>
  <c r="DC124" i="13"/>
  <c r="CC124" i="13" s="1"/>
  <c r="AX124" i="13" s="1"/>
  <c r="CG91" i="13"/>
  <c r="AX111" i="13"/>
  <c r="DG105" i="13"/>
  <c r="DE105" i="13"/>
  <c r="D304" i="13"/>
  <c r="I157" i="1"/>
  <c r="AI157" i="1"/>
  <c r="AW305" i="1"/>
  <c r="AY223" i="13"/>
  <c r="DE29" i="13"/>
  <c r="CE29" i="13"/>
  <c r="DG29" i="13"/>
  <c r="DD29" i="13"/>
  <c r="CD29" i="13" s="1"/>
  <c r="CH29" i="13"/>
  <c r="DB29" i="13"/>
  <c r="CB29" i="13" s="1"/>
  <c r="CF29" i="13"/>
  <c r="DF29" i="13"/>
  <c r="DE21" i="13"/>
  <c r="CE21" i="13"/>
  <c r="DG21" i="13"/>
  <c r="DD21" i="13"/>
  <c r="CD21" i="13" s="1"/>
  <c r="CH21" i="13"/>
  <c r="CF21" i="13"/>
  <c r="DF21" i="13"/>
  <c r="DB21" i="13"/>
  <c r="CB21" i="13" s="1"/>
  <c r="AY266" i="13"/>
  <c r="AX126" i="13"/>
  <c r="AX176" i="13"/>
  <c r="AY155" i="13"/>
  <c r="AY151" i="13"/>
  <c r="AY246" i="13"/>
  <c r="AY294" i="13"/>
  <c r="AY226" i="13"/>
  <c r="AX177" i="13"/>
  <c r="AX170" i="13"/>
  <c r="AX162" i="13"/>
  <c r="DD44" i="13"/>
  <c r="CD44" i="13" s="1"/>
  <c r="CH44" i="13"/>
  <c r="DF44" i="13"/>
  <c r="DB44" i="13"/>
  <c r="CB44" i="13" s="1"/>
  <c r="CF44" i="13"/>
  <c r="DE44" i="13"/>
  <c r="CE44" i="13"/>
  <c r="DG44" i="13"/>
  <c r="DE35" i="13"/>
  <c r="CE35" i="13"/>
  <c r="DG35" i="13"/>
  <c r="DB35" i="13"/>
  <c r="CB35" i="13" s="1"/>
  <c r="DF35" i="13"/>
  <c r="DD35" i="13"/>
  <c r="CD35" i="13" s="1"/>
  <c r="CF35" i="13"/>
  <c r="CH35" i="13"/>
  <c r="DE23" i="13"/>
  <c r="CE23" i="13"/>
  <c r="DG23" i="13"/>
  <c r="DB23" i="13"/>
  <c r="CB23" i="13" s="1"/>
  <c r="DD23" i="13"/>
  <c r="CD23" i="13" s="1"/>
  <c r="DF23" i="13"/>
  <c r="CH23" i="13"/>
  <c r="CF23" i="13"/>
  <c r="AX197" i="13"/>
  <c r="AX173" i="13"/>
  <c r="DG51" i="13"/>
  <c r="DE51" i="13"/>
  <c r="CE51" i="13"/>
  <c r="DF51" i="13"/>
  <c r="DD51" i="13"/>
  <c r="CD51" i="13" s="1"/>
  <c r="CH51" i="13"/>
  <c r="CF51" i="13"/>
  <c r="DB51" i="13"/>
  <c r="CB51" i="13" s="1"/>
  <c r="DF45" i="13"/>
  <c r="DB45" i="13"/>
  <c r="CB45" i="13" s="1"/>
  <c r="CE45" i="13"/>
  <c r="DD45" i="13"/>
  <c r="CD45" i="13" s="1"/>
  <c r="DG45" i="13"/>
  <c r="CF45" i="13"/>
  <c r="DE45" i="13"/>
  <c r="CH45" i="13"/>
  <c r="DG48" i="13"/>
  <c r="D54" i="13"/>
  <c r="DE48" i="13"/>
  <c r="CE48" i="13"/>
  <c r="DB48" i="13"/>
  <c r="CB48" i="13" s="1"/>
  <c r="CH48" i="13"/>
  <c r="DF48" i="13"/>
  <c r="DD48" i="13"/>
  <c r="CD48" i="13" s="1"/>
  <c r="CF48" i="13"/>
  <c r="DE31" i="13"/>
  <c r="CE31" i="13"/>
  <c r="DG31" i="13"/>
  <c r="DB31" i="13"/>
  <c r="CB31" i="13" s="1"/>
  <c r="CH31" i="13"/>
  <c r="DF31" i="13"/>
  <c r="DD31" i="13"/>
  <c r="CD31" i="13" s="1"/>
  <c r="CF31" i="13"/>
  <c r="AX195" i="13"/>
  <c r="AX191" i="13"/>
  <c r="AX187" i="13"/>
  <c r="AX183" i="13"/>
  <c r="AX179" i="13"/>
  <c r="DG49" i="13"/>
  <c r="DE49" i="13"/>
  <c r="CE49" i="13"/>
  <c r="CF49" i="13"/>
  <c r="DB49" i="13"/>
  <c r="CB49" i="13" s="1"/>
  <c r="DF49" i="13"/>
  <c r="DD49" i="13"/>
  <c r="CD49" i="13" s="1"/>
  <c r="CH49" i="13"/>
  <c r="AY42" i="13"/>
  <c r="DG52" i="13"/>
  <c r="DE52" i="13"/>
  <c r="CE52" i="13"/>
  <c r="DB52" i="13"/>
  <c r="CB52" i="13" s="1"/>
  <c r="DF52" i="13"/>
  <c r="CH52" i="13"/>
  <c r="CF52" i="13"/>
  <c r="DD52" i="13"/>
  <c r="CD52" i="13" s="1"/>
  <c r="DD57" i="13"/>
  <c r="CD57" i="13" s="1"/>
  <c r="CH57" i="13"/>
  <c r="DF57" i="13"/>
  <c r="DB57" i="13"/>
  <c r="CB57" i="13" s="1"/>
  <c r="CF57" i="13"/>
  <c r="DE57" i="13"/>
  <c r="CE57" i="13"/>
  <c r="DG57" i="13"/>
  <c r="DE30" i="13"/>
  <c r="CE30" i="13"/>
  <c r="DG30" i="13"/>
  <c r="DF30" i="13"/>
  <c r="CF30" i="13"/>
  <c r="DD30" i="13"/>
  <c r="CD30" i="13" s="1"/>
  <c r="CH30" i="13"/>
  <c r="DB30" i="13"/>
  <c r="CB30" i="13" s="1"/>
  <c r="DE22" i="13"/>
  <c r="CE22" i="13"/>
  <c r="DG22" i="13"/>
  <c r="DF22" i="13"/>
  <c r="DD22" i="13"/>
  <c r="CD22" i="13" s="1"/>
  <c r="CH22" i="13"/>
  <c r="CF22" i="13"/>
  <c r="DB22" i="13"/>
  <c r="CB22" i="13" s="1"/>
  <c r="DE62" i="13"/>
  <c r="CE62" i="13"/>
  <c r="DG62" i="13"/>
  <c r="CF62" i="13"/>
  <c r="DF62" i="13"/>
  <c r="DB62" i="13"/>
  <c r="CB62" i="13" s="1"/>
  <c r="DD62" i="13"/>
  <c r="CD62" i="13" s="1"/>
  <c r="CH62" i="13"/>
  <c r="DE32" i="13"/>
  <c r="CE32" i="13"/>
  <c r="DG32" i="13"/>
  <c r="CF32" i="13"/>
  <c r="DB32" i="13"/>
  <c r="CB32" i="13" s="1"/>
  <c r="AY32" i="13" s="1"/>
  <c r="DD32" i="13"/>
  <c r="CD32" i="13" s="1"/>
  <c r="CH32" i="13"/>
  <c r="DF32" i="13"/>
  <c r="DE24" i="13"/>
  <c r="CE24" i="13"/>
  <c r="DG24" i="13"/>
  <c r="CF24" i="13"/>
  <c r="DB24" i="13"/>
  <c r="CB24" i="13" s="1"/>
  <c r="AY24" i="13" s="1"/>
  <c r="DD24" i="13"/>
  <c r="CD24" i="13" s="1"/>
  <c r="CH24" i="13"/>
  <c r="DF24" i="13"/>
  <c r="DE13" i="13"/>
  <c r="CE13" i="13"/>
  <c r="DG13" i="13"/>
  <c r="CF13" i="13"/>
  <c r="DB13" i="13"/>
  <c r="CB13" i="13" s="1"/>
  <c r="AY13" i="13" s="1"/>
  <c r="DF13" i="13"/>
  <c r="DD13" i="13"/>
  <c r="CD13" i="13" s="1"/>
  <c r="CH13" i="13"/>
  <c r="AX168" i="13"/>
  <c r="AY253" i="13"/>
  <c r="DG50" i="13"/>
  <c r="DE50" i="13"/>
  <c r="CE50" i="13"/>
  <c r="DD50" i="13"/>
  <c r="CD50" i="13" s="1"/>
  <c r="CH50" i="13"/>
  <c r="CF50" i="13"/>
  <c r="DB50" i="13"/>
  <c r="CB50" i="13" s="1"/>
  <c r="DF50" i="13"/>
  <c r="AX164" i="13"/>
  <c r="DE27" i="13"/>
  <c r="CE27" i="13"/>
  <c r="DG27" i="13"/>
  <c r="DB27" i="13"/>
  <c r="CB27" i="13" s="1"/>
  <c r="DD27" i="13"/>
  <c r="CD27" i="13" s="1"/>
  <c r="DF27" i="13"/>
  <c r="CH27" i="13"/>
  <c r="CF27" i="13"/>
  <c r="D36" i="13"/>
  <c r="DE19" i="13"/>
  <c r="CE19" i="13"/>
  <c r="DG19" i="13"/>
  <c r="DB19" i="13"/>
  <c r="CB19" i="13" s="1"/>
  <c r="CH19" i="13"/>
  <c r="DF19" i="13"/>
  <c r="CF19" i="13"/>
  <c r="DD19" i="13"/>
  <c r="CD19" i="13" s="1"/>
  <c r="AH205" i="13"/>
  <c r="AX193" i="13"/>
  <c r="DG47" i="13"/>
  <c r="DE47" i="13"/>
  <c r="CE47" i="13"/>
  <c r="DF47" i="13"/>
  <c r="CF47" i="13"/>
  <c r="DD47" i="13"/>
  <c r="CD47" i="13" s="1"/>
  <c r="CH47" i="13"/>
  <c r="DB47" i="13"/>
  <c r="CB47" i="13" s="1"/>
  <c r="DD43" i="13"/>
  <c r="CD43" i="13" s="1"/>
  <c r="CF43" i="13"/>
  <c r="DF43" i="13"/>
  <c r="CH43" i="13"/>
  <c r="DE43" i="13"/>
  <c r="DG43" i="13"/>
  <c r="CE43" i="13"/>
  <c r="DB43" i="13"/>
  <c r="CB43" i="13" s="1"/>
  <c r="AH204" i="13"/>
  <c r="AX169" i="13"/>
  <c r="DG53" i="13"/>
  <c r="DE53" i="13"/>
  <c r="CE53" i="13"/>
  <c r="CF53" i="13"/>
  <c r="DF53" i="13"/>
  <c r="DB53" i="13"/>
  <c r="CB53" i="13" s="1"/>
  <c r="DD53" i="13"/>
  <c r="CD53" i="13" s="1"/>
  <c r="CH53" i="13"/>
  <c r="AY241" i="13"/>
  <c r="AH203" i="13"/>
  <c r="AX163" i="13"/>
  <c r="DE63" i="13"/>
  <c r="CE63" i="13"/>
  <c r="DG63" i="13"/>
  <c r="DD63" i="13"/>
  <c r="CD63" i="13" s="1"/>
  <c r="CH63" i="13"/>
  <c r="CF63" i="13"/>
  <c r="DF63" i="13"/>
  <c r="DB63" i="13"/>
  <c r="CB63" i="13" s="1"/>
  <c r="DD56" i="13"/>
  <c r="CD56" i="13" s="1"/>
  <c r="CH56" i="13"/>
  <c r="DF56" i="13"/>
  <c r="DB56" i="13"/>
  <c r="CB56" i="13" s="1"/>
  <c r="CF56" i="13"/>
  <c r="DG56" i="13"/>
  <c r="DE56" i="13"/>
  <c r="CE56" i="13"/>
  <c r="DE33" i="13"/>
  <c r="CE33" i="13"/>
  <c r="DG33" i="13"/>
  <c r="DD33" i="13"/>
  <c r="CD33" i="13" s="1"/>
  <c r="CH33" i="13"/>
  <c r="CF33" i="13"/>
  <c r="DF33" i="13"/>
  <c r="DB33" i="13"/>
  <c r="CB33" i="13" s="1"/>
  <c r="DE25" i="13"/>
  <c r="CE25" i="13"/>
  <c r="DG25" i="13"/>
  <c r="DD25" i="13"/>
  <c r="CD25" i="13" s="1"/>
  <c r="CH25" i="13"/>
  <c r="CF25" i="13"/>
  <c r="DB25" i="13"/>
  <c r="CB25" i="13" s="1"/>
  <c r="DF25" i="13"/>
  <c r="DE14" i="13"/>
  <c r="CE14" i="13"/>
  <c r="DG14" i="13"/>
  <c r="DD14" i="13"/>
  <c r="CD14" i="13" s="1"/>
  <c r="CH14" i="13"/>
  <c r="CF14" i="13"/>
  <c r="DB14" i="13"/>
  <c r="CB14" i="13" s="1"/>
  <c r="DF14" i="13"/>
  <c r="AH206" i="13"/>
  <c r="AX198" i="13"/>
  <c r="AX190" i="13"/>
  <c r="AY250" i="13"/>
  <c r="AY227" i="13"/>
  <c r="AX189" i="13"/>
  <c r="AX181" i="13"/>
  <c r="DE34" i="13"/>
  <c r="CE34" i="13"/>
  <c r="DG34" i="13"/>
  <c r="DF34" i="13"/>
  <c r="DD34" i="13"/>
  <c r="CD34" i="13" s="1"/>
  <c r="CH34" i="13"/>
  <c r="DB34" i="13"/>
  <c r="CB34" i="13" s="1"/>
  <c r="CF34" i="13"/>
  <c r="DE26" i="13"/>
  <c r="CE26" i="13"/>
  <c r="DG26" i="13"/>
  <c r="DF26" i="13"/>
  <c r="DD26" i="13"/>
  <c r="CD26" i="13" s="1"/>
  <c r="CH26" i="13"/>
  <c r="CF26" i="13"/>
  <c r="DB26" i="13"/>
  <c r="CB26" i="13" s="1"/>
  <c r="DE15" i="13"/>
  <c r="CE15" i="13"/>
  <c r="DG15" i="13"/>
  <c r="DF15" i="13"/>
  <c r="DD15" i="13"/>
  <c r="CD15" i="13" s="1"/>
  <c r="CH15" i="13"/>
  <c r="CF15" i="13"/>
  <c r="DB15" i="13"/>
  <c r="CB15" i="13" s="1"/>
  <c r="AY252" i="13"/>
  <c r="AX182" i="13"/>
  <c r="AX171" i="13"/>
  <c r="DE61" i="13"/>
  <c r="CE61" i="13"/>
  <c r="DG61" i="13"/>
  <c r="DB61" i="13"/>
  <c r="CB61" i="13" s="1"/>
  <c r="DF61" i="13"/>
  <c r="DD61" i="13"/>
  <c r="CD61" i="13" s="1"/>
  <c r="CF61" i="13"/>
  <c r="CH61" i="13"/>
  <c r="DE28" i="13"/>
  <c r="CE28" i="13"/>
  <c r="DG28" i="13"/>
  <c r="CF28" i="13"/>
  <c r="DB28" i="13"/>
  <c r="CB28" i="13" s="1"/>
  <c r="DF28" i="13"/>
  <c r="DD28" i="13"/>
  <c r="CD28" i="13" s="1"/>
  <c r="CH28" i="13"/>
  <c r="DE20" i="13"/>
  <c r="CE20" i="13"/>
  <c r="DG20" i="13"/>
  <c r="CF20" i="13"/>
  <c r="DB20" i="13"/>
  <c r="CB20" i="13" s="1"/>
  <c r="DF20" i="13"/>
  <c r="DD20" i="13"/>
  <c r="CD20" i="13" s="1"/>
  <c r="CH20" i="13"/>
  <c r="AX194" i="13"/>
  <c r="AX186" i="13"/>
  <c r="A363" i="13"/>
  <c r="DE12" i="13"/>
  <c r="CE12" i="13"/>
  <c r="DG12" i="13"/>
  <c r="A332" i="13"/>
  <c r="DB12" i="13"/>
  <c r="CH12" i="13"/>
  <c r="DF12" i="13"/>
  <c r="CF12" i="13"/>
  <c r="DD12" i="13"/>
  <c r="CD12" i="13" s="1"/>
  <c r="D15" i="1"/>
  <c r="DD15" i="1" s="1"/>
  <c r="CD15" i="1" s="1"/>
  <c r="D50" i="1"/>
  <c r="D57" i="1"/>
  <c r="D313" i="1"/>
  <c r="D14" i="1"/>
  <c r="DD14" i="1" s="1"/>
  <c r="CD14" i="1" s="1"/>
  <c r="D45" i="1"/>
  <c r="DE45" i="1" s="1"/>
  <c r="E54" i="1"/>
  <c r="CG56" i="1"/>
  <c r="D58" i="1"/>
  <c r="D205" i="1"/>
  <c r="DB205" i="1" s="1"/>
  <c r="CB205" i="1" s="1"/>
  <c r="D214" i="1"/>
  <c r="D216" i="1"/>
  <c r="D13" i="1"/>
  <c r="DD13" i="1" s="1"/>
  <c r="CD13" i="1" s="1"/>
  <c r="D41" i="1"/>
  <c r="DG41" i="1" s="1"/>
  <c r="D44" i="1"/>
  <c r="DG44" i="1" s="1"/>
  <c r="E60" i="1"/>
  <c r="CG59" i="1"/>
  <c r="D179" i="1"/>
  <c r="DE179" i="1" s="1"/>
  <c r="CE179" i="1" s="1"/>
  <c r="D181" i="1"/>
  <c r="D183" i="1"/>
  <c r="DE183" i="1" s="1"/>
  <c r="CE183" i="1" s="1"/>
  <c r="D185" i="1"/>
  <c r="D187" i="1"/>
  <c r="DE187" i="1" s="1"/>
  <c r="CE187" i="1" s="1"/>
  <c r="D189" i="1"/>
  <c r="D191" i="1"/>
  <c r="DE191" i="1" s="1"/>
  <c r="CE191" i="1" s="1"/>
  <c r="D193" i="1"/>
  <c r="D195" i="1"/>
  <c r="DE195" i="1" s="1"/>
  <c r="CE195" i="1" s="1"/>
  <c r="D197" i="1"/>
  <c r="D203" i="1"/>
  <c r="DC203" i="1" s="1"/>
  <c r="CC203" i="1" s="1"/>
  <c r="D311" i="1"/>
  <c r="D315" i="1"/>
  <c r="DB315" i="1" s="1"/>
  <c r="AV306" i="1"/>
  <c r="S157" i="1"/>
  <c r="E115" i="1"/>
  <c r="AX306" i="1"/>
  <c r="E232" i="1"/>
  <c r="E254" i="1"/>
  <c r="E255" i="1"/>
  <c r="E256" i="1"/>
  <c r="E261" i="1"/>
  <c r="E269" i="1"/>
  <c r="AU306" i="1"/>
  <c r="DB97" i="1"/>
  <c r="CB97" i="1" s="1"/>
  <c r="DA24" i="1"/>
  <c r="CA24" i="1" s="1"/>
  <c r="AO36" i="1"/>
  <c r="AP36" i="1"/>
  <c r="DC19" i="1"/>
  <c r="CC19" i="1" s="1"/>
  <c r="DC20" i="1"/>
  <c r="CC20" i="1" s="1"/>
  <c r="DC21" i="1"/>
  <c r="CC21" i="1" s="1"/>
  <c r="DC22" i="1"/>
  <c r="CC22" i="1" s="1"/>
  <c r="DC23" i="1"/>
  <c r="CC23" i="1" s="1"/>
  <c r="DC24" i="1"/>
  <c r="CC24" i="1" s="1"/>
  <c r="DC25" i="1"/>
  <c r="CC25" i="1" s="1"/>
  <c r="DC26" i="1"/>
  <c r="CC26" i="1" s="1"/>
  <c r="DC27" i="1"/>
  <c r="CC27" i="1" s="1"/>
  <c r="DC28" i="1"/>
  <c r="CC28" i="1" s="1"/>
  <c r="DB104" i="1"/>
  <c r="CB104" i="1" s="1"/>
  <c r="DB132" i="1"/>
  <c r="CB132" i="1" s="1"/>
  <c r="DB136" i="1"/>
  <c r="CB136" i="1" s="1"/>
  <c r="E142" i="1"/>
  <c r="DB153" i="1"/>
  <c r="CB153" i="1" s="1"/>
  <c r="F155" i="1"/>
  <c r="F225" i="1"/>
  <c r="F227" i="1"/>
  <c r="F240" i="1"/>
  <c r="F243" i="1"/>
  <c r="F255" i="1"/>
  <c r="F257" i="1"/>
  <c r="F258" i="1"/>
  <c r="DG58" i="1"/>
  <c r="DD58" i="1"/>
  <c r="CD58" i="1" s="1"/>
  <c r="CH58" i="1"/>
  <c r="DG56" i="1"/>
  <c r="DD56" i="1"/>
  <c r="CD56" i="1" s="1"/>
  <c r="CH56" i="1"/>
  <c r="DG59" i="1"/>
  <c r="DD59" i="1"/>
  <c r="CD59" i="1" s="1"/>
  <c r="CH59" i="1"/>
  <c r="DC179" i="1"/>
  <c r="CC179" i="1" s="1"/>
  <c r="DB181" i="1"/>
  <c r="CB181" i="1" s="1"/>
  <c r="DC181" i="1"/>
  <c r="CC181" i="1" s="1"/>
  <c r="DB185" i="1"/>
  <c r="CB185" i="1" s="1"/>
  <c r="DC185" i="1"/>
  <c r="CC185" i="1" s="1"/>
  <c r="DC187" i="1"/>
  <c r="CC187" i="1" s="1"/>
  <c r="DB189" i="1"/>
  <c r="CB189" i="1" s="1"/>
  <c r="DC189" i="1"/>
  <c r="CC189" i="1" s="1"/>
  <c r="DC191" i="1"/>
  <c r="CC191" i="1" s="1"/>
  <c r="DB193" i="1"/>
  <c r="CB193" i="1" s="1"/>
  <c r="DC193" i="1"/>
  <c r="CC193" i="1" s="1"/>
  <c r="DC195" i="1"/>
  <c r="CC195" i="1" s="1"/>
  <c r="DB197" i="1"/>
  <c r="CB197" i="1" s="1"/>
  <c r="DC197" i="1"/>
  <c r="CC197" i="1" s="1"/>
  <c r="DB203" i="1"/>
  <c r="CB203" i="1" s="1"/>
  <c r="DC176" i="1"/>
  <c r="CC176" i="1" s="1"/>
  <c r="DD176" i="1"/>
  <c r="CD176" i="1" s="1"/>
  <c r="DG57" i="1"/>
  <c r="DD57" i="1"/>
  <c r="CD57" i="1" s="1"/>
  <c r="CH57" i="1"/>
  <c r="DC172" i="1"/>
  <c r="CC172" i="1" s="1"/>
  <c r="DD172" i="1"/>
  <c r="CD172" i="1" s="1"/>
  <c r="CG48" i="1"/>
  <c r="K69" i="1"/>
  <c r="K73" i="1"/>
  <c r="D43" i="1"/>
  <c r="DE43" i="1" s="1"/>
  <c r="D47" i="1"/>
  <c r="CG47" i="1"/>
  <c r="F54" i="1"/>
  <c r="D51" i="1"/>
  <c r="DD51" i="1" s="1"/>
  <c r="CD51" i="1" s="1"/>
  <c r="CG51" i="1"/>
  <c r="DH55" i="1"/>
  <c r="DH61" i="1"/>
  <c r="DH62" i="1"/>
  <c r="D182" i="1"/>
  <c r="D186" i="1"/>
  <c r="DC186" i="1" s="1"/>
  <c r="CC186" i="1" s="1"/>
  <c r="D190" i="1"/>
  <c r="D194" i="1"/>
  <c r="DA194" i="1" s="1"/>
  <c r="CA194" i="1" s="1"/>
  <c r="D198" i="1"/>
  <c r="D314" i="1"/>
  <c r="CB314" i="1" s="1"/>
  <c r="AS314" i="1" s="1"/>
  <c r="DB45" i="1"/>
  <c r="CB45" i="1" s="1"/>
  <c r="K77" i="1"/>
  <c r="DD44" i="1"/>
  <c r="CD44" i="1" s="1"/>
  <c r="CG50" i="1"/>
  <c r="D55" i="1"/>
  <c r="D61" i="1"/>
  <c r="DD61" i="1" s="1"/>
  <c r="CD61" i="1" s="1"/>
  <c r="D63" i="1"/>
  <c r="DD63" i="1" s="1"/>
  <c r="CD63" i="1" s="1"/>
  <c r="K68" i="1"/>
  <c r="K72" i="1"/>
  <c r="K76" i="1"/>
  <c r="K80" i="1"/>
  <c r="F166" i="1"/>
  <c r="D166" i="1" s="1"/>
  <c r="DD168" i="1"/>
  <c r="CD168" i="1" s="1"/>
  <c r="CG52" i="1"/>
  <c r="CH44" i="1"/>
  <c r="CE45" i="1"/>
  <c r="D46" i="1"/>
  <c r="D49" i="1"/>
  <c r="CF49" i="1" s="1"/>
  <c r="CG49" i="1"/>
  <c r="D53" i="1"/>
  <c r="CF53" i="1" s="1"/>
  <c r="CG53" i="1"/>
  <c r="DA165" i="1"/>
  <c r="CA165" i="1" s="1"/>
  <c r="D180" i="1"/>
  <c r="D184" i="1"/>
  <c r="DD184" i="1" s="1"/>
  <c r="CD184" i="1" s="1"/>
  <c r="D188" i="1"/>
  <c r="D192" i="1"/>
  <c r="DC192" i="1" s="1"/>
  <c r="CC192" i="1" s="1"/>
  <c r="D196" i="1"/>
  <c r="D206" i="1"/>
  <c r="DD206" i="1" s="1"/>
  <c r="CD206" i="1" s="1"/>
  <c r="D312" i="1"/>
  <c r="DA34" i="1"/>
  <c r="CA34" i="1" s="1"/>
  <c r="E35" i="1"/>
  <c r="CG35" i="1" s="1"/>
  <c r="F149" i="1"/>
  <c r="F150" i="1"/>
  <c r="F152" i="1"/>
  <c r="F223" i="1"/>
  <c r="DA233" i="1"/>
  <c r="CA233" i="1" s="1"/>
  <c r="DA234" i="1"/>
  <c r="CA234" i="1" s="1"/>
  <c r="DA236" i="1"/>
  <c r="CA236" i="1" s="1"/>
  <c r="F241" i="1"/>
  <c r="F254" i="1"/>
  <c r="DA277" i="1"/>
  <c r="CA277" i="1" s="1"/>
  <c r="DA278" i="1"/>
  <c r="CA278" i="1" s="1"/>
  <c r="F134" i="1"/>
  <c r="DA20" i="1"/>
  <c r="CA20" i="1" s="1"/>
  <c r="DA26" i="1"/>
  <c r="CA26" i="1" s="1"/>
  <c r="DA29" i="1"/>
  <c r="CA29" i="1" s="1"/>
  <c r="DA35" i="1"/>
  <c r="CA35" i="1" s="1"/>
  <c r="DA22" i="1"/>
  <c r="CA22" i="1" s="1"/>
  <c r="DA28" i="1"/>
  <c r="CA28" i="1" s="1"/>
  <c r="DA25" i="1"/>
  <c r="CA25" i="1" s="1"/>
  <c r="DA27" i="1"/>
  <c r="CA27" i="1" s="1"/>
  <c r="DA30" i="1"/>
  <c r="CA30" i="1" s="1"/>
  <c r="DA33" i="1"/>
  <c r="CA33" i="1" s="1"/>
  <c r="DA21" i="1"/>
  <c r="CA21" i="1" s="1"/>
  <c r="DA23" i="1"/>
  <c r="CA23" i="1" s="1"/>
  <c r="Y36" i="1"/>
  <c r="F20" i="1"/>
  <c r="DH20" i="1" s="1"/>
  <c r="F21" i="1"/>
  <c r="DH21" i="1" s="1"/>
  <c r="F22" i="1"/>
  <c r="DH22" i="1" s="1"/>
  <c r="F23" i="1"/>
  <c r="DH23" i="1" s="1"/>
  <c r="F24" i="1"/>
  <c r="DH24" i="1" s="1"/>
  <c r="F25" i="1"/>
  <c r="DH25" i="1" s="1"/>
  <c r="F26" i="1"/>
  <c r="DH26" i="1" s="1"/>
  <c r="F27" i="1"/>
  <c r="DH27" i="1" s="1"/>
  <c r="F28" i="1"/>
  <c r="DH28" i="1" s="1"/>
  <c r="F29" i="1"/>
  <c r="DH29" i="1" s="1"/>
  <c r="F30" i="1"/>
  <c r="DH30" i="1" s="1"/>
  <c r="F31" i="1"/>
  <c r="DH31" i="1" s="1"/>
  <c r="F32" i="1"/>
  <c r="DH32" i="1" s="1"/>
  <c r="F33" i="1"/>
  <c r="DH33" i="1" s="1"/>
  <c r="F34" i="1"/>
  <c r="DH34" i="1" s="1"/>
  <c r="F35" i="1"/>
  <c r="DH35" i="1" s="1"/>
  <c r="F90" i="1"/>
  <c r="AN143" i="1"/>
  <c r="E91" i="1"/>
  <c r="DA93" i="1"/>
  <c r="CA93" i="1" s="1"/>
  <c r="E95" i="1"/>
  <c r="E97" i="1"/>
  <c r="DA97" i="1"/>
  <c r="CA97" i="1" s="1"/>
  <c r="F100" i="1"/>
  <c r="E101" i="1"/>
  <c r="DA101" i="1"/>
  <c r="CA101" i="1" s="1"/>
  <c r="DB101" i="1"/>
  <c r="CB101" i="1" s="1"/>
  <c r="F102" i="1"/>
  <c r="F104" i="1"/>
  <c r="E105" i="1"/>
  <c r="DA105" i="1"/>
  <c r="CA105" i="1" s="1"/>
  <c r="E107" i="1"/>
  <c r="DA113" i="1"/>
  <c r="CA113" i="1" s="1"/>
  <c r="F114" i="1"/>
  <c r="E117" i="1"/>
  <c r="F118" i="1"/>
  <c r="E119" i="1"/>
  <c r="F120" i="1"/>
  <c r="E121" i="1"/>
  <c r="DB121" i="1"/>
  <c r="CB121" i="1" s="1"/>
  <c r="F124" i="1"/>
  <c r="F136" i="1"/>
  <c r="E137" i="1"/>
  <c r="DA137" i="1"/>
  <c r="CA137" i="1" s="1"/>
  <c r="DB137" i="1"/>
  <c r="CB137" i="1" s="1"/>
  <c r="F138" i="1"/>
  <c r="E139" i="1"/>
  <c r="DA139" i="1"/>
  <c r="CA139" i="1" s="1"/>
  <c r="F140" i="1"/>
  <c r="E141" i="1"/>
  <c r="DA141" i="1"/>
  <c r="CA141" i="1" s="1"/>
  <c r="E149" i="1"/>
  <c r="CF149" i="1" s="1"/>
  <c r="DA150" i="1"/>
  <c r="CA150" i="1" s="1"/>
  <c r="DB150" i="1"/>
  <c r="CB150" i="1" s="1"/>
  <c r="D151" i="1"/>
  <c r="DG151" i="1" s="1"/>
  <c r="DA151" i="1"/>
  <c r="CA151" i="1" s="1"/>
  <c r="E152" i="1"/>
  <c r="CF152" i="1" s="1"/>
  <c r="D154" i="1"/>
  <c r="DF154" i="1" s="1"/>
  <c r="E221" i="1"/>
  <c r="E222" i="1"/>
  <c r="E224" i="1"/>
  <c r="E225" i="1"/>
  <c r="E227" i="1"/>
  <c r="E229" i="1"/>
  <c r="E230" i="1"/>
  <c r="E231" i="1"/>
  <c r="E233" i="1"/>
  <c r="E234" i="1"/>
  <c r="E235" i="1"/>
  <c r="E236" i="1"/>
  <c r="E237" i="1"/>
  <c r="E238" i="1"/>
  <c r="E239" i="1"/>
  <c r="E240" i="1"/>
  <c r="E242" i="1"/>
  <c r="E243" i="1"/>
  <c r="E244" i="1"/>
  <c r="E245" i="1"/>
  <c r="E246" i="1"/>
  <c r="E247" i="1"/>
  <c r="E249" i="1"/>
  <c r="E250" i="1"/>
  <c r="E251" i="1"/>
  <c r="E252" i="1"/>
  <c r="E257" i="1"/>
  <c r="E258" i="1"/>
  <c r="E259" i="1"/>
  <c r="E260" i="1"/>
  <c r="E262" i="1"/>
  <c r="E263" i="1"/>
  <c r="E264" i="1"/>
  <c r="E265" i="1"/>
  <c r="E266" i="1"/>
  <c r="E267" i="1"/>
  <c r="E268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DB149" i="1"/>
  <c r="CB149" i="1" s="1"/>
  <c r="DB152" i="1"/>
  <c r="CB152" i="1" s="1"/>
  <c r="DB154" i="1"/>
  <c r="CB154" i="1" s="1"/>
  <c r="E241" i="1"/>
  <c r="E248" i="1"/>
  <c r="E253" i="1"/>
  <c r="DA31" i="1"/>
  <c r="CA31" i="1" s="1"/>
  <c r="DB113" i="1"/>
  <c r="CB113" i="1" s="1"/>
  <c r="DB129" i="1"/>
  <c r="CB129" i="1" s="1"/>
  <c r="DB141" i="1"/>
  <c r="CB141" i="1" s="1"/>
  <c r="DA19" i="1"/>
  <c r="CA19" i="1" s="1"/>
  <c r="J301" i="1"/>
  <c r="I303" i="1"/>
  <c r="E303" i="1" s="1"/>
  <c r="DB118" i="1"/>
  <c r="CB118" i="1" s="1"/>
  <c r="DB151" i="1"/>
  <c r="CB151" i="1" s="1"/>
  <c r="DB155" i="1"/>
  <c r="CB155" i="1" s="1"/>
  <c r="DB156" i="1"/>
  <c r="CB156" i="1" s="1"/>
  <c r="DA32" i="1"/>
  <c r="CA32" i="1" s="1"/>
  <c r="DB93" i="1"/>
  <c r="CB93" i="1" s="1"/>
  <c r="DB117" i="1"/>
  <c r="CB117" i="1" s="1"/>
  <c r="DB125" i="1"/>
  <c r="CB125" i="1" s="1"/>
  <c r="DB133" i="1"/>
  <c r="CB133" i="1" s="1"/>
  <c r="H143" i="1"/>
  <c r="J303" i="1"/>
  <c r="I305" i="1"/>
  <c r="E305" i="1" s="1"/>
  <c r="DB148" i="1"/>
  <c r="CB148" i="1" s="1"/>
  <c r="I302" i="1"/>
  <c r="E302" i="1" s="1"/>
  <c r="J305" i="1"/>
  <c r="AH143" i="1"/>
  <c r="F92" i="1"/>
  <c r="E93" i="1"/>
  <c r="F94" i="1"/>
  <c r="F96" i="1"/>
  <c r="F98" i="1"/>
  <c r="E99" i="1"/>
  <c r="E103" i="1"/>
  <c r="F106" i="1"/>
  <c r="F108" i="1"/>
  <c r="E109" i="1"/>
  <c r="DA109" i="1"/>
  <c r="CA109" i="1" s="1"/>
  <c r="F110" i="1"/>
  <c r="E111" i="1"/>
  <c r="F112" i="1"/>
  <c r="E113" i="1"/>
  <c r="DA115" i="1"/>
  <c r="CA115" i="1" s="1"/>
  <c r="F116" i="1"/>
  <c r="DA117" i="1"/>
  <c r="CA117" i="1" s="1"/>
  <c r="F122" i="1"/>
  <c r="E123" i="1"/>
  <c r="E125" i="1"/>
  <c r="F126" i="1"/>
  <c r="E127" i="1"/>
  <c r="F128" i="1"/>
  <c r="E129" i="1"/>
  <c r="DA129" i="1"/>
  <c r="CA129" i="1" s="1"/>
  <c r="F130" i="1"/>
  <c r="E131" i="1"/>
  <c r="F132" i="1"/>
  <c r="E133" i="1"/>
  <c r="DA133" i="1"/>
  <c r="CA133" i="1" s="1"/>
  <c r="E135" i="1"/>
  <c r="F142" i="1"/>
  <c r="D149" i="1"/>
  <c r="DG149" i="1" s="1"/>
  <c r="DA149" i="1"/>
  <c r="CA149" i="1" s="1"/>
  <c r="E150" i="1"/>
  <c r="CF150" i="1" s="1"/>
  <c r="E151" i="1"/>
  <c r="CF151" i="1" s="1"/>
  <c r="D152" i="1"/>
  <c r="DC152" i="1" s="1"/>
  <c r="CC152" i="1" s="1"/>
  <c r="DA152" i="1"/>
  <c r="CA152" i="1" s="1"/>
  <c r="E153" i="1"/>
  <c r="CF153" i="1" s="1"/>
  <c r="DA153" i="1"/>
  <c r="CA153" i="1" s="1"/>
  <c r="E154" i="1"/>
  <c r="CF154" i="1" s="1"/>
  <c r="DA154" i="1"/>
  <c r="CA154" i="1" s="1"/>
  <c r="E155" i="1"/>
  <c r="CF155" i="1" s="1"/>
  <c r="DA155" i="1"/>
  <c r="CA155" i="1" s="1"/>
  <c r="D156" i="1"/>
  <c r="DC156" i="1" s="1"/>
  <c r="CC156" i="1" s="1"/>
  <c r="DA156" i="1"/>
  <c r="CA156" i="1" s="1"/>
  <c r="E228" i="1"/>
  <c r="F19" i="1"/>
  <c r="DH19" i="1" s="1"/>
  <c r="E223" i="1"/>
  <c r="G36" i="1"/>
  <c r="E20" i="1"/>
  <c r="E21" i="1"/>
  <c r="CG21" i="1" s="1"/>
  <c r="E22" i="1"/>
  <c r="CG22" i="1" s="1"/>
  <c r="E23" i="1"/>
  <c r="E24" i="1"/>
  <c r="CG24" i="1" s="1"/>
  <c r="E25" i="1"/>
  <c r="CG25" i="1" s="1"/>
  <c r="E26" i="1"/>
  <c r="CG26" i="1" s="1"/>
  <c r="E27" i="1"/>
  <c r="CG27" i="1" s="1"/>
  <c r="E28" i="1"/>
  <c r="E29" i="1"/>
  <c r="CG29" i="1" s="1"/>
  <c r="DC29" i="1"/>
  <c r="CC29" i="1" s="1"/>
  <c r="E30" i="1"/>
  <c r="DC30" i="1"/>
  <c r="CC30" i="1" s="1"/>
  <c r="E31" i="1"/>
  <c r="D31" i="1" s="1"/>
  <c r="DD31" i="1" s="1"/>
  <c r="CD31" i="1" s="1"/>
  <c r="DC31" i="1"/>
  <c r="CC31" i="1" s="1"/>
  <c r="E32" i="1"/>
  <c r="DC32" i="1"/>
  <c r="CC32" i="1" s="1"/>
  <c r="E33" i="1"/>
  <c r="CG33" i="1" s="1"/>
  <c r="DC33" i="1"/>
  <c r="CC33" i="1" s="1"/>
  <c r="E34" i="1"/>
  <c r="DC34" i="1"/>
  <c r="CC34" i="1" s="1"/>
  <c r="DC35" i="1"/>
  <c r="CC35" i="1" s="1"/>
  <c r="K143" i="1"/>
  <c r="O143" i="1"/>
  <c r="S143" i="1"/>
  <c r="AA143" i="1"/>
  <c r="AE143" i="1"/>
  <c r="AM143" i="1"/>
  <c r="AQ143" i="1"/>
  <c r="AU143" i="1"/>
  <c r="F91" i="1"/>
  <c r="L143" i="1"/>
  <c r="P143" i="1"/>
  <c r="T143" i="1"/>
  <c r="AB143" i="1"/>
  <c r="AF143" i="1"/>
  <c r="AJ143" i="1"/>
  <c r="AV143" i="1"/>
  <c r="M143" i="1"/>
  <c r="Q143" i="1"/>
  <c r="U143" i="1"/>
  <c r="Y143" i="1"/>
  <c r="AC143" i="1"/>
  <c r="AG143" i="1"/>
  <c r="AK143" i="1"/>
  <c r="AS143" i="1"/>
  <c r="AW143" i="1"/>
  <c r="F93" i="1"/>
  <c r="R143" i="1"/>
  <c r="V143" i="1"/>
  <c r="AL143" i="1"/>
  <c r="E94" i="1"/>
  <c r="DA94" i="1"/>
  <c r="CA94" i="1" s="1"/>
  <c r="DB94" i="1"/>
  <c r="CB94" i="1" s="1"/>
  <c r="F95" i="1"/>
  <c r="D95" i="1" s="1"/>
  <c r="DC95" i="1" s="1"/>
  <c r="CC95" i="1" s="1"/>
  <c r="E96" i="1"/>
  <c r="DA96" i="1"/>
  <c r="CA96" i="1" s="1"/>
  <c r="F97" i="1"/>
  <c r="E98" i="1"/>
  <c r="DA98" i="1"/>
  <c r="CA98" i="1" s="1"/>
  <c r="DB98" i="1"/>
  <c r="CB98" i="1" s="1"/>
  <c r="F99" i="1"/>
  <c r="E100" i="1"/>
  <c r="DA100" i="1"/>
  <c r="CA100" i="1" s="1"/>
  <c r="F101" i="1"/>
  <c r="E102" i="1"/>
  <c r="D102" i="1" s="1"/>
  <c r="DG102" i="1" s="1"/>
  <c r="DA102" i="1"/>
  <c r="CA102" i="1" s="1"/>
  <c r="DB102" i="1"/>
  <c r="CB102" i="1" s="1"/>
  <c r="F103" i="1"/>
  <c r="DA103" i="1"/>
  <c r="CA103" i="1" s="1"/>
  <c r="E104" i="1"/>
  <c r="D104" i="1" s="1"/>
  <c r="DC104" i="1" s="1"/>
  <c r="CC104" i="1" s="1"/>
  <c r="DA104" i="1"/>
  <c r="CA104" i="1" s="1"/>
  <c r="F105" i="1"/>
  <c r="E106" i="1"/>
  <c r="DA106" i="1"/>
  <c r="CA106" i="1" s="1"/>
  <c r="DB106" i="1"/>
  <c r="CB106" i="1" s="1"/>
  <c r="F107" i="1"/>
  <c r="E108" i="1"/>
  <c r="DA108" i="1"/>
  <c r="CA108" i="1" s="1"/>
  <c r="F109" i="1"/>
  <c r="E110" i="1"/>
  <c r="DA110" i="1"/>
  <c r="CA110" i="1" s="1"/>
  <c r="DB110" i="1"/>
  <c r="CB110" i="1" s="1"/>
  <c r="F111" i="1"/>
  <c r="E112" i="1"/>
  <c r="DA112" i="1"/>
  <c r="CA112" i="1" s="1"/>
  <c r="F113" i="1"/>
  <c r="E114" i="1"/>
  <c r="DA114" i="1"/>
  <c r="CA114" i="1" s="1"/>
  <c r="DB114" i="1"/>
  <c r="CB114" i="1" s="1"/>
  <c r="F115" i="1"/>
  <c r="E116" i="1"/>
  <c r="DA116" i="1"/>
  <c r="CA116" i="1" s="1"/>
  <c r="F117" i="1"/>
  <c r="F119" i="1"/>
  <c r="D119" i="1" s="1"/>
  <c r="E120" i="1"/>
  <c r="DA120" i="1"/>
  <c r="CA120" i="1" s="1"/>
  <c r="F121" i="1"/>
  <c r="E122" i="1"/>
  <c r="DB122" i="1"/>
  <c r="CB122" i="1" s="1"/>
  <c r="F123" i="1"/>
  <c r="E124" i="1"/>
  <c r="F125" i="1"/>
  <c r="E126" i="1"/>
  <c r="DB126" i="1"/>
  <c r="CB126" i="1" s="1"/>
  <c r="F127" i="1"/>
  <c r="E128" i="1"/>
  <c r="DA128" i="1"/>
  <c r="CA128" i="1" s="1"/>
  <c r="F129" i="1"/>
  <c r="E130" i="1"/>
  <c r="DA130" i="1"/>
  <c r="CA130" i="1" s="1"/>
  <c r="DB130" i="1"/>
  <c r="CB130" i="1" s="1"/>
  <c r="F131" i="1"/>
  <c r="E132" i="1"/>
  <c r="DA132" i="1"/>
  <c r="CA132" i="1" s="1"/>
  <c r="F133" i="1"/>
  <c r="E134" i="1"/>
  <c r="DA134" i="1"/>
  <c r="CA134" i="1" s="1"/>
  <c r="DB134" i="1"/>
  <c r="CB134" i="1" s="1"/>
  <c r="F135" i="1"/>
  <c r="DA135" i="1"/>
  <c r="CA135" i="1" s="1"/>
  <c r="E136" i="1"/>
  <c r="DA136" i="1"/>
  <c r="CA136" i="1" s="1"/>
  <c r="F137" i="1"/>
  <c r="E138" i="1"/>
  <c r="DA138" i="1"/>
  <c r="CA138" i="1" s="1"/>
  <c r="DB138" i="1"/>
  <c r="CB138" i="1" s="1"/>
  <c r="F139" i="1"/>
  <c r="E140" i="1"/>
  <c r="DA140" i="1"/>
  <c r="CA140" i="1" s="1"/>
  <c r="F141" i="1"/>
  <c r="DA142" i="1"/>
  <c r="CA142" i="1" s="1"/>
  <c r="DB142" i="1"/>
  <c r="CB142" i="1" s="1"/>
  <c r="F148" i="1"/>
  <c r="F151" i="1"/>
  <c r="F153" i="1"/>
  <c r="F154" i="1"/>
  <c r="F156" i="1"/>
  <c r="F221" i="1"/>
  <c r="DA221" i="1"/>
  <c r="CA221" i="1" s="1"/>
  <c r="F222" i="1"/>
  <c r="DA222" i="1"/>
  <c r="CA222" i="1" s="1"/>
  <c r="F229" i="1"/>
  <c r="DA229" i="1"/>
  <c r="CA229" i="1" s="1"/>
  <c r="F230" i="1"/>
  <c r="DA230" i="1"/>
  <c r="CA230" i="1" s="1"/>
  <c r="F231" i="1"/>
  <c r="DA231" i="1"/>
  <c r="CA231" i="1" s="1"/>
  <c r="F232" i="1"/>
  <c r="DA232" i="1"/>
  <c r="CA232" i="1" s="1"/>
  <c r="F233" i="1"/>
  <c r="F234" i="1"/>
  <c r="F235" i="1"/>
  <c r="DA235" i="1"/>
  <c r="CA235" i="1" s="1"/>
  <c r="F236" i="1"/>
  <c r="F237" i="1"/>
  <c r="DA237" i="1"/>
  <c r="CA237" i="1" s="1"/>
  <c r="F238" i="1"/>
  <c r="DA238" i="1"/>
  <c r="CA238" i="1" s="1"/>
  <c r="F239" i="1"/>
  <c r="DA239" i="1"/>
  <c r="CA239" i="1" s="1"/>
  <c r="DA240" i="1"/>
  <c r="CA240" i="1" s="1"/>
  <c r="F242" i="1"/>
  <c r="F244" i="1"/>
  <c r="F245" i="1"/>
  <c r="F246" i="1"/>
  <c r="F247" i="1"/>
  <c r="F248" i="1"/>
  <c r="F249" i="1"/>
  <c r="F250" i="1"/>
  <c r="F251" i="1"/>
  <c r="F252" i="1"/>
  <c r="F253" i="1"/>
  <c r="F256" i="1"/>
  <c r="F259" i="1"/>
  <c r="DA259" i="1"/>
  <c r="CA259" i="1" s="1"/>
  <c r="F260" i="1"/>
  <c r="DA260" i="1"/>
  <c r="CA260" i="1" s="1"/>
  <c r="F261" i="1"/>
  <c r="DA261" i="1"/>
  <c r="CA261" i="1" s="1"/>
  <c r="F262" i="1"/>
  <c r="DA262" i="1"/>
  <c r="CA262" i="1" s="1"/>
  <c r="F263" i="1"/>
  <c r="DA263" i="1"/>
  <c r="CA263" i="1" s="1"/>
  <c r="F264" i="1"/>
  <c r="DA264" i="1"/>
  <c r="CA264" i="1" s="1"/>
  <c r="F265" i="1"/>
  <c r="DA265" i="1"/>
  <c r="CA265" i="1" s="1"/>
  <c r="F266" i="1"/>
  <c r="DA266" i="1"/>
  <c r="CA266" i="1" s="1"/>
  <c r="F267" i="1"/>
  <c r="DA267" i="1"/>
  <c r="CA267" i="1" s="1"/>
  <c r="F268" i="1"/>
  <c r="DA268" i="1"/>
  <c r="CA268" i="1" s="1"/>
  <c r="F269" i="1"/>
  <c r="DA269" i="1"/>
  <c r="CA269" i="1" s="1"/>
  <c r="F270" i="1"/>
  <c r="DA270" i="1"/>
  <c r="CA270" i="1" s="1"/>
  <c r="F271" i="1"/>
  <c r="DA271" i="1"/>
  <c r="CA271" i="1" s="1"/>
  <c r="F272" i="1"/>
  <c r="DA272" i="1"/>
  <c r="CA272" i="1" s="1"/>
  <c r="F273" i="1"/>
  <c r="DA273" i="1"/>
  <c r="CA273" i="1" s="1"/>
  <c r="F274" i="1"/>
  <c r="DA274" i="1"/>
  <c r="CA274" i="1" s="1"/>
  <c r="F275" i="1"/>
  <c r="DA275" i="1"/>
  <c r="CA275" i="1" s="1"/>
  <c r="F276" i="1"/>
  <c r="DA276" i="1"/>
  <c r="CA276" i="1" s="1"/>
  <c r="F277" i="1"/>
  <c r="F278" i="1"/>
  <c r="F279" i="1"/>
  <c r="DA279" i="1"/>
  <c r="CA279" i="1" s="1"/>
  <c r="F280" i="1"/>
  <c r="DA280" i="1"/>
  <c r="CA280" i="1" s="1"/>
  <c r="F281" i="1"/>
  <c r="DA281" i="1"/>
  <c r="CA281" i="1" s="1"/>
  <c r="F282" i="1"/>
  <c r="DA282" i="1"/>
  <c r="CA282" i="1" s="1"/>
  <c r="F283" i="1"/>
  <c r="DA283" i="1"/>
  <c r="CA283" i="1" s="1"/>
  <c r="F284" i="1"/>
  <c r="DA284" i="1"/>
  <c r="CA284" i="1" s="1"/>
  <c r="F285" i="1"/>
  <c r="DA285" i="1"/>
  <c r="CA285" i="1" s="1"/>
  <c r="F286" i="1"/>
  <c r="DA286" i="1"/>
  <c r="CA286" i="1" s="1"/>
  <c r="F287" i="1"/>
  <c r="DA287" i="1"/>
  <c r="CA287" i="1" s="1"/>
  <c r="F288" i="1"/>
  <c r="DA288" i="1"/>
  <c r="CA288" i="1" s="1"/>
  <c r="F289" i="1"/>
  <c r="DA289" i="1"/>
  <c r="CA289" i="1" s="1"/>
  <c r="F290" i="1"/>
  <c r="DA290" i="1"/>
  <c r="CA290" i="1" s="1"/>
  <c r="F291" i="1"/>
  <c r="DA291" i="1"/>
  <c r="CA291" i="1" s="1"/>
  <c r="F292" i="1"/>
  <c r="DA292" i="1"/>
  <c r="CA292" i="1" s="1"/>
  <c r="F293" i="1"/>
  <c r="DA293" i="1"/>
  <c r="CA293" i="1" s="1"/>
  <c r="F294" i="1"/>
  <c r="DA294" i="1"/>
  <c r="CA294" i="1" s="1"/>
  <c r="F295" i="1"/>
  <c r="DA295" i="1"/>
  <c r="CA295" i="1" s="1"/>
  <c r="F296" i="1"/>
  <c r="DA296" i="1"/>
  <c r="CA296" i="1" s="1"/>
  <c r="F297" i="1"/>
  <c r="DA297" i="1"/>
  <c r="CA297" i="1" s="1"/>
  <c r="F298" i="1"/>
  <c r="DA298" i="1"/>
  <c r="CA298" i="1" s="1"/>
  <c r="F299" i="1"/>
  <c r="DA299" i="1"/>
  <c r="CA299" i="1" s="1"/>
  <c r="F300" i="1"/>
  <c r="DA300" i="1"/>
  <c r="CA300" i="1" s="1"/>
  <c r="AJ302" i="1"/>
  <c r="DA224" i="1"/>
  <c r="CA224" i="1" s="1"/>
  <c r="AJ304" i="1"/>
  <c r="F304" i="1" s="1"/>
  <c r="DA226" i="1"/>
  <c r="CA226" i="1" s="1"/>
  <c r="F226" i="1"/>
  <c r="AJ301" i="1"/>
  <c r="DA223" i="1"/>
  <c r="CA223" i="1" s="1"/>
  <c r="H302" i="1"/>
  <c r="F224" i="1"/>
  <c r="AJ303" i="1"/>
  <c r="DA225" i="1"/>
  <c r="CA225" i="1" s="1"/>
  <c r="AJ305" i="1"/>
  <c r="DA227" i="1"/>
  <c r="CA227" i="1" s="1"/>
  <c r="F228" i="1"/>
  <c r="H306" i="1"/>
  <c r="DA228" i="1"/>
  <c r="CA228" i="1" s="1"/>
  <c r="AJ306" i="1"/>
  <c r="E306" i="1"/>
  <c r="E301" i="1"/>
  <c r="E304" i="1"/>
  <c r="E226" i="1"/>
  <c r="D148" i="1"/>
  <c r="CE148" i="1" s="1"/>
  <c r="D153" i="1"/>
  <c r="DE153" i="1" s="1"/>
  <c r="E148" i="1"/>
  <c r="D150" i="1"/>
  <c r="DE150" i="1" s="1"/>
  <c r="D155" i="1"/>
  <c r="CE155" i="1" s="1"/>
  <c r="E156" i="1"/>
  <c r="CF156" i="1" s="1"/>
  <c r="DA148" i="1"/>
  <c r="CA148" i="1" s="1"/>
  <c r="X143" i="1"/>
  <c r="DA91" i="1"/>
  <c r="CA91" i="1" s="1"/>
  <c r="DB91" i="1"/>
  <c r="CB91" i="1" s="1"/>
  <c r="AR143" i="1"/>
  <c r="I143" i="1"/>
  <c r="E92" i="1"/>
  <c r="AO143" i="1"/>
  <c r="DA92" i="1"/>
  <c r="CA92" i="1" s="1"/>
  <c r="DB99" i="1"/>
  <c r="CB99" i="1" s="1"/>
  <c r="DB103" i="1"/>
  <c r="CB103" i="1" s="1"/>
  <c r="DB107" i="1"/>
  <c r="CB107" i="1" s="1"/>
  <c r="DB111" i="1"/>
  <c r="CB111" i="1" s="1"/>
  <c r="DB115" i="1"/>
  <c r="CB115" i="1" s="1"/>
  <c r="DB123" i="1"/>
  <c r="CB123" i="1" s="1"/>
  <c r="DB131" i="1"/>
  <c r="CB131" i="1" s="1"/>
  <c r="DB135" i="1"/>
  <c r="CB135" i="1" s="1"/>
  <c r="DB139" i="1"/>
  <c r="CB139" i="1" s="1"/>
  <c r="G143" i="1"/>
  <c r="E90" i="1"/>
  <c r="W143" i="1"/>
  <c r="DA90" i="1"/>
  <c r="CA90" i="1" s="1"/>
  <c r="AI143" i="1"/>
  <c r="DB90" i="1"/>
  <c r="CB90" i="1" s="1"/>
  <c r="DB95" i="1"/>
  <c r="CB95" i="1" s="1"/>
  <c r="E118" i="1"/>
  <c r="DA118" i="1"/>
  <c r="CA118" i="1" s="1"/>
  <c r="DB119" i="1"/>
  <c r="CB119" i="1" s="1"/>
  <c r="DB127" i="1"/>
  <c r="CB127" i="1" s="1"/>
  <c r="J143" i="1"/>
  <c r="N143" i="1"/>
  <c r="Z143" i="1"/>
  <c r="AD143" i="1"/>
  <c r="AP143" i="1"/>
  <c r="AT143" i="1"/>
  <c r="DB92" i="1"/>
  <c r="CB92" i="1" s="1"/>
  <c r="DB96" i="1"/>
  <c r="CB96" i="1" s="1"/>
  <c r="DA107" i="1"/>
  <c r="CA107" i="1" s="1"/>
  <c r="DB108" i="1"/>
  <c r="CB108" i="1" s="1"/>
  <c r="DA111" i="1"/>
  <c r="CA111" i="1" s="1"/>
  <c r="DB112" i="1"/>
  <c r="CB112" i="1" s="1"/>
  <c r="DB116" i="1"/>
  <c r="CB116" i="1" s="1"/>
  <c r="DB120" i="1"/>
  <c r="CB120" i="1" s="1"/>
  <c r="DB124" i="1"/>
  <c r="CB124" i="1" s="1"/>
  <c r="DB128" i="1"/>
  <c r="CB128" i="1" s="1"/>
  <c r="DA131" i="1"/>
  <c r="CA131" i="1" s="1"/>
  <c r="DB140" i="1"/>
  <c r="CB140" i="1" s="1"/>
  <c r="E19" i="1"/>
  <c r="CG19" i="1" s="1"/>
  <c r="DB49" i="1"/>
  <c r="CB49" i="1" s="1"/>
  <c r="DD49" i="1"/>
  <c r="CD49" i="1" s="1"/>
  <c r="CE49" i="1"/>
  <c r="DG49" i="1"/>
  <c r="DB53" i="1"/>
  <c r="CB53" i="1" s="1"/>
  <c r="DD53" i="1"/>
  <c r="CD53" i="1" s="1"/>
  <c r="CE53" i="1"/>
  <c r="DG53" i="1"/>
  <c r="DE163" i="1"/>
  <c r="CE163" i="1" s="1"/>
  <c r="DA163" i="1"/>
  <c r="CA163" i="1" s="1"/>
  <c r="DC163" i="1"/>
  <c r="CC163" i="1" s="1"/>
  <c r="DB163" i="1"/>
  <c r="CB163" i="1" s="1"/>
  <c r="DD163" i="1"/>
  <c r="CD163" i="1" s="1"/>
  <c r="DB177" i="1"/>
  <c r="CB177" i="1" s="1"/>
  <c r="DE177" i="1"/>
  <c r="CE177" i="1" s="1"/>
  <c r="DA177" i="1"/>
  <c r="CA177" i="1" s="1"/>
  <c r="DD177" i="1"/>
  <c r="CD177" i="1" s="1"/>
  <c r="DC177" i="1"/>
  <c r="CC177" i="1" s="1"/>
  <c r="DD182" i="1"/>
  <c r="CD182" i="1" s="1"/>
  <c r="DA182" i="1"/>
  <c r="CA182" i="1" s="1"/>
  <c r="DC182" i="1"/>
  <c r="CC182" i="1" s="1"/>
  <c r="DB182" i="1"/>
  <c r="CB182" i="1" s="1"/>
  <c r="DE182" i="1"/>
  <c r="CE182" i="1" s="1"/>
  <c r="DD186" i="1"/>
  <c r="CD186" i="1" s="1"/>
  <c r="DE186" i="1"/>
  <c r="CE186" i="1" s="1"/>
  <c r="DA186" i="1"/>
  <c r="CA186" i="1" s="1"/>
  <c r="DD190" i="1"/>
  <c r="CD190" i="1" s="1"/>
  <c r="DB190" i="1"/>
  <c r="CB190" i="1" s="1"/>
  <c r="DE190" i="1"/>
  <c r="CE190" i="1" s="1"/>
  <c r="DC190" i="1"/>
  <c r="CC190" i="1" s="1"/>
  <c r="DA190" i="1"/>
  <c r="CA190" i="1" s="1"/>
  <c r="DD194" i="1"/>
  <c r="CD194" i="1" s="1"/>
  <c r="DC194" i="1"/>
  <c r="CC194" i="1" s="1"/>
  <c r="DE194" i="1"/>
  <c r="CE194" i="1" s="1"/>
  <c r="DD198" i="1"/>
  <c r="CD198" i="1" s="1"/>
  <c r="DB198" i="1"/>
  <c r="CB198" i="1" s="1"/>
  <c r="DA198" i="1"/>
  <c r="CA198" i="1" s="1"/>
  <c r="DC198" i="1"/>
  <c r="CC198" i="1" s="1"/>
  <c r="DE198" i="1"/>
  <c r="CE198" i="1" s="1"/>
  <c r="DB311" i="1"/>
  <c r="CB311" i="1"/>
  <c r="CB315" i="1"/>
  <c r="AS315" i="1" s="1"/>
  <c r="DG42" i="1"/>
  <c r="CF42" i="1"/>
  <c r="CH42" i="1"/>
  <c r="DF42" i="1"/>
  <c r="DB42" i="1"/>
  <c r="CB42" i="1" s="1"/>
  <c r="CE42" i="1"/>
  <c r="DE42" i="1"/>
  <c r="DD42" i="1"/>
  <c r="CD42" i="1" s="1"/>
  <c r="DB173" i="1"/>
  <c r="CB173" i="1" s="1"/>
  <c r="DC173" i="1"/>
  <c r="CC173" i="1" s="1"/>
  <c r="DE173" i="1"/>
  <c r="CE173" i="1" s="1"/>
  <c r="DA173" i="1"/>
  <c r="CA173" i="1" s="1"/>
  <c r="DD173" i="1"/>
  <c r="CD173" i="1" s="1"/>
  <c r="DF47" i="1"/>
  <c r="DB47" i="1"/>
  <c r="CB47" i="1" s="1"/>
  <c r="CF47" i="1"/>
  <c r="DD47" i="1"/>
  <c r="CD47" i="1" s="1"/>
  <c r="CH47" i="1"/>
  <c r="DG47" i="1"/>
  <c r="DE47" i="1"/>
  <c r="CE47" i="1"/>
  <c r="DF51" i="1"/>
  <c r="CF51" i="1"/>
  <c r="CH51" i="1"/>
  <c r="CE51" i="1"/>
  <c r="K67" i="1"/>
  <c r="K71" i="1"/>
  <c r="K75" i="1"/>
  <c r="K79" i="1"/>
  <c r="DB169" i="1"/>
  <c r="CB169" i="1" s="1"/>
  <c r="DD169" i="1"/>
  <c r="CD169" i="1" s="1"/>
  <c r="DE169" i="1"/>
  <c r="CE169" i="1" s="1"/>
  <c r="DA169" i="1"/>
  <c r="CA169" i="1" s="1"/>
  <c r="DC169" i="1"/>
  <c r="CC169" i="1" s="1"/>
  <c r="DE174" i="1"/>
  <c r="CE174" i="1" s="1"/>
  <c r="DA174" i="1"/>
  <c r="CA174" i="1" s="1"/>
  <c r="DD174" i="1"/>
  <c r="CD174" i="1" s="1"/>
  <c r="DC174" i="1"/>
  <c r="CC174" i="1" s="1"/>
  <c r="DB174" i="1"/>
  <c r="CB174" i="1" s="1"/>
  <c r="DD180" i="1"/>
  <c r="CD180" i="1" s="1"/>
  <c r="DE180" i="1"/>
  <c r="CE180" i="1" s="1"/>
  <c r="DC180" i="1"/>
  <c r="CC180" i="1" s="1"/>
  <c r="DB180" i="1"/>
  <c r="CB180" i="1" s="1"/>
  <c r="DA180" i="1"/>
  <c r="CA180" i="1" s="1"/>
  <c r="DB184" i="1"/>
  <c r="CB184" i="1" s="1"/>
  <c r="DC184" i="1"/>
  <c r="CC184" i="1" s="1"/>
  <c r="DD188" i="1"/>
  <c r="CD188" i="1" s="1"/>
  <c r="DB188" i="1"/>
  <c r="CB188" i="1" s="1"/>
  <c r="DE188" i="1"/>
  <c r="CE188" i="1" s="1"/>
  <c r="DC188" i="1"/>
  <c r="CC188" i="1" s="1"/>
  <c r="DA188" i="1"/>
  <c r="CA188" i="1" s="1"/>
  <c r="DA192" i="1"/>
  <c r="CA192" i="1" s="1"/>
  <c r="DB192" i="1"/>
  <c r="CB192" i="1" s="1"/>
  <c r="DD196" i="1"/>
  <c r="CD196" i="1" s="1"/>
  <c r="DB196" i="1"/>
  <c r="CB196" i="1" s="1"/>
  <c r="DE196" i="1"/>
  <c r="CE196" i="1" s="1"/>
  <c r="DC196" i="1"/>
  <c r="CC196" i="1" s="1"/>
  <c r="DA196" i="1"/>
  <c r="CA196" i="1" s="1"/>
  <c r="DB206" i="1"/>
  <c r="CB206" i="1" s="1"/>
  <c r="DA206" i="1"/>
  <c r="CA206" i="1" s="1"/>
  <c r="AS311" i="1"/>
  <c r="DB313" i="1"/>
  <c r="CB313" i="1"/>
  <c r="AS313" i="1" s="1"/>
  <c r="DF52" i="1"/>
  <c r="DB52" i="1"/>
  <c r="CB52" i="1" s="1"/>
  <c r="CF52" i="1"/>
  <c r="CH52" i="1"/>
  <c r="DG52" i="1"/>
  <c r="DE52" i="1"/>
  <c r="CE52" i="1"/>
  <c r="DD52" i="1"/>
  <c r="CD52" i="1" s="1"/>
  <c r="DB314" i="1"/>
  <c r="CE41" i="1"/>
  <c r="DB41" i="1"/>
  <c r="CB41" i="1" s="1"/>
  <c r="CH41" i="1"/>
  <c r="CF41" i="1"/>
  <c r="DF50" i="1"/>
  <c r="DB50" i="1"/>
  <c r="CB50" i="1" s="1"/>
  <c r="CF50" i="1"/>
  <c r="CH50" i="1"/>
  <c r="DE50" i="1"/>
  <c r="CE50" i="1"/>
  <c r="DD50" i="1"/>
  <c r="CD50" i="1" s="1"/>
  <c r="DG50" i="1"/>
  <c r="K70" i="1"/>
  <c r="K74" i="1"/>
  <c r="K78" i="1"/>
  <c r="DE170" i="1"/>
  <c r="CE170" i="1" s="1"/>
  <c r="DA170" i="1"/>
  <c r="CA170" i="1" s="1"/>
  <c r="DD170" i="1"/>
  <c r="CD170" i="1" s="1"/>
  <c r="DC170" i="1"/>
  <c r="CC170" i="1" s="1"/>
  <c r="DB170" i="1"/>
  <c r="CB170" i="1" s="1"/>
  <c r="DE205" i="1"/>
  <c r="CE205" i="1" s="1"/>
  <c r="DA205" i="1"/>
  <c r="CA205" i="1" s="1"/>
  <c r="DB312" i="1"/>
  <c r="CB312" i="1"/>
  <c r="AS312" i="1" s="1"/>
  <c r="DE13" i="1"/>
  <c r="CE62" i="1"/>
  <c r="DB162" i="1"/>
  <c r="CB162" i="1" s="1"/>
  <c r="DE167" i="1"/>
  <c r="CE167" i="1" s="1"/>
  <c r="DA171" i="1"/>
  <c r="CA171" i="1" s="1"/>
  <c r="DA175" i="1"/>
  <c r="CA175" i="1" s="1"/>
  <c r="CE12" i="1"/>
  <c r="DE12" i="1"/>
  <c r="CE13" i="1"/>
  <c r="CE14" i="1"/>
  <c r="CE15" i="1"/>
  <c r="CG42" i="1"/>
  <c r="DE61" i="1"/>
  <c r="DE63" i="1"/>
  <c r="DE164" i="1"/>
  <c r="CE164" i="1" s="1"/>
  <c r="DA167" i="1"/>
  <c r="CA167" i="1" s="1"/>
  <c r="DE171" i="1"/>
  <c r="CE171" i="1" s="1"/>
  <c r="DC204" i="1"/>
  <c r="CC204" i="1" s="1"/>
  <c r="CF13" i="1"/>
  <c r="DB13" i="1"/>
  <c r="CB13" i="1" s="1"/>
  <c r="DF13" i="1"/>
  <c r="CF15" i="1"/>
  <c r="DB15" i="1"/>
  <c r="CB15" i="1" s="1"/>
  <c r="DF15" i="1"/>
  <c r="CG41" i="1"/>
  <c r="DH48" i="1"/>
  <c r="DE55" i="1"/>
  <c r="CE57" i="1"/>
  <c r="DE57" i="1"/>
  <c r="CE58" i="1"/>
  <c r="D60" i="1"/>
  <c r="DB62" i="1"/>
  <c r="CB62" i="1" s="1"/>
  <c r="DF62" i="1"/>
  <c r="DB63" i="1"/>
  <c r="CB63" i="1" s="1"/>
  <c r="E64" i="1"/>
  <c r="D64" i="1" s="1"/>
  <c r="DB164" i="1"/>
  <c r="CB164" i="1" s="1"/>
  <c r="DE168" i="1"/>
  <c r="CE168" i="1" s="1"/>
  <c r="DB171" i="1"/>
  <c r="CB171" i="1" s="1"/>
  <c r="DA172" i="1"/>
  <c r="CA172" i="1" s="1"/>
  <c r="DE176" i="1"/>
  <c r="CE176" i="1" s="1"/>
  <c r="DD181" i="1"/>
  <c r="CD181" i="1" s="1"/>
  <c r="DD183" i="1"/>
  <c r="CD183" i="1" s="1"/>
  <c r="DD185" i="1"/>
  <c r="CD185" i="1" s="1"/>
  <c r="DD187" i="1"/>
  <c r="CD187" i="1" s="1"/>
  <c r="DD189" i="1"/>
  <c r="CD189" i="1" s="1"/>
  <c r="DD193" i="1"/>
  <c r="CD193" i="1" s="1"/>
  <c r="DD197" i="1"/>
  <c r="CD197" i="1" s="1"/>
  <c r="DG12" i="1"/>
  <c r="DG13" i="1"/>
  <c r="DG14" i="1"/>
  <c r="DG15" i="1"/>
  <c r="CH43" i="1"/>
  <c r="CF44" i="1"/>
  <c r="DB44" i="1"/>
  <c r="CB44" i="1" s="1"/>
  <c r="DF44" i="1"/>
  <c r="D48" i="1"/>
  <c r="CF55" i="1"/>
  <c r="DB55" i="1"/>
  <c r="CB55" i="1" s="1"/>
  <c r="DF55" i="1"/>
  <c r="CF56" i="1"/>
  <c r="DB56" i="1"/>
  <c r="CB56" i="1" s="1"/>
  <c r="DF56" i="1"/>
  <c r="CF57" i="1"/>
  <c r="DB57" i="1"/>
  <c r="CB57" i="1" s="1"/>
  <c r="AY57" i="1" s="1"/>
  <c r="DF57" i="1"/>
  <c r="CF58" i="1"/>
  <c r="DB58" i="1"/>
  <c r="CB58" i="1" s="1"/>
  <c r="DF58" i="1"/>
  <c r="CF59" i="1"/>
  <c r="DB59" i="1"/>
  <c r="CB59" i="1" s="1"/>
  <c r="DF59" i="1"/>
  <c r="DG61" i="1"/>
  <c r="DG62" i="1"/>
  <c r="DG63" i="1"/>
  <c r="DD162" i="1"/>
  <c r="CD162" i="1" s="1"/>
  <c r="DC164" i="1"/>
  <c r="CC164" i="1" s="1"/>
  <c r="DC165" i="1"/>
  <c r="CC165" i="1" s="1"/>
  <c r="DC167" i="1"/>
  <c r="CC167" i="1" s="1"/>
  <c r="DB168" i="1"/>
  <c r="CB168" i="1" s="1"/>
  <c r="DC171" i="1"/>
  <c r="CC171" i="1" s="1"/>
  <c r="DB172" i="1"/>
  <c r="CB172" i="1" s="1"/>
  <c r="DC175" i="1"/>
  <c r="CC175" i="1" s="1"/>
  <c r="DB176" i="1"/>
  <c r="CB176" i="1" s="1"/>
  <c r="DA179" i="1"/>
  <c r="CA179" i="1" s="1"/>
  <c r="DA181" i="1"/>
  <c r="CA181" i="1" s="1"/>
  <c r="DE181" i="1"/>
  <c r="CE181" i="1" s="1"/>
  <c r="DA183" i="1"/>
  <c r="CA183" i="1" s="1"/>
  <c r="DA185" i="1"/>
  <c r="CA185" i="1" s="1"/>
  <c r="AX185" i="1" s="1"/>
  <c r="DE185" i="1"/>
  <c r="CE185" i="1" s="1"/>
  <c r="DA187" i="1"/>
  <c r="CA187" i="1" s="1"/>
  <c r="DA189" i="1"/>
  <c r="CA189" i="1" s="1"/>
  <c r="DE189" i="1"/>
  <c r="CE189" i="1" s="1"/>
  <c r="DA191" i="1"/>
  <c r="CA191" i="1" s="1"/>
  <c r="DA193" i="1"/>
  <c r="CA193" i="1" s="1"/>
  <c r="AX193" i="1" s="1"/>
  <c r="DE193" i="1"/>
  <c r="CE193" i="1" s="1"/>
  <c r="DA195" i="1"/>
  <c r="CA195" i="1" s="1"/>
  <c r="DA197" i="1"/>
  <c r="CA197" i="1" s="1"/>
  <c r="DE197" i="1"/>
  <c r="CE197" i="1" s="1"/>
  <c r="DD203" i="1"/>
  <c r="CD203" i="1" s="1"/>
  <c r="DA204" i="1"/>
  <c r="CA204" i="1" s="1"/>
  <c r="DE204" i="1"/>
  <c r="CE204" i="1" s="1"/>
  <c r="DE14" i="1"/>
  <c r="DE15" i="1"/>
  <c r="DE62" i="1"/>
  <c r="CE63" i="1"/>
  <c r="DA164" i="1"/>
  <c r="CA164" i="1" s="1"/>
  <c r="DE175" i="1"/>
  <c r="CE175" i="1" s="1"/>
  <c r="CF12" i="1"/>
  <c r="DB12" i="1"/>
  <c r="CB12" i="1" s="1"/>
  <c r="DF12" i="1"/>
  <c r="CF14" i="1"/>
  <c r="DB14" i="1"/>
  <c r="CB14" i="1" s="1"/>
  <c r="DF14" i="1"/>
  <c r="CE44" i="1"/>
  <c r="DE44" i="1"/>
  <c r="DG45" i="1"/>
  <c r="CE55" i="1"/>
  <c r="CE56" i="1"/>
  <c r="DE56" i="1"/>
  <c r="DE58" i="1"/>
  <c r="CE59" i="1"/>
  <c r="DE59" i="1"/>
  <c r="DB61" i="1"/>
  <c r="CB61" i="1" s="1"/>
  <c r="CF62" i="1"/>
  <c r="CF63" i="1"/>
  <c r="DF63" i="1"/>
  <c r="DC162" i="1"/>
  <c r="CC162" i="1" s="1"/>
  <c r="DB165" i="1"/>
  <c r="CB165" i="1" s="1"/>
  <c r="AX165" i="1" s="1"/>
  <c r="DB167" i="1"/>
  <c r="CB167" i="1" s="1"/>
  <c r="DA168" i="1"/>
  <c r="CA168" i="1" s="1"/>
  <c r="AX168" i="1" s="1"/>
  <c r="DE172" i="1"/>
  <c r="CE172" i="1" s="1"/>
  <c r="DB175" i="1"/>
  <c r="CB175" i="1" s="1"/>
  <c r="DA176" i="1"/>
  <c r="CA176" i="1" s="1"/>
  <c r="DD179" i="1"/>
  <c r="CD179" i="1" s="1"/>
  <c r="DD204" i="1"/>
  <c r="CD204" i="1" s="1"/>
  <c r="CH12" i="1"/>
  <c r="DD12" i="1"/>
  <c r="CD12" i="1" s="1"/>
  <c r="CH13" i="1"/>
  <c r="CH14" i="1"/>
  <c r="CH15" i="1"/>
  <c r="CE43" i="1"/>
  <c r="CH45" i="1"/>
  <c r="CH62" i="1"/>
  <c r="CH63" i="1"/>
  <c r="DA203" i="1"/>
  <c r="CA203" i="1" s="1"/>
  <c r="AX197" i="1" l="1"/>
  <c r="AX181" i="1"/>
  <c r="AY15" i="13"/>
  <c r="AY26" i="13"/>
  <c r="AY53" i="13"/>
  <c r="AY62" i="13"/>
  <c r="AX189" i="1"/>
  <c r="AX162" i="1"/>
  <c r="AY21" i="13"/>
  <c r="AY58" i="13"/>
  <c r="CB12" i="13"/>
  <c r="AY12" i="13" s="1"/>
  <c r="B363" i="13"/>
  <c r="B332" i="13"/>
  <c r="AY61" i="13"/>
  <c r="AY14" i="13"/>
  <c r="AY25" i="13"/>
  <c r="AY27" i="13"/>
  <c r="AY45" i="13"/>
  <c r="AY34" i="13"/>
  <c r="AY43" i="13"/>
  <c r="AY47" i="13"/>
  <c r="AY51" i="13"/>
  <c r="AY20" i="13"/>
  <c r="AY28" i="13"/>
  <c r="AY33" i="13"/>
  <c r="AY56" i="13"/>
  <c r="AY63" i="13"/>
  <c r="AY19" i="13"/>
  <c r="AY50" i="13"/>
  <c r="AY22" i="13"/>
  <c r="AY30" i="13"/>
  <c r="AY57" i="13"/>
  <c r="AY52" i="13"/>
  <c r="AY49" i="13"/>
  <c r="AY31" i="13"/>
  <c r="AY48" i="13"/>
  <c r="AY23" i="13"/>
  <c r="AY35" i="13"/>
  <c r="AY44" i="13"/>
  <c r="AY29" i="13"/>
  <c r="AX163" i="1"/>
  <c r="DC183" i="1"/>
  <c r="CC183" i="1" s="1"/>
  <c r="CH61" i="1"/>
  <c r="DD191" i="1"/>
  <c r="CD191" i="1" s="1"/>
  <c r="DF61" i="1"/>
  <c r="AY58" i="1"/>
  <c r="DD45" i="1"/>
  <c r="CD45" i="1" s="1"/>
  <c r="DF43" i="1"/>
  <c r="DD195" i="1"/>
  <c r="CD195" i="1" s="1"/>
  <c r="DD205" i="1"/>
  <c r="CD205" i="1" s="1"/>
  <c r="DC205" i="1"/>
  <c r="CC205" i="1" s="1"/>
  <c r="DD41" i="1"/>
  <c r="CD41" i="1" s="1"/>
  <c r="DE41" i="1"/>
  <c r="DE206" i="1"/>
  <c r="CE206" i="1" s="1"/>
  <c r="DE192" i="1"/>
  <c r="CE192" i="1" s="1"/>
  <c r="DD192" i="1"/>
  <c r="CD192" i="1" s="1"/>
  <c r="DE184" i="1"/>
  <c r="CE184" i="1" s="1"/>
  <c r="DE51" i="1"/>
  <c r="DB51" i="1"/>
  <c r="CB51" i="1" s="1"/>
  <c r="DB194" i="1"/>
  <c r="CB194" i="1" s="1"/>
  <c r="DB186" i="1"/>
  <c r="CB186" i="1" s="1"/>
  <c r="DE53" i="1"/>
  <c r="DF53" i="1"/>
  <c r="DE49" i="1"/>
  <c r="DF49" i="1"/>
  <c r="DE203" i="1"/>
  <c r="CE203" i="1" s="1"/>
  <c r="DB195" i="1"/>
  <c r="CB195" i="1" s="1"/>
  <c r="DB191" i="1"/>
  <c r="CB191" i="1" s="1"/>
  <c r="DB187" i="1"/>
  <c r="CB187" i="1" s="1"/>
  <c r="DB183" i="1"/>
  <c r="CB183" i="1" s="1"/>
  <c r="DB179" i="1"/>
  <c r="CB179" i="1" s="1"/>
  <c r="AH203" i="1"/>
  <c r="DB43" i="1"/>
  <c r="CB43" i="1" s="1"/>
  <c r="AX176" i="1"/>
  <c r="CF61" i="1"/>
  <c r="CF45" i="1"/>
  <c r="CE61" i="1"/>
  <c r="DF41" i="1"/>
  <c r="DC206" i="1"/>
  <c r="CC206" i="1" s="1"/>
  <c r="DA184" i="1"/>
  <c r="CA184" i="1" s="1"/>
  <c r="DG51" i="1"/>
  <c r="CH53" i="1"/>
  <c r="CH49" i="1"/>
  <c r="DF45" i="1"/>
  <c r="D115" i="1"/>
  <c r="CD115" i="1" s="1"/>
  <c r="D261" i="1"/>
  <c r="DG261" i="1" s="1"/>
  <c r="D232" i="1"/>
  <c r="DE232" i="1" s="1"/>
  <c r="D254" i="1"/>
  <c r="DG254" i="1" s="1"/>
  <c r="D255" i="1"/>
  <c r="CE255" i="1" s="1"/>
  <c r="D269" i="1"/>
  <c r="CD269" i="1" s="1"/>
  <c r="F301" i="1"/>
  <c r="D301" i="1" s="1"/>
  <c r="D256" i="1"/>
  <c r="CG256" i="1" s="1"/>
  <c r="D243" i="1"/>
  <c r="DE243" i="1" s="1"/>
  <c r="D134" i="1"/>
  <c r="CH134" i="1" s="1"/>
  <c r="DF156" i="1"/>
  <c r="DH102" i="1"/>
  <c r="CE152" i="1"/>
  <c r="DF152" i="1"/>
  <c r="DC149" i="1"/>
  <c r="CC149" i="1" s="1"/>
  <c r="DE152" i="1"/>
  <c r="D241" i="1"/>
  <c r="DB241" i="1" s="1"/>
  <c r="CB241" i="1" s="1"/>
  <c r="D223" i="1"/>
  <c r="DB223" i="1" s="1"/>
  <c r="CB223" i="1" s="1"/>
  <c r="D234" i="1"/>
  <c r="DE234" i="1" s="1"/>
  <c r="D90" i="1"/>
  <c r="DF90" i="1" s="1"/>
  <c r="D225" i="1"/>
  <c r="CE225" i="1" s="1"/>
  <c r="D92" i="1"/>
  <c r="DF92" i="1" s="1"/>
  <c r="D299" i="1"/>
  <c r="CE299" i="1" s="1"/>
  <c r="D295" i="1"/>
  <c r="DE295" i="1" s="1"/>
  <c r="D291" i="1"/>
  <c r="DD291" i="1" s="1"/>
  <c r="D287" i="1"/>
  <c r="DE287" i="1" s="1"/>
  <c r="D283" i="1"/>
  <c r="CG283" i="1" s="1"/>
  <c r="D274" i="1"/>
  <c r="DE274" i="1" s="1"/>
  <c r="D270" i="1"/>
  <c r="DG270" i="1" s="1"/>
  <c r="D262" i="1"/>
  <c r="DE262" i="1" s="1"/>
  <c r="D260" i="1"/>
  <c r="DE260" i="1" s="1"/>
  <c r="D253" i="1"/>
  <c r="DB253" i="1" s="1"/>
  <c r="CB253" i="1" s="1"/>
  <c r="D249" i="1"/>
  <c r="DE249" i="1" s="1"/>
  <c r="D222" i="1"/>
  <c r="DC222" i="1" s="1"/>
  <c r="CC222" i="1" s="1"/>
  <c r="D227" i="1"/>
  <c r="DE227" i="1" s="1"/>
  <c r="D139" i="1"/>
  <c r="DC139" i="1" s="1"/>
  <c r="CC139" i="1" s="1"/>
  <c r="CD149" i="1"/>
  <c r="CF104" i="1"/>
  <c r="D224" i="1"/>
  <c r="DG224" i="1" s="1"/>
  <c r="CD148" i="1"/>
  <c r="D124" i="1"/>
  <c r="DG124" i="1" s="1"/>
  <c r="D244" i="1"/>
  <c r="DE244" i="1" s="1"/>
  <c r="D239" i="1"/>
  <c r="DE239" i="1" s="1"/>
  <c r="DF102" i="1"/>
  <c r="D278" i="1"/>
  <c r="DG278" i="1" s="1"/>
  <c r="D252" i="1"/>
  <c r="CE252" i="1" s="1"/>
  <c r="D107" i="1"/>
  <c r="DD107" i="1" s="1"/>
  <c r="D127" i="1"/>
  <c r="CG127" i="1" s="1"/>
  <c r="DF151" i="1"/>
  <c r="F305" i="1"/>
  <c r="D305" i="1" s="1"/>
  <c r="D298" i="1"/>
  <c r="CE298" i="1" s="1"/>
  <c r="D294" i="1"/>
  <c r="CD294" i="1" s="1"/>
  <c r="D290" i="1"/>
  <c r="CE290" i="1" s="1"/>
  <c r="D286" i="1"/>
  <c r="CE286" i="1" s="1"/>
  <c r="D282" i="1"/>
  <c r="CD282" i="1" s="1"/>
  <c r="D277" i="1"/>
  <c r="DG277" i="1" s="1"/>
  <c r="D265" i="1"/>
  <c r="DG265" i="1" s="1"/>
  <c r="D259" i="1"/>
  <c r="CG259" i="1" s="1"/>
  <c r="D251" i="1"/>
  <c r="CG251" i="1" s="1"/>
  <c r="D247" i="1"/>
  <c r="DC247" i="1" s="1"/>
  <c r="CC247" i="1" s="1"/>
  <c r="D242" i="1"/>
  <c r="CD242" i="1" s="1"/>
  <c r="D233" i="1"/>
  <c r="DG233" i="1" s="1"/>
  <c r="D229" i="1"/>
  <c r="CG229" i="1" s="1"/>
  <c r="D221" i="1"/>
  <c r="DC221" i="1" s="1"/>
  <c r="CC221" i="1" s="1"/>
  <c r="DE151" i="1"/>
  <c r="D23" i="1"/>
  <c r="DD23" i="1" s="1"/>
  <c r="CD23" i="1" s="1"/>
  <c r="D258" i="1"/>
  <c r="DG258" i="1" s="1"/>
  <c r="D240" i="1"/>
  <c r="CD240" i="1" s="1"/>
  <c r="CG31" i="1"/>
  <c r="D35" i="1"/>
  <c r="DD35" i="1" s="1"/>
  <c r="CD35" i="1" s="1"/>
  <c r="D27" i="1"/>
  <c r="DD27" i="1" s="1"/>
  <c r="CD27" i="1" s="1"/>
  <c r="D118" i="1"/>
  <c r="DG118" i="1" s="1"/>
  <c r="DD150" i="1"/>
  <c r="D238" i="1"/>
  <c r="DE238" i="1" s="1"/>
  <c r="D100" i="1"/>
  <c r="CE100" i="1" s="1"/>
  <c r="D117" i="1"/>
  <c r="DE117" i="1" s="1"/>
  <c r="D226" i="1"/>
  <c r="CG226" i="1" s="1"/>
  <c r="CD151" i="1"/>
  <c r="D268" i="1"/>
  <c r="DE268" i="1" s="1"/>
  <c r="D142" i="1"/>
  <c r="CD142" i="1" s="1"/>
  <c r="D257" i="1"/>
  <c r="CG257" i="1" s="1"/>
  <c r="AY13" i="1"/>
  <c r="AX171" i="1"/>
  <c r="AX184" i="1"/>
  <c r="AX169" i="1"/>
  <c r="D279" i="1"/>
  <c r="CE279" i="1" s="1"/>
  <c r="D266" i="1"/>
  <c r="CD266" i="1" s="1"/>
  <c r="D235" i="1"/>
  <c r="DC235" i="1" s="1"/>
  <c r="CC235" i="1" s="1"/>
  <c r="D230" i="1"/>
  <c r="CG230" i="1" s="1"/>
  <c r="DG43" i="1"/>
  <c r="DD43" i="1"/>
  <c r="CD43" i="1" s="1"/>
  <c r="CF43" i="1"/>
  <c r="AY63" i="1"/>
  <c r="AY15" i="1"/>
  <c r="AY41" i="1"/>
  <c r="AY61" i="1"/>
  <c r="AY12" i="1"/>
  <c r="AX172" i="1"/>
  <c r="DG55" i="1"/>
  <c r="DD55" i="1"/>
  <c r="CD55" i="1" s="1"/>
  <c r="CH55" i="1"/>
  <c r="AY14" i="1"/>
  <c r="AY45" i="1"/>
  <c r="AY62" i="1"/>
  <c r="D292" i="1"/>
  <c r="CD292" i="1" s="1"/>
  <c r="D97" i="1"/>
  <c r="DH97" i="1" s="1"/>
  <c r="DE156" i="1"/>
  <c r="CG102" i="1"/>
  <c r="CE102" i="1"/>
  <c r="DG104" i="1"/>
  <c r="DD152" i="1"/>
  <c r="DG156" i="1"/>
  <c r="CG152" i="1"/>
  <c r="DD149" i="1"/>
  <c r="D300" i="1"/>
  <c r="CD300" i="1" s="1"/>
  <c r="D296" i="1"/>
  <c r="CG296" i="1" s="1"/>
  <c r="D288" i="1"/>
  <c r="DD288" i="1" s="1"/>
  <c r="D284" i="1"/>
  <c r="CE284" i="1" s="1"/>
  <c r="D280" i="1"/>
  <c r="DD280" i="1" s="1"/>
  <c r="D275" i="1"/>
  <c r="DE275" i="1" s="1"/>
  <c r="D271" i="1"/>
  <c r="CD271" i="1" s="1"/>
  <c r="D267" i="1"/>
  <c r="DE267" i="1" s="1"/>
  <c r="D263" i="1"/>
  <c r="DE263" i="1" s="1"/>
  <c r="D236" i="1"/>
  <c r="DE236" i="1" s="1"/>
  <c r="D231" i="1"/>
  <c r="DE231" i="1" s="1"/>
  <c r="D140" i="1"/>
  <c r="DH140" i="1" s="1"/>
  <c r="D138" i="1"/>
  <c r="DE138" i="1" s="1"/>
  <c r="D129" i="1"/>
  <c r="DE129" i="1" s="1"/>
  <c r="D112" i="1"/>
  <c r="DH112" i="1" s="1"/>
  <c r="D105" i="1"/>
  <c r="DE105" i="1" s="1"/>
  <c r="D101" i="1"/>
  <c r="DE101" i="1" s="1"/>
  <c r="D28" i="1"/>
  <c r="DG28" i="1" s="1"/>
  <c r="D20" i="1"/>
  <c r="CE20" i="1" s="1"/>
  <c r="D135" i="1"/>
  <c r="CG135" i="1" s="1"/>
  <c r="CG149" i="1"/>
  <c r="CF95" i="1"/>
  <c r="CD152" i="1"/>
  <c r="DH95" i="1"/>
  <c r="DD104" i="1"/>
  <c r="CG156" i="1"/>
  <c r="DG152" i="1"/>
  <c r="DE149" i="1"/>
  <c r="D99" i="1"/>
  <c r="DH99" i="1" s="1"/>
  <c r="CD95" i="1"/>
  <c r="DF149" i="1"/>
  <c r="CE156" i="1"/>
  <c r="CE149" i="1"/>
  <c r="CD156" i="1"/>
  <c r="CD102" i="1"/>
  <c r="DE102" i="1"/>
  <c r="D250" i="1"/>
  <c r="DG250" i="1" s="1"/>
  <c r="DD156" i="1"/>
  <c r="D133" i="1"/>
  <c r="CE133" i="1" s="1"/>
  <c r="D126" i="1"/>
  <c r="DH126" i="1" s="1"/>
  <c r="D120" i="1"/>
  <c r="DC120" i="1" s="1"/>
  <c r="CC120" i="1" s="1"/>
  <c r="D114" i="1"/>
  <c r="CE114" i="1" s="1"/>
  <c r="D109" i="1"/>
  <c r="CH109" i="1" s="1"/>
  <c r="D93" i="1"/>
  <c r="CD93" i="1" s="1"/>
  <c r="D32" i="1"/>
  <c r="CH32" i="1" s="1"/>
  <c r="D297" i="1"/>
  <c r="DD297" i="1" s="1"/>
  <c r="D289" i="1"/>
  <c r="DD289" i="1" s="1"/>
  <c r="D285" i="1"/>
  <c r="DD285" i="1" s="1"/>
  <c r="D273" i="1"/>
  <c r="DD273" i="1" s="1"/>
  <c r="D137" i="1"/>
  <c r="DE137" i="1" s="1"/>
  <c r="CE151" i="1"/>
  <c r="D246" i="1"/>
  <c r="DE246" i="1" s="1"/>
  <c r="DD151" i="1"/>
  <c r="D34" i="1"/>
  <c r="CH34" i="1" s="1"/>
  <c r="CE154" i="1"/>
  <c r="CD154" i="1"/>
  <c r="DC151" i="1"/>
  <c r="CC151" i="1" s="1"/>
  <c r="D33" i="1"/>
  <c r="CF33" i="1" s="1"/>
  <c r="D29" i="1"/>
  <c r="DD29" i="1" s="1"/>
  <c r="CD29" i="1" s="1"/>
  <c r="D25" i="1"/>
  <c r="DD25" i="1" s="1"/>
  <c r="CD25" i="1" s="1"/>
  <c r="CG154" i="1"/>
  <c r="DC154" i="1"/>
  <c r="CC154" i="1" s="1"/>
  <c r="F306" i="1"/>
  <c r="D306" i="1" s="1"/>
  <c r="D248" i="1"/>
  <c r="DE248" i="1" s="1"/>
  <c r="D237" i="1"/>
  <c r="DE237" i="1" s="1"/>
  <c r="D136" i="1"/>
  <c r="DE136" i="1" s="1"/>
  <c r="D130" i="1"/>
  <c r="D121" i="1"/>
  <c r="CE121" i="1" s="1"/>
  <c r="D108" i="1"/>
  <c r="CE108" i="1" s="1"/>
  <c r="F303" i="1"/>
  <c r="D303" i="1" s="1"/>
  <c r="CG151" i="1"/>
  <c r="D24" i="1"/>
  <c r="DE24" i="1" s="1"/>
  <c r="D30" i="1"/>
  <c r="CH30" i="1" s="1"/>
  <c r="CG155" i="1"/>
  <c r="DE154" i="1"/>
  <c r="F36" i="1"/>
  <c r="D21" i="1"/>
  <c r="DD21" i="1" s="1"/>
  <c r="CD21" i="1" s="1"/>
  <c r="DG154" i="1"/>
  <c r="D228" i="1"/>
  <c r="CG228" i="1" s="1"/>
  <c r="D293" i="1"/>
  <c r="D281" i="1"/>
  <c r="D276" i="1"/>
  <c r="D272" i="1"/>
  <c r="D264" i="1"/>
  <c r="D245" i="1"/>
  <c r="DE245" i="1" s="1"/>
  <c r="DD154" i="1"/>
  <c r="D141" i="1"/>
  <c r="D122" i="1"/>
  <c r="CH122" i="1" s="1"/>
  <c r="D91" i="1"/>
  <c r="CF91" i="1" s="1"/>
  <c r="DF153" i="1"/>
  <c r="D116" i="1"/>
  <c r="D131" i="1"/>
  <c r="CE131" i="1" s="1"/>
  <c r="D123" i="1"/>
  <c r="CE123" i="1" s="1"/>
  <c r="DC155" i="1"/>
  <c r="CC155" i="1" s="1"/>
  <c r="DC153" i="1"/>
  <c r="CC153" i="1" s="1"/>
  <c r="CG34" i="1"/>
  <c r="CG32" i="1"/>
  <c r="CG30" i="1"/>
  <c r="CG28" i="1"/>
  <c r="CG23" i="1"/>
  <c r="CG20" i="1"/>
  <c r="DD148" i="1"/>
  <c r="D132" i="1"/>
  <c r="DE132" i="1" s="1"/>
  <c r="DF155" i="1"/>
  <c r="CG153" i="1"/>
  <c r="CE153" i="1"/>
  <c r="DG155" i="1"/>
  <c r="DG153" i="1"/>
  <c r="D128" i="1"/>
  <c r="DD128" i="1" s="1"/>
  <c r="D125" i="1"/>
  <c r="DG125" i="1" s="1"/>
  <c r="D98" i="1"/>
  <c r="CD98" i="1" s="1"/>
  <c r="D113" i="1"/>
  <c r="DE113" i="1" s="1"/>
  <c r="D103" i="1"/>
  <c r="DG103" i="1" s="1"/>
  <c r="CF119" i="1"/>
  <c r="DC119" i="1"/>
  <c r="CC119" i="1" s="1"/>
  <c r="CG119" i="1"/>
  <c r="CD150" i="1"/>
  <c r="DD95" i="1"/>
  <c r="DF104" i="1"/>
  <c r="DH104" i="1"/>
  <c r="CE104" i="1"/>
  <c r="CE95" i="1"/>
  <c r="DF95" i="1"/>
  <c r="E157" i="1"/>
  <c r="D157" i="1"/>
  <c r="D106" i="1"/>
  <c r="DG95" i="1"/>
  <c r="CG95" i="1"/>
  <c r="CF31" i="1"/>
  <c r="CH102" i="1"/>
  <c r="DC102" i="1"/>
  <c r="CC102" i="1" s="1"/>
  <c r="CD104" i="1"/>
  <c r="CG104" i="1"/>
  <c r="DE104" i="1"/>
  <c r="D26" i="1"/>
  <c r="DF26" i="1" s="1"/>
  <c r="D22" i="1"/>
  <c r="DE22" i="1" s="1"/>
  <c r="F143" i="1"/>
  <c r="DE95" i="1"/>
  <c r="D110" i="1"/>
  <c r="F157" i="1"/>
  <c r="CE150" i="1"/>
  <c r="CH95" i="1"/>
  <c r="DE31" i="1"/>
  <c r="CF102" i="1"/>
  <c r="DD102" i="1"/>
  <c r="CH104" i="1"/>
  <c r="D304" i="1"/>
  <c r="D96" i="1"/>
  <c r="D94" i="1"/>
  <c r="D111" i="1"/>
  <c r="F302" i="1"/>
  <c r="D302" i="1" s="1"/>
  <c r="DE148" i="1"/>
  <c r="DF150" i="1"/>
  <c r="DG150" i="1"/>
  <c r="CG150" i="1"/>
  <c r="DC150" i="1"/>
  <c r="CC150" i="1" s="1"/>
  <c r="DF148" i="1"/>
  <c r="DG148" i="1"/>
  <c r="CG148" i="1"/>
  <c r="DC148" i="1"/>
  <c r="CC148" i="1" s="1"/>
  <c r="CF148" i="1"/>
  <c r="DD155" i="1"/>
  <c r="CD155" i="1"/>
  <c r="DE155" i="1"/>
  <c r="DD153" i="1"/>
  <c r="CD153" i="1"/>
  <c r="DG119" i="1"/>
  <c r="DD119" i="1"/>
  <c r="CH119" i="1"/>
  <c r="E143" i="1"/>
  <c r="DE119" i="1"/>
  <c r="CE119" i="1"/>
  <c r="CD119" i="1"/>
  <c r="DH119" i="1"/>
  <c r="DF119" i="1"/>
  <c r="CH31" i="1"/>
  <c r="DB31" i="1"/>
  <c r="CB31" i="1" s="1"/>
  <c r="DG31" i="1"/>
  <c r="DF31" i="1"/>
  <c r="CE31" i="1"/>
  <c r="E36" i="1"/>
  <c r="D19" i="1"/>
  <c r="AY43" i="1"/>
  <c r="AY56" i="1"/>
  <c r="AY44" i="1"/>
  <c r="AX167" i="1"/>
  <c r="AX175" i="1"/>
  <c r="AH205" i="1"/>
  <c r="AX188" i="1"/>
  <c r="AX173" i="1"/>
  <c r="AY42" i="1"/>
  <c r="AX194" i="1"/>
  <c r="DF48" i="1"/>
  <c r="DB48" i="1"/>
  <c r="CB48" i="1" s="1"/>
  <c r="CF48" i="1"/>
  <c r="DD48" i="1"/>
  <c r="CD48" i="1" s="1"/>
  <c r="DG48" i="1"/>
  <c r="D54" i="1"/>
  <c r="DE48" i="1"/>
  <c r="CE48" i="1"/>
  <c r="CH48" i="1"/>
  <c r="AH204" i="1"/>
  <c r="AY50" i="1"/>
  <c r="AY52" i="1"/>
  <c r="AH206" i="1"/>
  <c r="AX196" i="1"/>
  <c r="AX192" i="1"/>
  <c r="AX180" i="1"/>
  <c r="AX174" i="1"/>
  <c r="AY51" i="1"/>
  <c r="AY47" i="1"/>
  <c r="AX198" i="1"/>
  <c r="AX190" i="1"/>
  <c r="AX164" i="1"/>
  <c r="AX195" i="1"/>
  <c r="AX191" i="1"/>
  <c r="AX187" i="1"/>
  <c r="AX183" i="1"/>
  <c r="AX179" i="1"/>
  <c r="AY59" i="1"/>
  <c r="AY55" i="1"/>
  <c r="AX170" i="1"/>
  <c r="AX186" i="1"/>
  <c r="AX182" i="1"/>
  <c r="AX177" i="1"/>
  <c r="AY53" i="1"/>
  <c r="AY49" i="1"/>
  <c r="DF115" i="1" l="1"/>
  <c r="CE115" i="1"/>
  <c r="DG115" i="1"/>
  <c r="DC115" i="1"/>
  <c r="CC115" i="1" s="1"/>
  <c r="CF115" i="1"/>
  <c r="DH115" i="1"/>
  <c r="DE115" i="1"/>
  <c r="CH115" i="1"/>
  <c r="DD115" i="1"/>
  <c r="CG115" i="1"/>
  <c r="CE224" i="1"/>
  <c r="DG299" i="1"/>
  <c r="DG232" i="1"/>
  <c r="DD261" i="1"/>
  <c r="CH90" i="1"/>
  <c r="CE90" i="1"/>
  <c r="DD229" i="1"/>
  <c r="DE254" i="1"/>
  <c r="CE254" i="1"/>
  <c r="DG256" i="1"/>
  <c r="CE227" i="1"/>
  <c r="CG261" i="1"/>
  <c r="CD261" i="1"/>
  <c r="CE261" i="1"/>
  <c r="DE261" i="1"/>
  <c r="DG243" i="1"/>
  <c r="CD259" i="1"/>
  <c r="DD239" i="1"/>
  <c r="CE23" i="1"/>
  <c r="CG260" i="1"/>
  <c r="CG232" i="1"/>
  <c r="CE232" i="1"/>
  <c r="DE233" i="1"/>
  <c r="CD232" i="1"/>
  <c r="CD299" i="1"/>
  <c r="DD238" i="1"/>
  <c r="DG283" i="1"/>
  <c r="CG233" i="1"/>
  <c r="CF23" i="1"/>
  <c r="CE35" i="1"/>
  <c r="DD232" i="1"/>
  <c r="CG254" i="1"/>
  <c r="CE253" i="1"/>
  <c r="CG255" i="1"/>
  <c r="AY255" i="1" s="1"/>
  <c r="CG223" i="1"/>
  <c r="DF134" i="1"/>
  <c r="CE249" i="1"/>
  <c r="DE288" i="1"/>
  <c r="CG222" i="1"/>
  <c r="DG134" i="1"/>
  <c r="DE269" i="1"/>
  <c r="DE20" i="1"/>
  <c r="DD97" i="1"/>
  <c r="CD243" i="1"/>
  <c r="DD269" i="1"/>
  <c r="CF134" i="1"/>
  <c r="CD241" i="1"/>
  <c r="DG255" i="1"/>
  <c r="CG134" i="1"/>
  <c r="CE269" i="1"/>
  <c r="CE243" i="1"/>
  <c r="DG241" i="1"/>
  <c r="CD134" i="1"/>
  <c r="DE255" i="1"/>
  <c r="CD139" i="1"/>
  <c r="DG269" i="1"/>
  <c r="DH134" i="1"/>
  <c r="DC134" i="1"/>
  <c r="CC134" i="1" s="1"/>
  <c r="DD134" i="1"/>
  <c r="DE225" i="1"/>
  <c r="CD223" i="1"/>
  <c r="CE139" i="1"/>
  <c r="DE134" i="1"/>
  <c r="CE134" i="1"/>
  <c r="CG269" i="1"/>
  <c r="CE256" i="1"/>
  <c r="AY256" i="1" s="1"/>
  <c r="CD117" i="1"/>
  <c r="DE256" i="1"/>
  <c r="AY152" i="1"/>
  <c r="DH92" i="1"/>
  <c r="CE268" i="1"/>
  <c r="CE292" i="1"/>
  <c r="DG129" i="1"/>
  <c r="DH117" i="1"/>
  <c r="DH124" i="1"/>
  <c r="DD290" i="1"/>
  <c r="DF117" i="1"/>
  <c r="DF109" i="1"/>
  <c r="CE241" i="1"/>
  <c r="DB283" i="1"/>
  <c r="CB283" i="1" s="1"/>
  <c r="CH127" i="1"/>
  <c r="DG234" i="1"/>
  <c r="DB229" i="1"/>
  <c r="CB229" i="1" s="1"/>
  <c r="DD243" i="1"/>
  <c r="CE260" i="1"/>
  <c r="DD298" i="1"/>
  <c r="CG243" i="1"/>
  <c r="DG260" i="1"/>
  <c r="DE90" i="1"/>
  <c r="DD292" i="1"/>
  <c r="DC241" i="1"/>
  <c r="CC241" i="1" s="1"/>
  <c r="CE127" i="1"/>
  <c r="DD234" i="1"/>
  <c r="DD124" i="1"/>
  <c r="DE30" i="1"/>
  <c r="CF90" i="1"/>
  <c r="CD265" i="1"/>
  <c r="DB265" i="1"/>
  <c r="CB265" i="1" s="1"/>
  <c r="DE224" i="1"/>
  <c r="DE298" i="1"/>
  <c r="DG242" i="1"/>
  <c r="DG121" i="1"/>
  <c r="DE29" i="1"/>
  <c r="CG241" i="1"/>
  <c r="CE266" i="1"/>
  <c r="CF127" i="1"/>
  <c r="CG124" i="1"/>
  <c r="DG117" i="1"/>
  <c r="DD233" i="1"/>
  <c r="CF107" i="1"/>
  <c r="DC259" i="1"/>
  <c r="CC259" i="1" s="1"/>
  <c r="CG139" i="1"/>
  <c r="DH90" i="1"/>
  <c r="CG90" i="1"/>
  <c r="CD90" i="1"/>
  <c r="DD283" i="1"/>
  <c r="DD225" i="1"/>
  <c r="DD279" i="1"/>
  <c r="DG225" i="1"/>
  <c r="DD227" i="1"/>
  <c r="CG225" i="1"/>
  <c r="DD117" i="1"/>
  <c r="CD230" i="1"/>
  <c r="DE139" i="1"/>
  <c r="DD223" i="1"/>
  <c r="DE107" i="1"/>
  <c r="DE223" i="1"/>
  <c r="CH117" i="1"/>
  <c r="DC107" i="1"/>
  <c r="CC107" i="1" s="1"/>
  <c r="DE259" i="1"/>
  <c r="DG239" i="1"/>
  <c r="CE117" i="1"/>
  <c r="CD286" i="1"/>
  <c r="DG230" i="1"/>
  <c r="CG300" i="1"/>
  <c r="CH138" i="1"/>
  <c r="CG238" i="1"/>
  <c r="DD90" i="1"/>
  <c r="DB35" i="1"/>
  <c r="CB35" i="1" s="1"/>
  <c r="DB289" i="1"/>
  <c r="CB289" i="1" s="1"/>
  <c r="DE241" i="1"/>
  <c r="CE223" i="1"/>
  <c r="CH35" i="1"/>
  <c r="DC295" i="1"/>
  <c r="CC295" i="1" s="1"/>
  <c r="CH23" i="1"/>
  <c r="CF133" i="1"/>
  <c r="DG90" i="1"/>
  <c r="CF109" i="1"/>
  <c r="CE238" i="1"/>
  <c r="CD225" i="1"/>
  <c r="DG248" i="1"/>
  <c r="CG227" i="1"/>
  <c r="CG224" i="1"/>
  <c r="CE230" i="1"/>
  <c r="CD263" i="1"/>
  <c r="DC223" i="1"/>
  <c r="CC223" i="1" s="1"/>
  <c r="DE292" i="1"/>
  <c r="CG117" i="1"/>
  <c r="DG223" i="1"/>
  <c r="DG107" i="1"/>
  <c r="CF117" i="1"/>
  <c r="DC117" i="1"/>
  <c r="CC117" i="1" s="1"/>
  <c r="CD233" i="1"/>
  <c r="CE259" i="1"/>
  <c r="CD280" i="1"/>
  <c r="CE239" i="1"/>
  <c r="CD274" i="1"/>
  <c r="CD138" i="1"/>
  <c r="DD299" i="1"/>
  <c r="DD241" i="1"/>
  <c r="DH101" i="1"/>
  <c r="DC90" i="1"/>
  <c r="CC90" i="1" s="1"/>
  <c r="CF35" i="1"/>
  <c r="DE97" i="1"/>
  <c r="DE230" i="1"/>
  <c r="DH125" i="1"/>
  <c r="DD263" i="1"/>
  <c r="DG138" i="1"/>
  <c r="CH121" i="1"/>
  <c r="DE300" i="1"/>
  <c r="CD92" i="1"/>
  <c r="DC133" i="1"/>
  <c r="CC133" i="1" s="1"/>
  <c r="DG235" i="1"/>
  <c r="DD228" i="1"/>
  <c r="DG282" i="1"/>
  <c r="DH142" i="1"/>
  <c r="CE251" i="1"/>
  <c r="AY251" i="1" s="1"/>
  <c r="CE234" i="1"/>
  <c r="DC229" i="1"/>
  <c r="CC229" i="1" s="1"/>
  <c r="CG280" i="1"/>
  <c r="DC121" i="1"/>
  <c r="CC121" i="1" s="1"/>
  <c r="CD298" i="1"/>
  <c r="DC138" i="1"/>
  <c r="CC138" i="1" s="1"/>
  <c r="DE258" i="1"/>
  <c r="DF101" i="1"/>
  <c r="DC101" i="1"/>
  <c r="CC101" i="1" s="1"/>
  <c r="DE133" i="1"/>
  <c r="DE124" i="1"/>
  <c r="CG270" i="1"/>
  <c r="DD300" i="1"/>
  <c r="DG280" i="1"/>
  <c r="CE101" i="1"/>
  <c r="DG92" i="1"/>
  <c r="CE125" i="1"/>
  <c r="CG263" i="1"/>
  <c r="DG300" i="1"/>
  <c r="CH124" i="1"/>
  <c r="DG298" i="1"/>
  <c r="DE270" i="1"/>
  <c r="CG246" i="1"/>
  <c r="CE280" i="1"/>
  <c r="CG234" i="1"/>
  <c r="DE289" i="1"/>
  <c r="DG101" i="1"/>
  <c r="CE263" i="1"/>
  <c r="DH138" i="1"/>
  <c r="CD234" i="1"/>
  <c r="CE258" i="1"/>
  <c r="CF105" i="1"/>
  <c r="DC137" i="1"/>
  <c r="CC137" i="1" s="1"/>
  <c r="DF27" i="1"/>
  <c r="CH92" i="1"/>
  <c r="DG135" i="1"/>
  <c r="DE229" i="1"/>
  <c r="DE284" i="1"/>
  <c r="CE229" i="1"/>
  <c r="DF124" i="1"/>
  <c r="CD270" i="1"/>
  <c r="CE105" i="1"/>
  <c r="CD229" i="1"/>
  <c r="DD282" i="1"/>
  <c r="CG244" i="1"/>
  <c r="DC92" i="1"/>
  <c r="CC92" i="1" s="1"/>
  <c r="DG267" i="1"/>
  <c r="CF92" i="1"/>
  <c r="CG92" i="1"/>
  <c r="DG231" i="1"/>
  <c r="DF32" i="1"/>
  <c r="AY151" i="1"/>
  <c r="DD270" i="1"/>
  <c r="CD222" i="1"/>
  <c r="CD137" i="1"/>
  <c r="CF137" i="1"/>
  <c r="DG34" i="1"/>
  <c r="DD92" i="1"/>
  <c r="CG282" i="1"/>
  <c r="DG287" i="1"/>
  <c r="CE282" i="1"/>
  <c r="CG249" i="1"/>
  <c r="AY249" i="1" s="1"/>
  <c r="CG262" i="1"/>
  <c r="CD262" i="1"/>
  <c r="DE271" i="1"/>
  <c r="DG229" i="1"/>
  <c r="CG247" i="1"/>
  <c r="DE282" i="1"/>
  <c r="CE140" i="1"/>
  <c r="CE92" i="1"/>
  <c r="DE92" i="1"/>
  <c r="CG258" i="1"/>
  <c r="CD112" i="1"/>
  <c r="DE251" i="1"/>
  <c r="DE291" i="1"/>
  <c r="CD133" i="1"/>
  <c r="DD133" i="1"/>
  <c r="DC109" i="1"/>
  <c r="CC109" i="1" s="1"/>
  <c r="DE221" i="1"/>
  <c r="DE222" i="1"/>
  <c r="DG240" i="1"/>
  <c r="DD262" i="1"/>
  <c r="DH91" i="1"/>
  <c r="CG278" i="1"/>
  <c r="CG109" i="1"/>
  <c r="DH100" i="1"/>
  <c r="DG247" i="1"/>
  <c r="CD244" i="1"/>
  <c r="CE222" i="1"/>
  <c r="DD222" i="1"/>
  <c r="CG277" i="1"/>
  <c r="DE109" i="1"/>
  <c r="DF133" i="1"/>
  <c r="DC289" i="1"/>
  <c r="CC289" i="1" s="1"/>
  <c r="DE100" i="1"/>
  <c r="DB25" i="1"/>
  <c r="CB25" i="1" s="1"/>
  <c r="CH108" i="1"/>
  <c r="DG114" i="1"/>
  <c r="DH133" i="1"/>
  <c r="DG109" i="1"/>
  <c r="DB222" i="1"/>
  <c r="CB222" i="1" s="1"/>
  <c r="CD287" i="1"/>
  <c r="DG294" i="1"/>
  <c r="CE248" i="1"/>
  <c r="DE297" i="1"/>
  <c r="CE244" i="1"/>
  <c r="CE262" i="1"/>
  <c r="DG262" i="1"/>
  <c r="CH133" i="1"/>
  <c r="DD230" i="1"/>
  <c r="CF124" i="1"/>
  <c r="DE122" i="1"/>
  <c r="DG251" i="1"/>
  <c r="DE278" i="1"/>
  <c r="CF100" i="1"/>
  <c r="DE280" i="1"/>
  <c r="DE294" i="1"/>
  <c r="DE121" i="1"/>
  <c r="DG244" i="1"/>
  <c r="CE300" i="1"/>
  <c r="CG289" i="1"/>
  <c r="DG127" i="1"/>
  <c r="DG249" i="1"/>
  <c r="CF101" i="1"/>
  <c r="CD101" i="1"/>
  <c r="DD101" i="1"/>
  <c r="DC277" i="1"/>
  <c r="CC277" i="1" s="1"/>
  <c r="CE109" i="1"/>
  <c r="CG133" i="1"/>
  <c r="DE35" i="1"/>
  <c r="DG289" i="1"/>
  <c r="DF35" i="1"/>
  <c r="CG291" i="1"/>
  <c r="DG291" i="1"/>
  <c r="CE270" i="1"/>
  <c r="DG35" i="1"/>
  <c r="CD278" i="1"/>
  <c r="CF30" i="1"/>
  <c r="DG133" i="1"/>
  <c r="DH109" i="1"/>
  <c r="DG222" i="1"/>
  <c r="DD244" i="1"/>
  <c r="CE287" i="1"/>
  <c r="DE296" i="1"/>
  <c r="CE237" i="1"/>
  <c r="CH137" i="1"/>
  <c r="DG263" i="1"/>
  <c r="DH122" i="1"/>
  <c r="CG138" i="1"/>
  <c r="DD236" i="1"/>
  <c r="DD278" i="1"/>
  <c r="DD121" i="1"/>
  <c r="DH121" i="1"/>
  <c r="CG248" i="1"/>
  <c r="DD138" i="1"/>
  <c r="DD287" i="1"/>
  <c r="CE289" i="1"/>
  <c r="CE138" i="1"/>
  <c r="CF138" i="1"/>
  <c r="CH101" i="1"/>
  <c r="CG101" i="1"/>
  <c r="DF138" i="1"/>
  <c r="CG287" i="1"/>
  <c r="CG298" i="1"/>
  <c r="CD289" i="1"/>
  <c r="DC129" i="1"/>
  <c r="CC129" i="1" s="1"/>
  <c r="CE291" i="1"/>
  <c r="CE278" i="1"/>
  <c r="CD291" i="1"/>
  <c r="DB33" i="1"/>
  <c r="CB33" i="1" s="1"/>
  <c r="DH139" i="1"/>
  <c r="DH118" i="1"/>
  <c r="DH107" i="1"/>
  <c r="DF118" i="1"/>
  <c r="CD100" i="1"/>
  <c r="DE118" i="1"/>
  <c r="DF107" i="1"/>
  <c r="DG274" i="1"/>
  <c r="DG290" i="1"/>
  <c r="DE273" i="1"/>
  <c r="CE242" i="1"/>
  <c r="DB28" i="1"/>
  <c r="CB28" i="1" s="1"/>
  <c r="DG21" i="1"/>
  <c r="DB22" i="1"/>
  <c r="CB22" i="1" s="1"/>
  <c r="CH97" i="1"/>
  <c r="CH139" i="1"/>
  <c r="CH118" i="1"/>
  <c r="DD108" i="1"/>
  <c r="DD265" i="1"/>
  <c r="CG240" i="1"/>
  <c r="DB235" i="1"/>
  <c r="CB235" i="1" s="1"/>
  <c r="CD290" i="1"/>
  <c r="DG288" i="1"/>
  <c r="DD294" i="1"/>
  <c r="DC283" i="1"/>
  <c r="CC283" i="1" s="1"/>
  <c r="CD283" i="1"/>
  <c r="CD224" i="1"/>
  <c r="DD224" i="1"/>
  <c r="DB277" i="1"/>
  <c r="CB277" i="1" s="1"/>
  <c r="CE265" i="1"/>
  <c r="DG100" i="1"/>
  <c r="CF118" i="1"/>
  <c r="CD136" i="1"/>
  <c r="CH129" i="1"/>
  <c r="CD277" i="1"/>
  <c r="CE118" i="1"/>
  <c r="CG107" i="1"/>
  <c r="DD274" i="1"/>
  <c r="CG98" i="1"/>
  <c r="DE33" i="1"/>
  <c r="DB27" i="1"/>
  <c r="CB27" i="1" s="1"/>
  <c r="CF131" i="1"/>
  <c r="CE221" i="1"/>
  <c r="CG290" i="1"/>
  <c r="CE294" i="1"/>
  <c r="CD239" i="1"/>
  <c r="DD126" i="1"/>
  <c r="DC126" i="1"/>
  <c r="CC126" i="1" s="1"/>
  <c r="CE274" i="1"/>
  <c r="DD28" i="1"/>
  <c r="CD28" i="1" s="1"/>
  <c r="CH107" i="1"/>
  <c r="DE242" i="1"/>
  <c r="DF142" i="1"/>
  <c r="CD246" i="1"/>
  <c r="CG253" i="1"/>
  <c r="DG227" i="1"/>
  <c r="CD260" i="1"/>
  <c r="CD295" i="1"/>
  <c r="DG295" i="1"/>
  <c r="DF100" i="1"/>
  <c r="DC100" i="1"/>
  <c r="CC100" i="1" s="1"/>
  <c r="CG299" i="1"/>
  <c r="DB295" i="1"/>
  <c r="CB295" i="1" s="1"/>
  <c r="DD295" i="1"/>
  <c r="CF139" i="1"/>
  <c r="DG139" i="1"/>
  <c r="DE290" i="1"/>
  <c r="CG265" i="1"/>
  <c r="DE253" i="1"/>
  <c r="CG100" i="1"/>
  <c r="DF139" i="1"/>
  <c r="CE107" i="1"/>
  <c r="DC118" i="1"/>
  <c r="CC118" i="1" s="1"/>
  <c r="DE265" i="1"/>
  <c r="DD242" i="1"/>
  <c r="CG274" i="1"/>
  <c r="CG136" i="1"/>
  <c r="DG20" i="1"/>
  <c r="CD120" i="1"/>
  <c r="DE32" i="1"/>
  <c r="DG27" i="1"/>
  <c r="CH33" i="1"/>
  <c r="DG33" i="1"/>
  <c r="CF28" i="1"/>
  <c r="CF129" i="1"/>
  <c r="DD139" i="1"/>
  <c r="CD131" i="1"/>
  <c r="DB221" i="1"/>
  <c r="CB221" i="1" s="1"/>
  <c r="CG239" i="1"/>
  <c r="CD227" i="1"/>
  <c r="CG294" i="1"/>
  <c r="CE283" i="1"/>
  <c r="DC265" i="1"/>
  <c r="CC265" i="1" s="1"/>
  <c r="DE283" i="1"/>
  <c r="CD107" i="1"/>
  <c r="DC98" i="1"/>
  <c r="CC98" i="1" s="1"/>
  <c r="DD260" i="1"/>
  <c r="DE299" i="1"/>
  <c r="DC253" i="1"/>
  <c r="CC253" i="1" s="1"/>
  <c r="DF98" i="1"/>
  <c r="CE33" i="1"/>
  <c r="DD100" i="1"/>
  <c r="CD238" i="1"/>
  <c r="DE277" i="1"/>
  <c r="CG242" i="1"/>
  <c r="CH100" i="1"/>
  <c r="CE250" i="1"/>
  <c r="CG221" i="1"/>
  <c r="DE247" i="1"/>
  <c r="DE99" i="1"/>
  <c r="CH120" i="1"/>
  <c r="DF126" i="1"/>
  <c r="CG235" i="1"/>
  <c r="DG253" i="1"/>
  <c r="AY149" i="1"/>
  <c r="CG295" i="1"/>
  <c r="CE295" i="1"/>
  <c r="CE124" i="1"/>
  <c r="DC124" i="1"/>
  <c r="CC124" i="1" s="1"/>
  <c r="CD124" i="1"/>
  <c r="CG252" i="1"/>
  <c r="AY252" i="1" s="1"/>
  <c r="DE252" i="1"/>
  <c r="DE28" i="1"/>
  <c r="DG23" i="1"/>
  <c r="CF27" i="1"/>
  <c r="DB23" i="1"/>
  <c r="CB23" i="1" s="1"/>
  <c r="CH27" i="1"/>
  <c r="CD135" i="1"/>
  <c r="CG99" i="1"/>
  <c r="CG125" i="1"/>
  <c r="DD99" i="1"/>
  <c r="DG221" i="1"/>
  <c r="CG268" i="1"/>
  <c r="CG297" i="1"/>
  <c r="CE285" i="1"/>
  <c r="CE233" i="1"/>
  <c r="DE279" i="1"/>
  <c r="CE235" i="1"/>
  <c r="DG268" i="1"/>
  <c r="CG284" i="1"/>
  <c r="CD296" i="1"/>
  <c r="DD127" i="1"/>
  <c r="DF23" i="1"/>
  <c r="CG292" i="1"/>
  <c r="CE277" i="1"/>
  <c r="DD240" i="1"/>
  <c r="DE23" i="1"/>
  <c r="DD237" i="1"/>
  <c r="CG279" i="1"/>
  <c r="CD275" i="1"/>
  <c r="DD277" i="1"/>
  <c r="CE246" i="1"/>
  <c r="DG252" i="1"/>
  <c r="DE123" i="1"/>
  <c r="DD221" i="1"/>
  <c r="DB247" i="1"/>
  <c r="CB247" i="1" s="1"/>
  <c r="DG259" i="1"/>
  <c r="DB259" i="1"/>
  <c r="CB259" i="1" s="1"/>
  <c r="CF99" i="1"/>
  <c r="DD140" i="1"/>
  <c r="CD235" i="1"/>
  <c r="DF29" i="1"/>
  <c r="DC114" i="1"/>
  <c r="CC114" i="1" s="1"/>
  <c r="CH93" i="1"/>
  <c r="DG292" i="1"/>
  <c r="CD268" i="1"/>
  <c r="DE93" i="1"/>
  <c r="CG137" i="1"/>
  <c r="DF28" i="1"/>
  <c r="DG238" i="1"/>
  <c r="CE257" i="1"/>
  <c r="AY257" i="1" s="1"/>
  <c r="DH127" i="1"/>
  <c r="DE235" i="1"/>
  <c r="AY156" i="1"/>
  <c r="DF127" i="1"/>
  <c r="DD125" i="1"/>
  <c r="CD105" i="1"/>
  <c r="DD246" i="1"/>
  <c r="DF34" i="1"/>
  <c r="DB34" i="1"/>
  <c r="CB34" i="1" s="1"/>
  <c r="DG137" i="1"/>
  <c r="DD105" i="1"/>
  <c r="CD221" i="1"/>
  <c r="DD268" i="1"/>
  <c r="CE240" i="1"/>
  <c r="CD279" i="1"/>
  <c r="DE240" i="1"/>
  <c r="DE285" i="1"/>
  <c r="DD284" i="1"/>
  <c r="CG275" i="1"/>
  <c r="DE286" i="1"/>
  <c r="DD129" i="1"/>
  <c r="DG140" i="1"/>
  <c r="DD275" i="1"/>
  <c r="DE127" i="1"/>
  <c r="DG246" i="1"/>
  <c r="CE137" i="1"/>
  <c r="DF137" i="1"/>
  <c r="CG267" i="1"/>
  <c r="DC140" i="1"/>
  <c r="CC140" i="1" s="1"/>
  <c r="DE27" i="1"/>
  <c r="DG279" i="1"/>
  <c r="CE247" i="1"/>
  <c r="DD259" i="1"/>
  <c r="CH99" i="1"/>
  <c r="DD286" i="1"/>
  <c r="DG286" i="1"/>
  <c r="DD235" i="1"/>
  <c r="CE27" i="1"/>
  <c r="CD127" i="1"/>
  <c r="CG286" i="1"/>
  <c r="DE257" i="1"/>
  <c r="DG285" i="1"/>
  <c r="DC105" i="1"/>
  <c r="CC105" i="1" s="1"/>
  <c r="CG236" i="1"/>
  <c r="DG275" i="1"/>
  <c r="DE34" i="1"/>
  <c r="DC127" i="1"/>
  <c r="CC127" i="1" s="1"/>
  <c r="DG257" i="1"/>
  <c r="DF114" i="1"/>
  <c r="CD118" i="1"/>
  <c r="CG118" i="1"/>
  <c r="DD118" i="1"/>
  <c r="CE24" i="1"/>
  <c r="DB32" i="1"/>
  <c r="CB32" i="1" s="1"/>
  <c r="CE32" i="1"/>
  <c r="CH20" i="1"/>
  <c r="CG97" i="1"/>
  <c r="DF108" i="1"/>
  <c r="DC97" i="1"/>
  <c r="CC97" i="1" s="1"/>
  <c r="CG108" i="1"/>
  <c r="DH108" i="1"/>
  <c r="CD226" i="1"/>
  <c r="CE288" i="1"/>
  <c r="CE142" i="1"/>
  <c r="DD122" i="1"/>
  <c r="CH142" i="1"/>
  <c r="DG97" i="1"/>
  <c r="DD266" i="1"/>
  <c r="DG237" i="1"/>
  <c r="DE142" i="1"/>
  <c r="CE128" i="1"/>
  <c r="CE97" i="1"/>
  <c r="CF122" i="1"/>
  <c r="DF123" i="1"/>
  <c r="DE250" i="1"/>
  <c r="DB271" i="1"/>
  <c r="CB271" i="1" s="1"/>
  <c r="CG120" i="1"/>
  <c r="DE226" i="1"/>
  <c r="DE112" i="1"/>
  <c r="CF112" i="1"/>
  <c r="DC271" i="1"/>
  <c r="CC271" i="1" s="1"/>
  <c r="DD120" i="1"/>
  <c r="DG226" i="1"/>
  <c r="DB24" i="1"/>
  <c r="CB24" i="1" s="1"/>
  <c r="DD20" i="1"/>
  <c r="CD20" i="1" s="1"/>
  <c r="CG231" i="1"/>
  <c r="DG142" i="1"/>
  <c r="DG32" i="1"/>
  <c r="DG120" i="1"/>
  <c r="DC112" i="1"/>
  <c r="CC112" i="1" s="1"/>
  <c r="CF20" i="1"/>
  <c r="CH24" i="1"/>
  <c r="CF108" i="1"/>
  <c r="DE108" i="1"/>
  <c r="DG108" i="1"/>
  <c r="DD226" i="1"/>
  <c r="CD288" i="1"/>
  <c r="CE231" i="1"/>
  <c r="CG142" i="1"/>
  <c r="CE122" i="1"/>
  <c r="CH128" i="1"/>
  <c r="CD273" i="1"/>
  <c r="CE132" i="1"/>
  <c r="CE271" i="1"/>
  <c r="CF142" i="1"/>
  <c r="CD122" i="1"/>
  <c r="DF97" i="1"/>
  <c r="CG250" i="1"/>
  <c r="AY250" i="1" s="1"/>
  <c r="CH112" i="1"/>
  <c r="DD112" i="1"/>
  <c r="CE273" i="1"/>
  <c r="CG112" i="1"/>
  <c r="DD142" i="1"/>
  <c r="DD32" i="1"/>
  <c r="CD32" i="1" s="1"/>
  <c r="DG273" i="1"/>
  <c r="CF97" i="1"/>
  <c r="DE266" i="1"/>
  <c r="CF24" i="1"/>
  <c r="DF24" i="1"/>
  <c r="DB20" i="1"/>
  <c r="CB20" i="1" s="1"/>
  <c r="DF20" i="1"/>
  <c r="CF32" i="1"/>
  <c r="DC108" i="1"/>
  <c r="CC108" i="1" s="1"/>
  <c r="CD108" i="1"/>
  <c r="CE226" i="1"/>
  <c r="CG288" i="1"/>
  <c r="CD231" i="1"/>
  <c r="CD97" i="1"/>
  <c r="DG266" i="1"/>
  <c r="CF128" i="1"/>
  <c r="CD237" i="1"/>
  <c r="DG271" i="1"/>
  <c r="DD231" i="1"/>
  <c r="CG271" i="1"/>
  <c r="DC142" i="1"/>
  <c r="CC142" i="1" s="1"/>
  <c r="CG237" i="1"/>
  <c r="DG112" i="1"/>
  <c r="CG266" i="1"/>
  <c r="CG273" i="1"/>
  <c r="DD271" i="1"/>
  <c r="CE112" i="1"/>
  <c r="AY154" i="1"/>
  <c r="DF112" i="1"/>
  <c r="DD114" i="1"/>
  <c r="AY48" i="1"/>
  <c r="DE126" i="1"/>
  <c r="CF93" i="1"/>
  <c r="CE93" i="1"/>
  <c r="DD137" i="1"/>
  <c r="DH135" i="1"/>
  <c r="DF125" i="1"/>
  <c r="CE21" i="1"/>
  <c r="CH21" i="1"/>
  <c r="CE28" i="1"/>
  <c r="CH114" i="1"/>
  <c r="CH135" i="1"/>
  <c r="DF105" i="1"/>
  <c r="DH129" i="1"/>
  <c r="CD125" i="1"/>
  <c r="CD99" i="1"/>
  <c r="CH125" i="1"/>
  <c r="CE297" i="1"/>
  <c r="CE228" i="1"/>
  <c r="CD297" i="1"/>
  <c r="CD284" i="1"/>
  <c r="DD132" i="1"/>
  <c r="DH105" i="1"/>
  <c r="DC135" i="1"/>
  <c r="CC135" i="1" s="1"/>
  <c r="CE236" i="1"/>
  <c r="CE135" i="1"/>
  <c r="DF135" i="1"/>
  <c r="CF21" i="1"/>
  <c r="DE140" i="1"/>
  <c r="DH136" i="1"/>
  <c r="DG236" i="1"/>
  <c r="DF91" i="1"/>
  <c r="DF21" i="1"/>
  <c r="CF113" i="1"/>
  <c r="CF125" i="1"/>
  <c r="CE99" i="1"/>
  <c r="DC99" i="1"/>
  <c r="CC99" i="1" s="1"/>
  <c r="CD121" i="1"/>
  <c r="CF121" i="1"/>
  <c r="CF126" i="1"/>
  <c r="CG129" i="1"/>
  <c r="CD114" i="1"/>
  <c r="CE267" i="1"/>
  <c r="CG126" i="1"/>
  <c r="CG114" i="1"/>
  <c r="CH105" i="1"/>
  <c r="CD236" i="1"/>
  <c r="CE275" i="1"/>
  <c r="DH114" i="1"/>
  <c r="DF129" i="1"/>
  <c r="DE120" i="1"/>
  <c r="DF120" i="1"/>
  <c r="DH120" i="1"/>
  <c r="CE120" i="1"/>
  <c r="CF120" i="1"/>
  <c r="DH93" i="1"/>
  <c r="CG93" i="1"/>
  <c r="DD93" i="1"/>
  <c r="DG93" i="1"/>
  <c r="DF93" i="1"/>
  <c r="CE126" i="1"/>
  <c r="CH126" i="1"/>
  <c r="DB21" i="1"/>
  <c r="CB21" i="1" s="1"/>
  <c r="CH28" i="1"/>
  <c r="DD135" i="1"/>
  <c r="DH137" i="1"/>
  <c r="DF99" i="1"/>
  <c r="DE125" i="1"/>
  <c r="CE129" i="1"/>
  <c r="CD129" i="1"/>
  <c r="DC125" i="1"/>
  <c r="CC125" i="1" s="1"/>
  <c r="DG99" i="1"/>
  <c r="CG105" i="1"/>
  <c r="DG296" i="1"/>
  <c r="CG285" i="1"/>
  <c r="CD245" i="1"/>
  <c r="CD285" i="1"/>
  <c r="CE296" i="1"/>
  <c r="DD296" i="1"/>
  <c r="DG284" i="1"/>
  <c r="DE21" i="1"/>
  <c r="CF135" i="1"/>
  <c r="CG140" i="1"/>
  <c r="DD267" i="1"/>
  <c r="CH140" i="1"/>
  <c r="DG105" i="1"/>
  <c r="CF140" i="1"/>
  <c r="DE135" i="1"/>
  <c r="DF121" i="1"/>
  <c r="CG121" i="1"/>
  <c r="DG297" i="1"/>
  <c r="CD140" i="1"/>
  <c r="DE114" i="1"/>
  <c r="CF114" i="1"/>
  <c r="DF140" i="1"/>
  <c r="CD267" i="1"/>
  <c r="CD126" i="1"/>
  <c r="DG126" i="1"/>
  <c r="DC93" i="1"/>
  <c r="CC93" i="1" s="1"/>
  <c r="CD276" i="1"/>
  <c r="DD276" i="1"/>
  <c r="DE276" i="1"/>
  <c r="DG276" i="1"/>
  <c r="CE276" i="1"/>
  <c r="CG276" i="1"/>
  <c r="DD130" i="1"/>
  <c r="CD130" i="1"/>
  <c r="CE130" i="1"/>
  <c r="DE130" i="1"/>
  <c r="CG130" i="1"/>
  <c r="CH130" i="1"/>
  <c r="DC130" i="1"/>
  <c r="CC130" i="1" s="1"/>
  <c r="CF130" i="1"/>
  <c r="CE34" i="1"/>
  <c r="CD103" i="1"/>
  <c r="DF130" i="1"/>
  <c r="DD123" i="1"/>
  <c r="DB30" i="1"/>
  <c r="CB30" i="1" s="1"/>
  <c r="DD34" i="1"/>
  <c r="CD34" i="1" s="1"/>
  <c r="DD91" i="1"/>
  <c r="CD91" i="1"/>
  <c r="CE91" i="1"/>
  <c r="CG91" i="1"/>
  <c r="DG281" i="1"/>
  <c r="CD281" i="1"/>
  <c r="DD281" i="1"/>
  <c r="CE281" i="1"/>
  <c r="CG281" i="1"/>
  <c r="DE281" i="1"/>
  <c r="DD136" i="1"/>
  <c r="DG136" i="1"/>
  <c r="CE136" i="1"/>
  <c r="CH136" i="1"/>
  <c r="DF136" i="1"/>
  <c r="DF25" i="1"/>
  <c r="CH29" i="1"/>
  <c r="DF30" i="1"/>
  <c r="DG29" i="1"/>
  <c r="CF22" i="1"/>
  <c r="CF34" i="1"/>
  <c r="DG30" i="1"/>
  <c r="DE228" i="1"/>
  <c r="CG245" i="1"/>
  <c r="DH130" i="1"/>
  <c r="DG130" i="1"/>
  <c r="CE245" i="1"/>
  <c r="DE128" i="1"/>
  <c r="DF128" i="1"/>
  <c r="CH91" i="1"/>
  <c r="CH132" i="1"/>
  <c r="CF29" i="1"/>
  <c r="DC136" i="1"/>
  <c r="CC136" i="1" s="1"/>
  <c r="DC123" i="1"/>
  <c r="CC123" i="1" s="1"/>
  <c r="DH123" i="1"/>
  <c r="CH123" i="1"/>
  <c r="DD30" i="1"/>
  <c r="CD30" i="1" s="1"/>
  <c r="CD141" i="1"/>
  <c r="DD141" i="1"/>
  <c r="DE141" i="1"/>
  <c r="CG141" i="1"/>
  <c r="DG141" i="1"/>
  <c r="DF141" i="1"/>
  <c r="CE141" i="1"/>
  <c r="DC141" i="1"/>
  <c r="CC141" i="1" s="1"/>
  <c r="DH141" i="1"/>
  <c r="CH141" i="1"/>
  <c r="CF141" i="1"/>
  <c r="DD272" i="1"/>
  <c r="DG272" i="1"/>
  <c r="DE272" i="1"/>
  <c r="CG272" i="1"/>
  <c r="CD272" i="1"/>
  <c r="CE272" i="1"/>
  <c r="CE25" i="1"/>
  <c r="DH103" i="1"/>
  <c r="CD123" i="1"/>
  <c r="CF123" i="1"/>
  <c r="DG228" i="1"/>
  <c r="CD228" i="1"/>
  <c r="CE29" i="1"/>
  <c r="CH25" i="1"/>
  <c r="CE30" i="1"/>
  <c r="DB29" i="1"/>
  <c r="CB29" i="1" s="1"/>
  <c r="DG25" i="1"/>
  <c r="DG22" i="1"/>
  <c r="DD245" i="1"/>
  <c r="DG245" i="1"/>
  <c r="DF103" i="1"/>
  <c r="DE91" i="1"/>
  <c r="DC91" i="1"/>
  <c r="CC91" i="1" s="1"/>
  <c r="DC128" i="1"/>
  <c r="CC128" i="1" s="1"/>
  <c r="DG91" i="1"/>
  <c r="DG128" i="1"/>
  <c r="AX102" i="1"/>
  <c r="DE25" i="1"/>
  <c r="CF25" i="1"/>
  <c r="CF136" i="1"/>
  <c r="CG123" i="1"/>
  <c r="DG123" i="1"/>
  <c r="CH113" i="1"/>
  <c r="DG122" i="1"/>
  <c r="DF122" i="1"/>
  <c r="CG122" i="1"/>
  <c r="DC122" i="1"/>
  <c r="CC122" i="1" s="1"/>
  <c r="DD264" i="1"/>
  <c r="DE264" i="1"/>
  <c r="DG264" i="1"/>
  <c r="CD264" i="1"/>
  <c r="CE264" i="1"/>
  <c r="CG264" i="1"/>
  <c r="CD293" i="1"/>
  <c r="CG293" i="1"/>
  <c r="DE293" i="1"/>
  <c r="DG293" i="1"/>
  <c r="DD293" i="1"/>
  <c r="CE293" i="1"/>
  <c r="DD24" i="1"/>
  <c r="CD24" i="1" s="1"/>
  <c r="DG24" i="1"/>
  <c r="DD33" i="1"/>
  <c r="CD33" i="1" s="1"/>
  <c r="DF33" i="1"/>
  <c r="DH113" i="1"/>
  <c r="CH131" i="1"/>
  <c r="DC113" i="1"/>
  <c r="CC113" i="1" s="1"/>
  <c r="DD113" i="1"/>
  <c r="CE26" i="1"/>
  <c r="DB26" i="1"/>
  <c r="CB26" i="1" s="1"/>
  <c r="DG113" i="1"/>
  <c r="DH131" i="1"/>
  <c r="DG131" i="1"/>
  <c r="DF113" i="1"/>
  <c r="AY155" i="1"/>
  <c r="DF132" i="1"/>
  <c r="CE98" i="1"/>
  <c r="AX95" i="1"/>
  <c r="DF131" i="1"/>
  <c r="CG131" i="1"/>
  <c r="CE113" i="1"/>
  <c r="DH132" i="1"/>
  <c r="DG132" i="1"/>
  <c r="CF132" i="1"/>
  <c r="DC132" i="1"/>
  <c r="CC132" i="1" s="1"/>
  <c r="DE26" i="1"/>
  <c r="DG26" i="1"/>
  <c r="CD132" i="1"/>
  <c r="DE131" i="1"/>
  <c r="DE98" i="1"/>
  <c r="DH98" i="1"/>
  <c r="DG98" i="1"/>
  <c r="DH116" i="1"/>
  <c r="DE116" i="1"/>
  <c r="DG116" i="1"/>
  <c r="CF116" i="1"/>
  <c r="CE116" i="1"/>
  <c r="CG116" i="1"/>
  <c r="DF116" i="1"/>
  <c r="DC116" i="1"/>
  <c r="CC116" i="1" s="1"/>
  <c r="CD116" i="1"/>
  <c r="DD116" i="1"/>
  <c r="CH116" i="1"/>
  <c r="CD113" i="1"/>
  <c r="CG113" i="1"/>
  <c r="DD131" i="1"/>
  <c r="AY153" i="1"/>
  <c r="AY150" i="1"/>
  <c r="DD98" i="1"/>
  <c r="AX104" i="1"/>
  <c r="CH98" i="1"/>
  <c r="CF98" i="1"/>
  <c r="CG132" i="1"/>
  <c r="DC131" i="1"/>
  <c r="CC131" i="1" s="1"/>
  <c r="CF103" i="1"/>
  <c r="CE103" i="1"/>
  <c r="CG103" i="1"/>
  <c r="CH103" i="1"/>
  <c r="DE103" i="1"/>
  <c r="DC103" i="1"/>
  <c r="CC103" i="1" s="1"/>
  <c r="DD103" i="1"/>
  <c r="DH128" i="1"/>
  <c r="CD128" i="1"/>
  <c r="CG128" i="1"/>
  <c r="AX119" i="1"/>
  <c r="DG110" i="1"/>
  <c r="CD110" i="1"/>
  <c r="CE110" i="1"/>
  <c r="CG110" i="1"/>
  <c r="CH110" i="1"/>
  <c r="CF110" i="1"/>
  <c r="DE110" i="1"/>
  <c r="DC110" i="1"/>
  <c r="CC110" i="1" s="1"/>
  <c r="DH110" i="1"/>
  <c r="DF110" i="1"/>
  <c r="DD110" i="1"/>
  <c r="CE22" i="1"/>
  <c r="DF22" i="1"/>
  <c r="D143" i="1"/>
  <c r="CD94" i="1"/>
  <c r="CH94" i="1"/>
  <c r="DF94" i="1"/>
  <c r="DD94" i="1"/>
  <c r="CE94" i="1"/>
  <c r="CG94" i="1"/>
  <c r="DE94" i="1"/>
  <c r="DC94" i="1"/>
  <c r="CC94" i="1" s="1"/>
  <c r="DG94" i="1"/>
  <c r="DH94" i="1"/>
  <c r="CF94" i="1"/>
  <c r="DD26" i="1"/>
  <c r="CD26" i="1" s="1"/>
  <c r="CH26" i="1"/>
  <c r="CF26" i="1"/>
  <c r="AY148" i="1"/>
  <c r="CD111" i="1"/>
  <c r="DG111" i="1"/>
  <c r="DF111" i="1"/>
  <c r="CF111" i="1"/>
  <c r="DE111" i="1"/>
  <c r="DC111" i="1"/>
  <c r="CC111" i="1" s="1"/>
  <c r="CH111" i="1"/>
  <c r="DD111" i="1"/>
  <c r="DH111" i="1"/>
  <c r="CE111" i="1"/>
  <c r="CG111" i="1"/>
  <c r="DD22" i="1"/>
  <c r="CD22" i="1" s="1"/>
  <c r="CH22" i="1"/>
  <c r="DD96" i="1"/>
  <c r="DC96" i="1"/>
  <c r="CC96" i="1" s="1"/>
  <c r="DG96" i="1"/>
  <c r="DE96" i="1"/>
  <c r="CH96" i="1"/>
  <c r="CG96" i="1"/>
  <c r="CE96" i="1"/>
  <c r="CD96" i="1"/>
  <c r="DF96" i="1"/>
  <c r="DH96" i="1"/>
  <c r="CF96" i="1"/>
  <c r="CH106" i="1"/>
  <c r="DF106" i="1"/>
  <c r="DC106" i="1"/>
  <c r="CC106" i="1" s="1"/>
  <c r="DG106" i="1"/>
  <c r="CG106" i="1"/>
  <c r="DH106" i="1"/>
  <c r="DD106" i="1"/>
  <c r="CD106" i="1"/>
  <c r="CE106" i="1"/>
  <c r="CF106" i="1"/>
  <c r="DE106" i="1"/>
  <c r="AY31" i="1"/>
  <c r="DD19" i="1"/>
  <c r="CD19" i="1" s="1"/>
  <c r="D36" i="1"/>
  <c r="CF19" i="1"/>
  <c r="DG19" i="1"/>
  <c r="DB19" i="1"/>
  <c r="DF19" i="1"/>
  <c r="DE19" i="1"/>
  <c r="CH19" i="1"/>
  <c r="CE19" i="1"/>
  <c r="AY238" i="1" l="1"/>
  <c r="AY254" i="1"/>
  <c r="AX115" i="1"/>
  <c r="AY261" i="1"/>
  <c r="AY298" i="1"/>
  <c r="AY234" i="1"/>
  <c r="AY232" i="1"/>
  <c r="AY299" i="1"/>
  <c r="AY243" i="1"/>
  <c r="AY292" i="1"/>
  <c r="AY269" i="1"/>
  <c r="AY266" i="1"/>
  <c r="AY222" i="1"/>
  <c r="AY260" i="1"/>
  <c r="AY241" i="1"/>
  <c r="AX134" i="1"/>
  <c r="AY270" i="1"/>
  <c r="AX127" i="1"/>
  <c r="AY23" i="1"/>
  <c r="AY227" i="1"/>
  <c r="AY224" i="1"/>
  <c r="AX109" i="1"/>
  <c r="AY282" i="1"/>
  <c r="AY229" i="1"/>
  <c r="AX117" i="1"/>
  <c r="AY225" i="1"/>
  <c r="AY223" i="1"/>
  <c r="AY228" i="1"/>
  <c r="AY286" i="1"/>
  <c r="AX92" i="1"/>
  <c r="AY280" i="1"/>
  <c r="AY263" i="1"/>
  <c r="AY35" i="1"/>
  <c r="AY230" i="1"/>
  <c r="AX90" i="1"/>
  <c r="AY258" i="1"/>
  <c r="AY226" i="1"/>
  <c r="AY27" i="1"/>
  <c r="AY240" i="1"/>
  <c r="AY265" i="1"/>
  <c r="AY290" i="1"/>
  <c r="AY259" i="1"/>
  <c r="AY233" i="1"/>
  <c r="AY274" i="1"/>
  <c r="AX139" i="1"/>
  <c r="AY300" i="1"/>
  <c r="AY247" i="1"/>
  <c r="AY294" i="1"/>
  <c r="AY283" i="1"/>
  <c r="AY288" i="1"/>
  <c r="AY34" i="1"/>
  <c r="AY244" i="1"/>
  <c r="AY278" i="1"/>
  <c r="AX133" i="1"/>
  <c r="AX124" i="1"/>
  <c r="AY295" i="1"/>
  <c r="AY253" i="1"/>
  <c r="AX107" i="1"/>
  <c r="AY221" i="1"/>
  <c r="AY242" i="1"/>
  <c r="AY291" i="1"/>
  <c r="AY289" i="1"/>
  <c r="AX101" i="1"/>
  <c r="AX138" i="1"/>
  <c r="AY287" i="1"/>
  <c r="AY277" i="1"/>
  <c r="AY262" i="1"/>
  <c r="AY25" i="1"/>
  <c r="AY235" i="1"/>
  <c r="AY268" i="1"/>
  <c r="AY33" i="1"/>
  <c r="AX100" i="1"/>
  <c r="AY239" i="1"/>
  <c r="AX108" i="1"/>
  <c r="AY246" i="1"/>
  <c r="AX135" i="1"/>
  <c r="AX118" i="1"/>
  <c r="AY275" i="1"/>
  <c r="AY279" i="1"/>
  <c r="AY248" i="1"/>
  <c r="AX142" i="1"/>
  <c r="AY271" i="1"/>
  <c r="AX137" i="1"/>
  <c r="AY236" i="1"/>
  <c r="AY237" i="1"/>
  <c r="AY20" i="1"/>
  <c r="AX112" i="1"/>
  <c r="AX97" i="1"/>
  <c r="AY296" i="1"/>
  <c r="AY245" i="1"/>
  <c r="AX125" i="1"/>
  <c r="AX105" i="1"/>
  <c r="AX114" i="1"/>
  <c r="AY32" i="1"/>
  <c r="AY273" i="1"/>
  <c r="AY284" i="1"/>
  <c r="AX122" i="1"/>
  <c r="AX121" i="1"/>
  <c r="AX140" i="1"/>
  <c r="AY285" i="1"/>
  <c r="AY22" i="1"/>
  <c r="AY24" i="1"/>
  <c r="AX93" i="1"/>
  <c r="AY231" i="1"/>
  <c r="AX131" i="1"/>
  <c r="AX120" i="1"/>
  <c r="AX129" i="1"/>
  <c r="AX99" i="1"/>
  <c r="AY297" i="1"/>
  <c r="AY28" i="1"/>
  <c r="AY281" i="1"/>
  <c r="AY21" i="1"/>
  <c r="AX128" i="1"/>
  <c r="AY29" i="1"/>
  <c r="AY267" i="1"/>
  <c r="AX126" i="1"/>
  <c r="A332" i="1"/>
  <c r="AY293" i="1"/>
  <c r="AY272" i="1"/>
  <c r="AX141" i="1"/>
  <c r="AX136" i="1"/>
  <c r="AX91" i="1"/>
  <c r="AY30" i="1"/>
  <c r="A363" i="1"/>
  <c r="AY264" i="1"/>
  <c r="AX98" i="1"/>
  <c r="AX132" i="1"/>
  <c r="AX123" i="1"/>
  <c r="AX130" i="1"/>
  <c r="AY276" i="1"/>
  <c r="AX103" i="1"/>
  <c r="AY26" i="1"/>
  <c r="AX116" i="1"/>
  <c r="AX113" i="1"/>
  <c r="AX94" i="1"/>
  <c r="AX106" i="1"/>
  <c r="AX96" i="1"/>
  <c r="B332" i="1"/>
  <c r="AX111" i="1"/>
  <c r="AX110" i="1"/>
  <c r="CB19" i="1"/>
  <c r="AY19" i="1" s="1"/>
  <c r="B363" i="1"/>
</calcChain>
</file>

<file path=xl/sharedStrings.xml><?xml version="1.0" encoding="utf-8"?>
<sst xmlns="http://schemas.openxmlformats.org/spreadsheetml/2006/main" count="12727" uniqueCount="293">
  <si>
    <t>SERVICIO DE SALUD</t>
  </si>
  <si>
    <t xml:space="preserve"> REM-A9. ATENCIÓN DE SALUD BUCAL EN LA RED ASISTENCIAL </t>
  </si>
  <si>
    <t xml:space="preserve">SECCIÓN A: CONSULTAS Y CONTROLES ODONTOLÓGICOS REALIZADOS EN APS. </t>
  </si>
  <si>
    <t xml:space="preserve">ACTIVIDAD </t>
  </si>
  <si>
    <t>TOTAL</t>
  </si>
  <si>
    <t>SEGÚN GRUPOS DE EDAD O DE RIESGO</t>
  </si>
  <si>
    <t>12 años (incluido en el grupo de 10-14 años)</t>
  </si>
  <si>
    <t>Embarazadas</t>
  </si>
  <si>
    <t>60 años (incluido en grupos de 60-64 años)</t>
  </si>
  <si>
    <t>Usuarios con Discapacidad</t>
  </si>
  <si>
    <t>Migrantes</t>
  </si>
  <si>
    <t>Paciente en Control Programa Salud Cardiovascular</t>
  </si>
  <si>
    <t>Niños, niñas, adolescentes y jóvenes SENAME</t>
  </si>
  <si>
    <t>Niños, niñas, adolescentes y jóvenes Mejor Niñez</t>
  </si>
  <si>
    <t>Menos de 1 año</t>
  </si>
  <si>
    <t>1 año</t>
  </si>
  <si>
    <t>2 años</t>
  </si>
  <si>
    <t>3 años</t>
  </si>
  <si>
    <t>4 años</t>
  </si>
  <si>
    <t>5 años</t>
  </si>
  <si>
    <t>6 años</t>
  </si>
  <si>
    <t>7 años</t>
  </si>
  <si>
    <t>8-9 años</t>
  </si>
  <si>
    <t>10-14 años</t>
  </si>
  <si>
    <t>15-19 años</t>
  </si>
  <si>
    <t xml:space="preserve">20-29 años </t>
  </si>
  <si>
    <t>30-39 años</t>
  </si>
  <si>
    <t>40-49 años</t>
  </si>
  <si>
    <t>50-59 años</t>
  </si>
  <si>
    <t>60-64 años</t>
  </si>
  <si>
    <t>65-74 años</t>
  </si>
  <si>
    <t>75 y más años</t>
  </si>
  <si>
    <t>Ambos Sexos</t>
  </si>
  <si>
    <t>Hombres</t>
  </si>
  <si>
    <t>Mujeres</t>
  </si>
  <si>
    <t>CONSULTA DE MORBILIDAD</t>
  </si>
  <si>
    <t>CONTROL ODONTOLÓGICO</t>
  </si>
  <si>
    <t>CONSULTA DE URGENCIA (GES)</t>
  </si>
  <si>
    <t>INASISTENCIA A CONSULTA</t>
  </si>
  <si>
    <t>SECCIÓN B: ACTIVIDADES DE ODONTOLOGÍA GENERAL  REALIZADOS EN NIVEL PRIMARIO Y SECUNDARIO DE SALUD.</t>
  </si>
  <si>
    <t>TIPO DE ACTIVIDAD</t>
  </si>
  <si>
    <t xml:space="preserve">TOTAL </t>
  </si>
  <si>
    <t>Compra de Servicio</t>
  </si>
  <si>
    <t>EDUCACIÓN INDIVIDUAL CON INSTRUCCIÓN DE TÉCNICA DE CEPILLADO</t>
  </si>
  <si>
    <t>CONSEJERÍA BREVE EN TABACO</t>
  </si>
  <si>
    <t>EXAMEN DE SALUD ORAL</t>
  </si>
  <si>
    <t>APLICACIÓN DE SELLANTES</t>
  </si>
  <si>
    <t>FLUORURACIÓN TÓPICA BARNIZ</t>
  </si>
  <si>
    <t>ACTIVIDAD INTERCEPTIVA DE ANOMALÍAS DENTO MAXILARES (OPI)</t>
  </si>
  <si>
    <t>DESTARTRAJE SUPRAGINGIVAL Y PULIDO CORONARIO</t>
  </si>
  <si>
    <t>EXODONCIA</t>
  </si>
  <si>
    <t>PROCEDIMIENTO PULPAR</t>
  </si>
  <si>
    <t>ACCESO CAVITARIO</t>
  </si>
  <si>
    <t>RESTAURACIÓN ESTÉTICA</t>
  </si>
  <si>
    <t>RESTAURACIÓN DE AMALGAMAS</t>
  </si>
  <si>
    <t xml:space="preserve">OBTURACIÓN DE VIDRIO IONÓMERO </t>
  </si>
  <si>
    <t>DESTARTRAJE SUBGINGIVAL Y PULIDO RADICULAR POR SEXTANTE</t>
  </si>
  <si>
    <t>TRATAMIENTO RESTAURADOR ATRAUMÁTICO (ART)</t>
  </si>
  <si>
    <t>PROCEDIMIENTOS MÉDICO-QUIRÚRGICOS</t>
  </si>
  <si>
    <t>RADIOGRAFÍA INTRAORAL (RETROALVEOLARES, BITE WING Y OCLUSALES)</t>
  </si>
  <si>
    <t>TOTAL ACTIVIDADES</t>
  </si>
  <si>
    <t>SECCIÓN C : INGRESOS Y EGRESOS EN APS</t>
  </si>
  <si>
    <t>TIPO DE INGRESO O EGRESO</t>
  </si>
  <si>
    <t xml:space="preserve">TOTAL  </t>
  </si>
  <si>
    <t>Según grupos de edad o de riesgo</t>
  </si>
  <si>
    <t>Niños, niñas, adolescentes y jóvenes población SENAME</t>
  </si>
  <si>
    <t>Pacientes en Control Programa Salud Cardiovascular</t>
  </si>
  <si>
    <t>INGRESOS A TRATAMIENTO ODONTOLOGÍA GENERAL</t>
  </si>
  <si>
    <t>INGRESO CONTROL CON ENFOQUE RIESGO ODONTOLÓGICO (CERO)</t>
  </si>
  <si>
    <t>EGRESO CONTROL CON ENFOQUE RIESGO ODONTOLÓGICO (CERO)</t>
  </si>
  <si>
    <t>ALTAS ODONTOLÓGICAS PREVENTIVAS</t>
  </si>
  <si>
    <t>ALTAS ODONTOLÓGICAS INTEGRALES (EXCLUYE SECCIÓN G)</t>
  </si>
  <si>
    <t>ALTAS ODONTOLÓGICAS TOTALES</t>
  </si>
  <si>
    <t>EGRESOS POR ABANDONO</t>
  </si>
  <si>
    <t xml:space="preserve">ÍNDICE ceod O COPD EN PACIENTES INGRESADOS (Índice ceod se usa en menores de 7 años, para resto se utiliza COPD) </t>
  </si>
  <si>
    <t>1 a 2</t>
  </si>
  <si>
    <t>3 a 4</t>
  </si>
  <si>
    <t>5 a 6</t>
  </si>
  <si>
    <t>7 a 8</t>
  </si>
  <si>
    <t>9 o más</t>
  </si>
  <si>
    <t xml:space="preserve"> N° de dientes (total de dientes en boca. En dentición mixta se suman los dientes primarios y permanentes)</t>
  </si>
  <si>
    <t>1 a 9</t>
  </si>
  <si>
    <t>10 a 19</t>
  </si>
  <si>
    <t>20 a 27</t>
  </si>
  <si>
    <t>28 y más</t>
  </si>
  <si>
    <t>CÓDIGO EXAMEN PERIODONTAL BASICO (EPB) EN PACIENTES INGRESADOS</t>
  </si>
  <si>
    <t>1,2,3</t>
  </si>
  <si>
    <t>4 y *</t>
  </si>
  <si>
    <t>SECCIÓN D : INTERCONSULTAS GENERADAS EN ESTABLECIMIENTOS DE APS</t>
  </si>
  <si>
    <t>ESPECIALIDAD</t>
  </si>
  <si>
    <t>Gestantes</t>
  </si>
  <si>
    <t>60 años</t>
  </si>
  <si>
    <t>Niños. Niñas, adolescentes y jóvenes SENAME</t>
  </si>
  <si>
    <t>Niños. Niñas, adolescentes y jóvenes Mejor Niñez</t>
  </si>
  <si>
    <t>ENDODONCIA</t>
  </si>
  <si>
    <t>REHABILITACIÓN ORAL</t>
  </si>
  <si>
    <t>PRÓTESIS REMOVIBLES</t>
  </si>
  <si>
    <t>PRÓTESIS FIJA</t>
  </si>
  <si>
    <t>PRÓTESIS IMPLANTOASISTIDA</t>
  </si>
  <si>
    <t xml:space="preserve">CIRUGÍA BUCAL </t>
  </si>
  <si>
    <t>CIRUGÍA Y TRAUMATOLOGÍA MAXILOFACIAL</t>
  </si>
  <si>
    <t xml:space="preserve">ODONTOPEDIATRÍA </t>
  </si>
  <si>
    <t>ORTODONCIA Y ORTOPEDIA DENTOMAXILOFACIAL</t>
  </si>
  <si>
    <t>APARATOLOGÍA REMOVIBLE</t>
  </si>
  <si>
    <t>PERIODONCIA</t>
  </si>
  <si>
    <t>PATOLOGÍA ORAL</t>
  </si>
  <si>
    <t>IMPLANTOLOGÍA BUCO MAXILOFACIAL</t>
  </si>
  <si>
    <t>TRASTORNOS TEMPOROMANDIBULARES Y DOLOR OROFACIAL</t>
  </si>
  <si>
    <t>SOMATOPRÓTESIS</t>
  </si>
  <si>
    <t>SECCIÓN E: CONSULTAS ODONTOLÓGICAS  EN HORARIO CONTINUADO (incluidas en  Secciones A y B. Excluye extensiones horarias de Sección G )</t>
  </si>
  <si>
    <t>JORNADA</t>
  </si>
  <si>
    <t xml:space="preserve">CONSULTAS  </t>
  </si>
  <si>
    <t xml:space="preserve"> HORARIO CONTINUADO</t>
  </si>
  <si>
    <t>VESPERTINA (LUNES-VIERNES)</t>
  </si>
  <si>
    <t>SÁBADO, DOMINGO o FESTIVO</t>
  </si>
  <si>
    <t xml:space="preserve">SECCIÓN F:  ACTIVIDADES DE ATENCIÓN EN ESPECIALIDADES ODONTOLÓGICAS. </t>
  </si>
  <si>
    <t>ACTIVIDADES DE ESPECIALIDADES</t>
  </si>
  <si>
    <t>12 años (incluidos en  grupo de 10-14 años)</t>
  </si>
  <si>
    <t>Beneficiarios</t>
  </si>
  <si>
    <t>60 años incluidos en grupos de  60-64 años)</t>
  </si>
  <si>
    <t>Compra de Servicios</t>
  </si>
  <si>
    <t xml:space="preserve">Usuarios con Discapacidad </t>
  </si>
  <si>
    <t>Niños, niñas, adolescentes y jovenes SENAME</t>
  </si>
  <si>
    <t>Niños, niñas, adolescentes y jovenes Mejor Niñez</t>
  </si>
  <si>
    <t>Menos de 1 año - 1 año</t>
  </si>
  <si>
    <t>EXAMEN Y DIAGNÓSTICO DE ESPECIALIDAD</t>
  </si>
  <si>
    <t>EDUCACIÓN EN SALUD BUCAL</t>
  </si>
  <si>
    <t>RESPUESTA A INTERCONSULTA PERSONAS HOSPITALIZADOS</t>
  </si>
  <si>
    <t>VISITA A SALA</t>
  </si>
  <si>
    <t>CONTRALORÍA CLÍNICA</t>
  </si>
  <si>
    <t>CIRUGÍA TERCER MOLAR</t>
  </si>
  <si>
    <t>CIRUGÍA MENOR AMBULATORIA</t>
  </si>
  <si>
    <t>TRATAMIENTO TRAUMATISMO DENTOALVEOLAR</t>
  </si>
  <si>
    <t>OBTURACIÓN DIRECTA</t>
  </si>
  <si>
    <t>OBTURACIÓN INDIRECTA (INLAYS U ONLAYS)</t>
  </si>
  <si>
    <t>INSTALACIÓN APARATO REMOVIBLE ORTODÓNCICO</t>
  </si>
  <si>
    <t>INSTALACIÓN APARATO FIJO ORTODÓNCICO</t>
  </si>
  <si>
    <t>INSTALACIÓN APARATO DE CONTENCIÓN ORTODÓNCICO</t>
  </si>
  <si>
    <t>RETIRO APARATOLOGÍA DE ORTODONCIA</t>
  </si>
  <si>
    <t>ORTOPEDIA PREQUIRÚRGICA</t>
  </si>
  <si>
    <t>ORTODONCIA PREVENTIVA E INTERCEPTIVA (OPI)</t>
  </si>
  <si>
    <t>TRATAMIENTO ENDODONCIA UNIRRADICULAR</t>
  </si>
  <si>
    <t>TRATAMIENTO ENDODONCIA BIRRADICULAR</t>
  </si>
  <si>
    <t>TRATAMIENTO ENDODONCIA MULTIRRADICULAR</t>
  </si>
  <si>
    <t>INDUCCIÓN AL CIERRE APICAL</t>
  </si>
  <si>
    <t>RETRATAMIENTO DE ENDODONCIA</t>
  </si>
  <si>
    <t>CIRUGÍA APICAL</t>
  </si>
  <si>
    <t xml:space="preserve">ADAPTACIÓN A LA ATENCIÓN ODONTOLÓGICA </t>
  </si>
  <si>
    <t>PROCEDIMIENTO RESTAURADOR (ODONTOPEDIATRÍA)</t>
  </si>
  <si>
    <t>PROCEDIMIENTO PULPAR (ODONTOPEDIATRÍA)</t>
  </si>
  <si>
    <t>CIRUGÍA AMBULATORIA (ODONTOPEDIATRÍA)</t>
  </si>
  <si>
    <t xml:space="preserve">DESTARTRAJE SUBGINGIVAL O PULIDO RADICULAR </t>
  </si>
  <si>
    <t>DESTARTRAJE SUPRAGINGIVAL O PULIDO CORONARIO</t>
  </si>
  <si>
    <t>PROCEDIMIENTO QUIRÚRGICO (PERIODONCIA)</t>
  </si>
  <si>
    <t>PROCEDIMIENTO QUIRÚRGICO PERIIMPLANTAR (PERIODONCIA)</t>
  </si>
  <si>
    <t>FERULIZACIÓN</t>
  </si>
  <si>
    <t>REHABILITACIÓN MEDIANTE PRÓTESIS REMOVIBLE ACRÍLICA PARCIAL O TOTAL</t>
  </si>
  <si>
    <t>REHABILITACIÓN MEDIANTE PRÓTESIS REMOVIBLE METÁLICA PARCIAL</t>
  </si>
  <si>
    <t>REHABILITACIÓN MEDIANTE PRÓTESIS FIJA UNITARIA O PLURAL</t>
  </si>
  <si>
    <t>REHABILITACIÓN MEDIANTE PRÓTESIS FIJA IMPLANTOASISTIDA</t>
  </si>
  <si>
    <t>REHABILITACIÓN MEDIANTE PRÓTESIS MUCO-  IMPLANTOASISTIDA</t>
  </si>
  <si>
    <t>REPARACIÓN DE PRÓTESIS</t>
  </si>
  <si>
    <t>IMPLANTOLOGÍA QUIRÚRGICA</t>
  </si>
  <si>
    <t>TOMA DE BIOPSIA</t>
  </si>
  <si>
    <t>ESTUDIO HISTOPATOLÓGICO</t>
  </si>
  <si>
    <t>SIALOMETRÍA</t>
  </si>
  <si>
    <t>TERAPIA FARMACOLÓGICA DE LESIONES DEL TERRITORIO ORAL Y MAXILOFACIAL</t>
  </si>
  <si>
    <t>TERAPIA NO FARMACOLÓGICA DE LESIONES DEL TERRITORIO ORAL Y MAXILOFACIAL</t>
  </si>
  <si>
    <t>ESTUDIO CLÍNICO LESIONES DEL TERRITORIO ORAL MAXILOFACIAL</t>
  </si>
  <si>
    <t>TERAPIA FÍSICA EN TRASTORNOS TEMPOROMANDIBULARES (TTM) Y DOLOR OROFACIAL (DOF)</t>
  </si>
  <si>
    <t>INFILTRACIÓN EN ARTICULACIÓN TEMPORO MANDIBULAR (ATM)</t>
  </si>
  <si>
    <t>BLOQUEO ANESTÉSICO Y/O MEDICAMENTOSO EN TTM Y DOF</t>
  </si>
  <si>
    <t>ARTROCENTESIS EN ATM</t>
  </si>
  <si>
    <t>TERAPIA BIOCONDUCTUAL</t>
  </si>
  <si>
    <t>DESGASTE SELECTIVO</t>
  </si>
  <si>
    <t>INSTALACIÓN DE DISPOSITIVO ORTOPÉDICO</t>
  </si>
  <si>
    <t>ACTIVIDADES SOMATOPRÓTESIS</t>
  </si>
  <si>
    <t>REHABILITACIÓN DE PRÓTESIS MAXILOFACIAL</t>
  </si>
  <si>
    <t>SECCIÓN F.1:  ACTIVIDADES DE IMAGENOLOGÍA ORAL Y MAXILOFACIAL.</t>
  </si>
  <si>
    <t>ACTIVIDADES DE APOYO</t>
  </si>
  <si>
    <t xml:space="preserve">Total </t>
  </si>
  <si>
    <t>RADIOGRAFÍA INTRAORAL MEDIANTE TÉCNICAS RETROALVEOLARES (POR PLACA)</t>
  </si>
  <si>
    <t>RADIOGRAFÍA INTRAORAL MEDIANTE TÉCNICAS BITE WING (POR PLACA)</t>
  </si>
  <si>
    <t>RADIOGRAFÍA EXTRAORAL (POR PLACA)</t>
  </si>
  <si>
    <t>RADIOGRAFÍA OCLUSAL (POR PLACA)</t>
  </si>
  <si>
    <t>TELERRADIOGRAFÍA (POR PLACA)</t>
  </si>
  <si>
    <t>RADIOGRAFÍA PANORÁMICA (POR PLACA)</t>
  </si>
  <si>
    <t>TOMOGRAFÍA COMPUTACIONAL MAXILO FACIAL CONE BEAM (POR ADQUISICIÓN)</t>
  </si>
  <si>
    <t>SIALOGRAFÍAS (POR PROCEDIMIENTO)</t>
  </si>
  <si>
    <t>PROCEDIMIENTO IMAGENOLÓGICO COMPLEJO (POR PROCEDIMIENTO)</t>
  </si>
  <si>
    <t>SECCIÓN G: PROGRAMAS ESPECIALES Y GES (Actividades incluidas en Sección B)</t>
  </si>
  <si>
    <t>PROGRAMA - ACTIVIDAD</t>
  </si>
  <si>
    <t>Egreso por Abandono</t>
  </si>
  <si>
    <t>Paciente Diabético en Control Programa Salud Cardiovascular</t>
  </si>
  <si>
    <t>PROGRAMA ODONTOLÓGICO INTEGRAL, ESTRATEGIA MÁS SONRISAS PARA CHILE</t>
  </si>
  <si>
    <t>N°AUDITORÍAS CLÍNICAS REALIZADAS</t>
  </si>
  <si>
    <t>ALTAS INTEGRALES</t>
  </si>
  <si>
    <t>JUNJI-INTEGRA-MINEDUC</t>
  </si>
  <si>
    <t>SERNAM</t>
  </si>
  <si>
    <t>PRODEMU</t>
  </si>
  <si>
    <t xml:space="preserve">CHILE SOLIDARIO </t>
  </si>
  <si>
    <t>MINVU</t>
  </si>
  <si>
    <t>DEMANDA LOCAL</t>
  </si>
  <si>
    <t xml:space="preserve">PROGRAMA ODONTOLÓGICO INTEGRAL, ESTRATEGIA HOMBRES DE ESCASOS RECURSOS </t>
  </si>
  <si>
    <t>ALTAS INTEGRALES/ACTIVIDADES</t>
  </si>
  <si>
    <t>TOTAL ALTAS INTEGRALES</t>
  </si>
  <si>
    <t>Nº DE AUDITORIAS CLÍNICAS REALIZADAS</t>
  </si>
  <si>
    <t>REPARACIÓN DE PROTESIS</t>
  </si>
  <si>
    <t>PROGRAMA ODONTOLÓGICO INTEGRAL, ESTRATEGIA ATENCION ODONTOLOGICA EN DOMICILIO</t>
  </si>
  <si>
    <t>ALTAS ODONTOLOGICAS</t>
  </si>
  <si>
    <t xml:space="preserve">TOTAL ALTAS </t>
  </si>
  <si>
    <t>ALTAS PERSONAS CON DEPENDENCIA SEVERA</t>
  </si>
  <si>
    <t>ALTAS CUIDADORES PERSONAS CON DEPENDENCIA</t>
  </si>
  <si>
    <t>PROGRAMA MEJORAMIENTO DEL ACCESO, ESTRATEGIA RESOLUCIÓN DE ESPECIALIDAD EN APS</t>
  </si>
  <si>
    <t>TRATAMIENTO ENDODONCIA</t>
  </si>
  <si>
    <t>N° PACIENTES</t>
  </si>
  <si>
    <t>N° DIENTES TRATADOS POR ODONTOLOGO GRAL</t>
  </si>
  <si>
    <t>N° DIENTES TRATADOS POR  ENDODONCISTA</t>
  </si>
  <si>
    <t>TRATAMIENTO DE PERIODONCIA</t>
  </si>
  <si>
    <t>N° DE SEXTANTES POR PERIODONCISTA</t>
  </si>
  <si>
    <t>N° PRÓTESIS REALIZADAS POR ODONTOLOGO GRAL</t>
  </si>
  <si>
    <t>N° PRÓTESIS REALIZADAS POR REHABILITADORES ORALES</t>
  </si>
  <si>
    <t>PROGRAMA GES ODONTOLÓGICO ADULTO DE 60 AÑOS.</t>
  </si>
  <si>
    <t>N° DIENTES</t>
  </si>
  <si>
    <t>N° PRÓTESIS</t>
  </si>
  <si>
    <t>PROGRAMA ODONTOLOGICO INTEGRAL, ESTRATEGIA ESTUDIANTES DE ENSEÑANZA MEDIA</t>
  </si>
  <si>
    <t>ALTAS INTEGRALES ESTUDIANTES DE ENSEÑANZA MEDIA</t>
  </si>
  <si>
    <t>ALTA INTEGRAL EN CENTRO DE SALUD</t>
  </si>
  <si>
    <t>ALTA INTEGRAL EN UNIDAD DENTAL MÓVIL O PORTÁTIL</t>
  </si>
  <si>
    <t>ALTA INTEGRAL EN ESTABLECIMIENTO EDUCACIONAL</t>
  </si>
  <si>
    <t>PROGRAMA MEJORAMIENTO DEL ACCESO, ESTRATEGIA MORBILIDAD ADULTO</t>
  </si>
  <si>
    <t>MORBILIDAD ADULTO</t>
  </si>
  <si>
    <t>N° TOTAL DE ACTIVIDAD RECUPERATIVA REALIZADA EN &gt;20 AÑOS, EN EXTENSIÓN HORARIA</t>
  </si>
  <si>
    <t>N° DE CONSULTAS DE MORBILIDAD REALIZADAS EN &gt;20 AÑOS, EN EXTENSIÓN HORARIA</t>
  </si>
  <si>
    <t>SECCIÓN G.1: PROGRAMA SEMBRANDO SONRISAS</t>
  </si>
  <si>
    <t>ACTIVIDAD</t>
  </si>
  <si>
    <t>Total</t>
  </si>
  <si>
    <t>JUNJI</t>
  </si>
  <si>
    <t>INTEGRA</t>
  </si>
  <si>
    <t>MINEDUC</t>
  </si>
  <si>
    <t>EXAMEN DE SALUD</t>
  </si>
  <si>
    <t>Nº DE NIÑOS CON ÍNDICE ceod=0 AL INGRESO</t>
  </si>
  <si>
    <t>SET DE HIGIENE ORAL ENTREGADOS</t>
  </si>
  <si>
    <t>Nº DE APLICACIONES FLÚOR BARNIZ</t>
  </si>
  <si>
    <t>EDUCACIÓN GRUPAL EN ESTABLECIMIENTO DE EDUCACIÓN</t>
  </si>
  <si>
    <t>N° DE ESTABLECIMIENTOS DE EDUCACIÓN CON PROGRAMA IMPLEMENTADO</t>
  </si>
  <si>
    <t>SECCIÓN H: SEDACIÓN Y ANESTESIA</t>
  </si>
  <si>
    <t xml:space="preserve">20-24 años </t>
  </si>
  <si>
    <t>25-34 años</t>
  </si>
  <si>
    <t>35-44 años</t>
  </si>
  <si>
    <t>45-59 años</t>
  </si>
  <si>
    <t>ATENCIÓN BAJO SEDACIÓN INHALATORIA (CON ÓXIDO NITROSO)</t>
  </si>
  <si>
    <t>SEDACIÓN ENDOVENOSA</t>
  </si>
  <si>
    <t>ATENCIÓN BAJO ANESTESIA GENERAL</t>
  </si>
  <si>
    <t>ATENCIÓN BAJO SEDACIÓN ORAL</t>
  </si>
  <si>
    <t xml:space="preserve">SECCIÓN I:  CONSULTAS, INGRESOS Y EGRESOS EN ESPECIALIDADES ODONTOLÓGICAS REALIZADOS EN NIVEL PRIMARIO Y SECUNDARIO DE SALUD. </t>
  </si>
  <si>
    <t>ESPECIALIDAD Y TIPO DE INGRESO O EGRESO.</t>
  </si>
  <si>
    <t xml:space="preserve">TOTAL   </t>
  </si>
  <si>
    <t>60 años (incluido en grupos de  60-64 años)</t>
  </si>
  <si>
    <t>CONSULTAS PERTINENTES</t>
  </si>
  <si>
    <t>Inasistente</t>
  </si>
  <si>
    <t>Operatoria</t>
  </si>
  <si>
    <t>Usuarios Oncológicos</t>
  </si>
  <si>
    <t>Según Protocolo de Referencia</t>
  </si>
  <si>
    <t>Según condición clínica</t>
  </si>
  <si>
    <t>CONSULTAS</t>
  </si>
  <si>
    <t>CONSULTA DE URGENCIA GES</t>
  </si>
  <si>
    <t>CONSULTA DE URGENCIA NO GES</t>
  </si>
  <si>
    <t>CIRUGÍA BUCAL</t>
  </si>
  <si>
    <t xml:space="preserve">CONSULTA NUEVA </t>
  </si>
  <si>
    <t xml:space="preserve">CONTROL </t>
  </si>
  <si>
    <t>INGRESOS A TRATAMIENTO</t>
  </si>
  <si>
    <t>ALTAS DE TRATAMIENTO</t>
  </si>
  <si>
    <t>CONTROL DE ESPECIALIDAD POST ALTA</t>
  </si>
  <si>
    <t>ALTAS ADMINISTRATIVAS</t>
  </si>
  <si>
    <t>ODONTOPEDIATRÍA</t>
  </si>
  <si>
    <t>ORTODONCIA Y ORTOPEDIA DENTO MAXILOFACIAL: APARATOLOGÍA FIJA</t>
  </si>
  <si>
    <t>ORTODONCIA Y ORTOPEDIA DENTO MAXILOFACIAL: APARATOLOGÍA REMOVIBLE</t>
  </si>
  <si>
    <t>REHABILITACIÓN: PRÓTESIS FIJA</t>
  </si>
  <si>
    <t>REHABILITACIÓN: PRÓTESIS REMOVIBLE</t>
  </si>
  <si>
    <t>REHABILITACIÓN: PRÓTESIS IMPLANTOASISTIDA</t>
  </si>
  <si>
    <t xml:space="preserve">SECCIÓN J: ACTIVIDADES EFECTUADAS POR TÉCNICO PARAMÉDICO DENTAL Y/O HIGIENISTAS DENTALES  </t>
  </si>
  <si>
    <t>60 años (incluidos en grupos de 20-64 años)</t>
  </si>
  <si>
    <t>PULIDO CORONARIO Y DESTARTRAJE SUPRAGINGIVAL</t>
  </si>
  <si>
    <t xml:space="preserve">FLUORURACIÓN TÓPICA </t>
  </si>
  <si>
    <t>RADIOGRAFÍAS INTRAORALES (RETROALVEOLARES Y BITEWING)</t>
  </si>
  <si>
    <t xml:space="preserve">SECCIÓN K: CONSULTORÍAS DE ESPECIALIDADES ODONTOLÓGICAS. </t>
  </si>
  <si>
    <t>ESPECIALIDADES</t>
  </si>
  <si>
    <t>Nº CONSULTORÍAS</t>
  </si>
  <si>
    <t>Nº DE CASOS REVISADOS POR EL EQUIPO</t>
  </si>
  <si>
    <t>Nº DE CASOS ATENDIDOS</t>
  </si>
  <si>
    <t xml:space="preserve">IMAGENOLOGÍA ORAL Y MAXILOFACIAL </t>
  </si>
  <si>
    <t>ORTODONCIA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</si>
</sst>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0"/>
      <name val="Verdana"/>
      <family val="2"/>
    </font>
    <font>
      <sz val="11"/>
      <name val="Verdana"/>
      <family val="2"/>
    </font>
    <font>
      <b/>
      <sz val="8"/>
      <name val="Verdana"/>
      <family val="2"/>
    </font>
    <font>
      <b/>
      <sz val="12"/>
      <name val="Verdana"/>
      <family val="2"/>
    </font>
    <font>
      <sz val="11"/>
      <name val="Calibri"/>
      <family val="2"/>
      <scheme val="minor"/>
    </font>
    <font>
      <b/>
      <sz val="9"/>
      <name val="Verdana"/>
      <family val="2"/>
    </font>
    <font>
      <b/>
      <sz val="11"/>
      <name val="Verdana"/>
      <family val="2"/>
    </font>
    <font>
      <sz val="9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122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hair">
        <color indexed="9"/>
      </right>
      <top/>
      <bottom/>
      <diagonal/>
    </border>
    <border>
      <left style="hair">
        <color indexed="9"/>
      </left>
      <right/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9"/>
      </left>
      <right style="hair">
        <color indexed="9"/>
      </right>
      <top/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/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indexed="64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/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2" fillId="15" borderId="117" applyNumberFormat="0" applyFont="0" applyAlignment="0" applyProtection="0"/>
    <xf numFmtId="0" fontId="13" fillId="3" borderId="1" applyNumberFormat="0" applyFont="0" applyAlignment="0" applyProtection="0"/>
  </cellStyleXfs>
  <cellXfs count="4701">
    <xf numFmtId="0" fontId="0" fillId="0" borderId="0" xfId="0"/>
    <xf numFmtId="1" fontId="2" fillId="4" borderId="0" xfId="0" applyNumberFormat="1" applyFont="1" applyFill="1"/>
    <xf numFmtId="1" fontId="3" fillId="4" borderId="0" xfId="0" applyNumberFormat="1" applyFont="1" applyFill="1"/>
    <xf numFmtId="1" fontId="3" fillId="0" borderId="0" xfId="0" applyNumberFormat="1" applyFont="1"/>
    <xf numFmtId="1" fontId="3" fillId="4" borderId="0" xfId="0" applyNumberFormat="1" applyFont="1" applyFill="1" applyProtection="1">
      <protection locked="0"/>
    </xf>
    <xf numFmtId="1" fontId="3" fillId="5" borderId="0" xfId="0" applyNumberFormat="1" applyFont="1" applyFill="1" applyProtection="1">
      <protection locked="0"/>
    </xf>
    <xf numFmtId="1" fontId="3" fillId="6" borderId="0" xfId="0" applyNumberFormat="1" applyFont="1" applyFill="1" applyProtection="1">
      <protection locked="0"/>
    </xf>
    <xf numFmtId="1" fontId="4" fillId="4" borderId="0" xfId="0" applyNumberFormat="1" applyFont="1" applyFill="1"/>
    <xf numFmtId="0" fontId="6" fillId="0" borderId="2" xfId="0" applyFont="1" applyBorder="1"/>
    <xf numFmtId="1" fontId="7" fillId="4" borderId="0" xfId="0" applyNumberFormat="1" applyFont="1" applyFill="1" applyAlignment="1">
      <alignment horizontal="center" vertical="center" wrapText="1"/>
    </xf>
    <xf numFmtId="1" fontId="3" fillId="5" borderId="0" xfId="0" applyNumberFormat="1" applyFont="1" applyFill="1"/>
    <xf numFmtId="1" fontId="8" fillId="0" borderId="0" xfId="0" applyNumberFormat="1" applyFont="1" applyAlignment="1">
      <alignment horizontal="left"/>
    </xf>
    <xf numFmtId="1" fontId="9" fillId="5" borderId="0" xfId="0" applyNumberFormat="1" applyFont="1" applyFill="1" applyAlignment="1">
      <alignment horizontal="left" vertical="top"/>
    </xf>
    <xf numFmtId="1" fontId="9" fillId="5" borderId="0" xfId="0" applyNumberFormat="1" applyFont="1" applyFill="1" applyAlignment="1">
      <alignment vertical="top"/>
    </xf>
    <xf numFmtId="1" fontId="9" fillId="4" borderId="0" xfId="0" applyNumberFormat="1" applyFont="1" applyFill="1" applyAlignment="1">
      <alignment vertical="top"/>
    </xf>
    <xf numFmtId="1" fontId="3" fillId="7" borderId="0" xfId="0" applyNumberFormat="1" applyFont="1" applyFill="1" applyProtection="1">
      <protection locked="0"/>
    </xf>
    <xf numFmtId="1" fontId="10" fillId="0" borderId="14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1" fontId="10" fillId="0" borderId="12" xfId="0" applyNumberFormat="1" applyFont="1" applyBorder="1" applyAlignment="1">
      <alignment horizontal="center" vertical="center" wrapText="1"/>
    </xf>
    <xf numFmtId="1" fontId="10" fillId="0" borderId="16" xfId="0" applyNumberFormat="1" applyFont="1" applyBorder="1" applyAlignment="1">
      <alignment horizontal="center" vertical="center" wrapText="1"/>
    </xf>
    <xf numFmtId="1" fontId="10" fillId="0" borderId="7" xfId="0" applyNumberFormat="1" applyFont="1" applyBorder="1" applyAlignment="1">
      <alignment horizontal="center" vertical="center" wrapText="1"/>
    </xf>
    <xf numFmtId="1" fontId="10" fillId="0" borderId="21" xfId="0" applyNumberFormat="1" applyFont="1" applyBorder="1"/>
    <xf numFmtId="1" fontId="10" fillId="0" borderId="22" xfId="0" applyNumberFormat="1" applyFont="1" applyBorder="1"/>
    <xf numFmtId="1" fontId="10" fillId="0" borderId="23" xfId="0" applyNumberFormat="1" applyFont="1" applyBorder="1"/>
    <xf numFmtId="1" fontId="10" fillId="8" borderId="24" xfId="0" applyNumberFormat="1" applyFont="1" applyFill="1" applyBorder="1" applyProtection="1">
      <protection locked="0"/>
    </xf>
    <xf numFmtId="1" fontId="10" fillId="8" borderId="25" xfId="0" applyNumberFormat="1" applyFont="1" applyFill="1" applyBorder="1" applyProtection="1">
      <protection locked="0"/>
    </xf>
    <xf numFmtId="1" fontId="10" fillId="8" borderId="26" xfId="0" applyNumberFormat="1" applyFont="1" applyFill="1" applyBorder="1" applyProtection="1">
      <protection locked="0"/>
    </xf>
    <xf numFmtId="1" fontId="10" fillId="8" borderId="27" xfId="0" applyNumberFormat="1" applyFont="1" applyFill="1" applyBorder="1" applyProtection="1">
      <protection locked="0"/>
    </xf>
    <xf numFmtId="1" fontId="10" fillId="8" borderId="28" xfId="0" applyNumberFormat="1" applyFont="1" applyFill="1" applyBorder="1" applyProtection="1">
      <protection locked="0"/>
    </xf>
    <xf numFmtId="1" fontId="10" fillId="8" borderId="29" xfId="0" applyNumberFormat="1" applyFont="1" applyFill="1" applyBorder="1" applyProtection="1">
      <protection locked="0"/>
    </xf>
    <xf numFmtId="1" fontId="10" fillId="5" borderId="30" xfId="0" applyNumberFormat="1" applyFont="1" applyFill="1" applyBorder="1" applyAlignment="1">
      <alignment vertical="center"/>
    </xf>
    <xf numFmtId="1" fontId="10" fillId="5" borderId="0" xfId="0" applyNumberFormat="1" applyFont="1" applyFill="1" applyAlignment="1">
      <alignment vertical="top" wrapText="1"/>
    </xf>
    <xf numFmtId="1" fontId="3" fillId="6" borderId="0" xfId="0" applyNumberFormat="1" applyFont="1" applyFill="1"/>
    <xf numFmtId="1" fontId="3" fillId="7" borderId="0" xfId="0" applyNumberFormat="1" applyFont="1" applyFill="1"/>
    <xf numFmtId="1" fontId="10" fillId="0" borderId="34" xfId="0" applyNumberFormat="1" applyFont="1" applyBorder="1"/>
    <xf numFmtId="1" fontId="10" fillId="0" borderId="35" xfId="0" applyNumberFormat="1" applyFont="1" applyBorder="1"/>
    <xf numFmtId="1" fontId="10" fillId="0" borderId="36" xfId="0" applyNumberFormat="1" applyFont="1" applyBorder="1"/>
    <xf numFmtId="1" fontId="10" fillId="8" borderId="37" xfId="0" applyNumberFormat="1" applyFont="1" applyFill="1" applyBorder="1" applyProtection="1">
      <protection locked="0"/>
    </xf>
    <xf numFmtId="1" fontId="10" fillId="8" borderId="33" xfId="0" applyNumberFormat="1" applyFont="1" applyFill="1" applyBorder="1" applyProtection="1">
      <protection locked="0"/>
    </xf>
    <xf numFmtId="1" fontId="10" fillId="8" borderId="36" xfId="0" applyNumberFormat="1" applyFont="1" applyFill="1" applyBorder="1" applyProtection="1">
      <protection locked="0"/>
    </xf>
    <xf numFmtId="1" fontId="10" fillId="8" borderId="38" xfId="0" applyNumberFormat="1" applyFont="1" applyFill="1" applyBorder="1" applyProtection="1">
      <protection locked="0"/>
    </xf>
    <xf numFmtId="1" fontId="10" fillId="8" borderId="39" xfId="0" applyNumberFormat="1" applyFont="1" applyFill="1" applyBorder="1" applyProtection="1">
      <protection locked="0"/>
    </xf>
    <xf numFmtId="1" fontId="10" fillId="0" borderId="43" xfId="0" applyNumberFormat="1" applyFont="1" applyBorder="1"/>
    <xf numFmtId="1" fontId="10" fillId="0" borderId="44" xfId="0" applyNumberFormat="1" applyFont="1" applyBorder="1"/>
    <xf numFmtId="1" fontId="10" fillId="0" borderId="45" xfId="0" applyNumberFormat="1" applyFont="1" applyBorder="1"/>
    <xf numFmtId="1" fontId="10" fillId="8" borderId="46" xfId="0" applyNumberFormat="1" applyFont="1" applyFill="1" applyBorder="1" applyProtection="1">
      <protection locked="0"/>
    </xf>
    <xf numFmtId="1" fontId="10" fillId="8" borderId="42" xfId="0" applyNumberFormat="1" applyFont="1" applyFill="1" applyBorder="1" applyProtection="1">
      <protection locked="0"/>
    </xf>
    <xf numFmtId="1" fontId="10" fillId="8" borderId="45" xfId="0" applyNumberFormat="1" applyFont="1" applyFill="1" applyBorder="1" applyProtection="1">
      <protection locked="0"/>
    </xf>
    <xf numFmtId="1" fontId="10" fillId="8" borderId="47" xfId="0" applyNumberFormat="1" applyFont="1" applyFill="1" applyBorder="1" applyProtection="1">
      <protection locked="0"/>
    </xf>
    <xf numFmtId="1" fontId="10" fillId="8" borderId="48" xfId="0" applyNumberFormat="1" applyFont="1" applyFill="1" applyBorder="1" applyProtection="1">
      <protection locked="0"/>
    </xf>
    <xf numFmtId="1" fontId="8" fillId="0" borderId="0" xfId="0" applyNumberFormat="1" applyFont="1"/>
    <xf numFmtId="1" fontId="9" fillId="4" borderId="0" xfId="0" applyNumberFormat="1" applyFont="1" applyFill="1" applyAlignment="1">
      <alignment horizontal="left" vertical="top"/>
    </xf>
    <xf numFmtId="1" fontId="9" fillId="4" borderId="6" xfId="0" applyNumberFormat="1" applyFont="1" applyFill="1" applyBorder="1" applyAlignment="1">
      <alignment vertical="top"/>
    </xf>
    <xf numFmtId="1" fontId="9" fillId="0" borderId="0" xfId="0" applyNumberFormat="1" applyFont="1"/>
    <xf numFmtId="1" fontId="10" fillId="0" borderId="15" xfId="0" applyNumberFormat="1" applyFont="1" applyBorder="1" applyAlignment="1">
      <alignment horizontal="center" vertical="center" wrapText="1"/>
    </xf>
    <xf numFmtId="1" fontId="10" fillId="0" borderId="9" xfId="0" applyNumberFormat="1" applyFont="1" applyBorder="1" applyAlignment="1">
      <alignment horizontal="center" vertical="center" wrapText="1"/>
    </xf>
    <xf numFmtId="1" fontId="10" fillId="0" borderId="52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 wrapText="1"/>
    </xf>
    <xf numFmtId="1" fontId="10" fillId="0" borderId="14" xfId="0" applyNumberFormat="1" applyFont="1" applyBorder="1" applyAlignment="1">
      <alignment horizontal="center" vertical="center" wrapText="1"/>
    </xf>
    <xf numFmtId="1" fontId="10" fillId="0" borderId="6" xfId="0" applyNumberFormat="1" applyFont="1" applyBorder="1" applyAlignment="1">
      <alignment horizontal="center" vertical="center" wrapText="1"/>
    </xf>
    <xf numFmtId="1" fontId="10" fillId="0" borderId="26" xfId="0" applyNumberFormat="1" applyFont="1" applyBorder="1"/>
    <xf numFmtId="1" fontId="10" fillId="8" borderId="23" xfId="0" applyNumberFormat="1" applyFont="1" applyFill="1" applyBorder="1" applyProtection="1">
      <protection locked="0"/>
    </xf>
    <xf numFmtId="1" fontId="10" fillId="8" borderId="20" xfId="0" applyNumberFormat="1" applyFont="1" applyFill="1" applyBorder="1" applyProtection="1">
      <protection locked="0"/>
    </xf>
    <xf numFmtId="1" fontId="10" fillId="8" borderId="21" xfId="0" applyNumberFormat="1" applyFont="1" applyFill="1" applyBorder="1" applyProtection="1">
      <protection locked="0"/>
    </xf>
    <xf numFmtId="1" fontId="10" fillId="0" borderId="37" xfId="0" applyNumberFormat="1" applyFont="1" applyBorder="1"/>
    <xf numFmtId="1" fontId="10" fillId="9" borderId="37" xfId="0" applyNumberFormat="1" applyFont="1" applyFill="1" applyBorder="1"/>
    <xf numFmtId="1" fontId="10" fillId="9" borderId="36" xfId="0" applyNumberFormat="1" applyFont="1" applyFill="1" applyBorder="1"/>
    <xf numFmtId="1" fontId="10" fillId="9" borderId="33" xfId="0" applyNumberFormat="1" applyFont="1" applyFill="1" applyBorder="1"/>
    <xf numFmtId="1" fontId="10" fillId="8" borderId="34" xfId="0" applyNumberFormat="1" applyFont="1" applyFill="1" applyBorder="1" applyProtection="1">
      <protection locked="0"/>
    </xf>
    <xf numFmtId="1" fontId="10" fillId="8" borderId="31" xfId="0" applyNumberFormat="1" applyFont="1" applyFill="1" applyBorder="1" applyProtection="1">
      <protection locked="0"/>
    </xf>
    <xf numFmtId="1" fontId="9" fillId="8" borderId="33" xfId="0" applyNumberFormat="1" applyFont="1" applyFill="1" applyBorder="1" applyProtection="1">
      <protection locked="0"/>
    </xf>
    <xf numFmtId="1" fontId="9" fillId="8" borderId="39" xfId="0" applyNumberFormat="1" applyFont="1" applyFill="1" applyBorder="1" applyProtection="1">
      <protection locked="0"/>
    </xf>
    <xf numFmtId="0" fontId="3" fillId="5" borderId="0" xfId="0" applyFont="1" applyFill="1"/>
    <xf numFmtId="0" fontId="3" fillId="5" borderId="0" xfId="0" applyFont="1" applyFill="1" applyProtection="1">
      <protection locked="0"/>
    </xf>
    <xf numFmtId="0" fontId="3" fillId="6" borderId="0" xfId="0" applyFont="1" applyFill="1" applyProtection="1">
      <protection locked="0"/>
    </xf>
    <xf numFmtId="1" fontId="10" fillId="4" borderId="37" xfId="0" applyNumberFormat="1" applyFont="1" applyFill="1" applyBorder="1"/>
    <xf numFmtId="1" fontId="3" fillId="0" borderId="0" xfId="0" applyNumberFormat="1" applyFont="1" applyProtection="1">
      <protection locked="0"/>
    </xf>
    <xf numFmtId="1" fontId="10" fillId="0" borderId="46" xfId="0" applyNumberFormat="1" applyFont="1" applyBorder="1"/>
    <xf numFmtId="1" fontId="10" fillId="8" borderId="43" xfId="0" applyNumberFormat="1" applyFont="1" applyFill="1" applyBorder="1" applyProtection="1">
      <protection locked="0"/>
    </xf>
    <xf numFmtId="1" fontId="10" fillId="8" borderId="40" xfId="0" applyNumberFormat="1" applyFont="1" applyFill="1" applyBorder="1" applyProtection="1">
      <protection locked="0"/>
    </xf>
    <xf numFmtId="1" fontId="10" fillId="8" borderId="9" xfId="0" applyNumberFormat="1" applyFont="1" applyFill="1" applyBorder="1" applyProtection="1">
      <protection locked="0"/>
    </xf>
    <xf numFmtId="1" fontId="10" fillId="0" borderId="16" xfId="0" applyNumberFormat="1" applyFont="1" applyBorder="1"/>
    <xf numFmtId="1" fontId="10" fillId="0" borderId="15" xfId="0" applyNumberFormat="1" applyFont="1" applyBorder="1"/>
    <xf numFmtId="1" fontId="10" fillId="0" borderId="12" xfId="0" applyNumberFormat="1" applyFont="1" applyBorder="1"/>
    <xf numFmtId="1" fontId="10" fillId="0" borderId="14" xfId="0" applyNumberFormat="1" applyFont="1" applyBorder="1"/>
    <xf numFmtId="1" fontId="10" fillId="0" borderId="6" xfId="0" applyNumberFormat="1" applyFont="1" applyBorder="1"/>
    <xf numFmtId="1" fontId="10" fillId="0" borderId="7" xfId="0" applyNumberFormat="1" applyFont="1" applyBorder="1"/>
    <xf numFmtId="1" fontId="10" fillId="0" borderId="50" xfId="0" applyNumberFormat="1" applyFont="1" applyBorder="1"/>
    <xf numFmtId="1" fontId="9" fillId="4" borderId="0" xfId="0" applyNumberFormat="1" applyFont="1" applyFill="1" applyAlignment="1">
      <alignment horizontal="left"/>
    </xf>
    <xf numFmtId="1" fontId="9" fillId="4" borderId="0" xfId="0" applyNumberFormat="1" applyFont="1" applyFill="1"/>
    <xf numFmtId="1" fontId="10" fillId="0" borderId="16" xfId="0" applyNumberFormat="1" applyFont="1" applyBorder="1" applyAlignment="1">
      <alignment horizontal="center" vertical="center"/>
    </xf>
    <xf numFmtId="1" fontId="10" fillId="0" borderId="12" xfId="0" applyNumberFormat="1" applyFont="1" applyBorder="1" applyAlignment="1">
      <alignment horizontal="center" vertical="center"/>
    </xf>
    <xf numFmtId="1" fontId="10" fillId="0" borderId="5" xfId="0" applyNumberFormat="1" applyFont="1" applyBorder="1" applyAlignment="1">
      <alignment horizontal="center" vertical="center" wrapText="1"/>
    </xf>
    <xf numFmtId="1" fontId="10" fillId="0" borderId="26" xfId="0" applyNumberFormat="1" applyFont="1" applyBorder="1" applyAlignment="1">
      <alignment horizontal="center" vertical="center" wrapText="1"/>
    </xf>
    <xf numFmtId="1" fontId="10" fillId="0" borderId="22" xfId="0" applyNumberFormat="1" applyFont="1" applyBorder="1" applyAlignment="1">
      <alignment horizontal="center" vertical="center" wrapText="1"/>
    </xf>
    <xf numFmtId="1" fontId="10" fillId="0" borderId="20" xfId="0" applyNumberFormat="1" applyFont="1" applyBorder="1" applyAlignment="1">
      <alignment horizontal="center" vertical="center" wrapText="1"/>
    </xf>
    <xf numFmtId="1" fontId="10" fillId="8" borderId="2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0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24" xfId="0" applyNumberFormat="1" applyFont="1" applyBorder="1" applyAlignment="1">
      <alignment horizontal="center" vertical="center" wrapText="1"/>
    </xf>
    <xf numFmtId="1" fontId="10" fillId="0" borderId="59" xfId="0" applyNumberFormat="1" applyFont="1" applyBorder="1" applyAlignment="1">
      <alignment horizontal="center" vertical="center" wrapText="1"/>
    </xf>
    <xf numFmtId="1" fontId="10" fillId="0" borderId="25" xfId="0" applyNumberFormat="1" applyFont="1" applyBorder="1" applyAlignment="1">
      <alignment horizontal="center" vertical="center" wrapText="1"/>
    </xf>
    <xf numFmtId="1" fontId="10" fillId="8" borderId="2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7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34" xfId="0" applyNumberFormat="1" applyFont="1" applyFill="1" applyBorder="1"/>
    <xf numFmtId="1" fontId="10" fillId="9" borderId="32" xfId="0" applyNumberFormat="1" applyFont="1" applyFill="1" applyBorder="1"/>
    <xf numFmtId="1" fontId="10" fillId="9" borderId="38" xfId="0" applyNumberFormat="1" applyFont="1" applyFill="1" applyBorder="1"/>
    <xf numFmtId="1" fontId="10" fillId="8" borderId="6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6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62" xfId="0" applyNumberFormat="1" applyFont="1" applyFill="1" applyBorder="1"/>
    <xf numFmtId="1" fontId="10" fillId="0" borderId="37" xfId="0" applyNumberFormat="1" applyFont="1" applyBorder="1" applyAlignment="1">
      <alignment horizontal="center" vertical="center" wrapText="1"/>
    </xf>
    <xf numFmtId="1" fontId="10" fillId="0" borderId="35" xfId="0" applyNumberFormat="1" applyFont="1" applyBorder="1" applyAlignment="1">
      <alignment horizontal="center" vertical="center" wrapText="1"/>
    </xf>
    <xf numFmtId="1" fontId="10" fillId="0" borderId="33" xfId="0" applyNumberFormat="1" applyFont="1" applyBorder="1" applyAlignment="1">
      <alignment horizontal="center" vertical="center" wrapText="1"/>
    </xf>
    <xf numFmtId="1" fontId="10" fillId="8" borderId="3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3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63" xfId="0" applyNumberFormat="1" applyFont="1" applyBorder="1" applyAlignment="1">
      <alignment horizontal="center" vertical="center" wrapText="1"/>
    </xf>
    <xf numFmtId="1" fontId="10" fillId="0" borderId="64" xfId="0" applyNumberFormat="1" applyFont="1" applyBorder="1" applyAlignment="1">
      <alignment horizontal="center" vertical="center" wrapText="1"/>
    </xf>
    <xf numFmtId="1" fontId="10" fillId="0" borderId="65" xfId="0" applyNumberFormat="1" applyFont="1" applyBorder="1" applyAlignment="1">
      <alignment horizontal="center" vertical="center" wrapText="1"/>
    </xf>
    <xf numFmtId="1" fontId="10" fillId="9" borderId="63" xfId="0" applyNumberFormat="1" applyFont="1" applyFill="1" applyBorder="1"/>
    <xf numFmtId="1" fontId="10" fillId="9" borderId="65" xfId="0" applyNumberFormat="1" applyFont="1" applyFill="1" applyBorder="1"/>
    <xf numFmtId="1" fontId="10" fillId="8" borderId="4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2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42" xfId="0" applyNumberFormat="1" applyFont="1" applyFill="1" applyBorder="1"/>
    <xf numFmtId="1" fontId="10" fillId="9" borderId="16" xfId="0" applyNumberFormat="1" applyFont="1" applyFill="1" applyBorder="1"/>
    <xf numFmtId="1" fontId="10" fillId="9" borderId="12" xfId="0" applyNumberFormat="1" applyFont="1" applyFill="1" applyBorder="1"/>
    <xf numFmtId="1" fontId="10" fillId="0" borderId="69" xfId="0" applyNumberFormat="1" applyFont="1" applyBorder="1" applyAlignment="1">
      <alignment horizontal="center" vertical="center" wrapText="1"/>
    </xf>
    <xf numFmtId="1" fontId="10" fillId="0" borderId="50" xfId="0" applyNumberFormat="1" applyFont="1" applyBorder="1" applyAlignment="1">
      <alignment horizontal="center" vertical="center" wrapText="1"/>
    </xf>
    <xf numFmtId="1" fontId="10" fillId="8" borderId="1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1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29" xfId="0" applyNumberFormat="1" applyFont="1" applyFill="1" applyBorder="1" applyAlignment="1">
      <alignment horizontal="center" vertical="center" wrapText="1"/>
    </xf>
    <xf numFmtId="1" fontId="10" fillId="4" borderId="24" xfId="0" applyNumberFormat="1" applyFont="1" applyFill="1" applyBorder="1" applyAlignment="1">
      <alignment horizontal="center" vertical="center" wrapText="1"/>
    </xf>
    <xf numFmtId="1" fontId="10" fillId="4" borderId="59" xfId="0" applyNumberFormat="1" applyFont="1" applyFill="1" applyBorder="1" applyAlignment="1">
      <alignment horizontal="center" vertical="center" wrapText="1"/>
    </xf>
    <xf numFmtId="1" fontId="10" fillId="8" borderId="7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4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39" xfId="0" applyNumberFormat="1" applyFont="1" applyBorder="1" applyAlignment="1">
      <alignment horizontal="center" vertical="center" wrapText="1"/>
    </xf>
    <xf numFmtId="1" fontId="10" fillId="8" borderId="3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5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75" xfId="0" applyNumberFormat="1" applyFont="1" applyBorder="1" applyAlignment="1">
      <alignment horizontal="center" vertical="center" wrapText="1"/>
    </xf>
    <xf numFmtId="1" fontId="10" fillId="8" borderId="6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0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46" xfId="0" applyNumberFormat="1" applyFont="1" applyBorder="1" applyAlignment="1">
      <alignment horizontal="center" vertical="center" wrapText="1"/>
    </xf>
    <xf numFmtId="1" fontId="10" fillId="4" borderId="44" xfId="0" applyNumberFormat="1" applyFont="1" applyFill="1" applyBorder="1" applyAlignment="1">
      <alignment horizontal="center" vertical="center" wrapText="1"/>
    </xf>
    <xf numFmtId="1" fontId="10" fillId="0" borderId="42" xfId="0" applyNumberFormat="1" applyFont="1" applyBorder="1" applyAlignment="1">
      <alignment horizontal="center" vertical="center" wrapText="1"/>
    </xf>
    <xf numFmtId="1" fontId="10" fillId="8" borderId="4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6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29" xfId="0" applyNumberFormat="1" applyFont="1" applyBorder="1" applyAlignment="1">
      <alignment horizontal="center" vertical="center" wrapText="1"/>
    </xf>
    <xf numFmtId="1" fontId="10" fillId="4" borderId="22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Border="1" applyAlignment="1">
      <alignment horizontal="center" vertical="center" wrapText="1"/>
    </xf>
    <xf numFmtId="1" fontId="10" fillId="8" borderId="54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35" xfId="0" applyNumberFormat="1" applyFont="1" applyFill="1" applyBorder="1" applyAlignment="1">
      <alignment horizontal="center" vertical="center" wrapText="1"/>
    </xf>
    <xf numFmtId="1" fontId="10" fillId="0" borderId="36" xfId="0" applyNumberFormat="1" applyFont="1" applyBorder="1" applyAlignment="1">
      <alignment horizontal="center" vertical="center" wrapText="1"/>
    </xf>
    <xf numFmtId="1" fontId="10" fillId="8" borderId="39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48" xfId="0" applyNumberFormat="1" applyFont="1" applyBorder="1" applyAlignment="1">
      <alignment horizontal="center" vertical="center" wrapText="1"/>
    </xf>
    <xf numFmtId="1" fontId="10" fillId="0" borderId="45" xfId="0" applyNumberFormat="1" applyFont="1" applyBorder="1" applyAlignment="1">
      <alignment horizontal="center" vertical="center" wrapText="1"/>
    </xf>
    <xf numFmtId="1" fontId="10" fillId="8" borderId="48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16" xfId="0" applyNumberFormat="1" applyFont="1" applyFill="1" applyBorder="1" applyAlignment="1">
      <alignment horizontal="center" vertical="center" wrapText="1"/>
    </xf>
    <xf numFmtId="1" fontId="10" fillId="4" borderId="15" xfId="0" applyNumberFormat="1" applyFont="1" applyFill="1" applyBorder="1" applyAlignment="1">
      <alignment horizontal="center" vertical="center" wrapText="1"/>
    </xf>
    <xf numFmtId="1" fontId="10" fillId="4" borderId="70" xfId="0" applyNumberFormat="1" applyFont="1" applyFill="1" applyBorder="1" applyAlignment="1">
      <alignment horizontal="center" vertical="center" wrapText="1"/>
    </xf>
    <xf numFmtId="1" fontId="10" fillId="4" borderId="14" xfId="0" applyNumberFormat="1" applyFont="1" applyFill="1" applyBorder="1" applyAlignment="1">
      <alignment horizontal="center" vertical="center" wrapText="1"/>
    </xf>
    <xf numFmtId="1" fontId="10" fillId="4" borderId="69" xfId="0" applyNumberFormat="1" applyFont="1" applyFill="1" applyBorder="1" applyAlignment="1">
      <alignment horizontal="center" vertical="center" wrapText="1"/>
    </xf>
    <xf numFmtId="1" fontId="10" fillId="4" borderId="50" xfId="0" applyNumberFormat="1" applyFont="1" applyFill="1" applyBorder="1" applyAlignment="1">
      <alignment horizontal="center" vertical="center" wrapText="1"/>
    </xf>
    <xf numFmtId="0" fontId="6" fillId="10" borderId="26" xfId="0" applyFont="1" applyFill="1" applyBorder="1"/>
    <xf numFmtId="0" fontId="6" fillId="10" borderId="23" xfId="0" applyFont="1" applyFill="1" applyBorder="1"/>
    <xf numFmtId="0" fontId="6" fillId="10" borderId="21" xfId="0" applyFont="1" applyFill="1" applyBorder="1"/>
    <xf numFmtId="1" fontId="10" fillId="11" borderId="63" xfId="0" applyNumberFormat="1" applyFont="1" applyFill="1" applyBorder="1" applyAlignment="1">
      <alignment horizontal="center" vertical="center" wrapText="1"/>
    </xf>
    <xf numFmtId="1" fontId="10" fillId="11" borderId="77" xfId="0" applyNumberFormat="1" applyFont="1" applyFill="1" applyBorder="1" applyAlignment="1">
      <alignment horizontal="center" vertical="center" wrapText="1"/>
    </xf>
    <xf numFmtId="1" fontId="10" fillId="8" borderId="5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10" borderId="37" xfId="0" applyFont="1" applyFill="1" applyBorder="1"/>
    <xf numFmtId="0" fontId="6" fillId="10" borderId="36" xfId="0" applyFont="1" applyFill="1" applyBorder="1"/>
    <xf numFmtId="1" fontId="10" fillId="8" borderId="75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16" xfId="0" applyNumberFormat="1" applyFont="1" applyFill="1" applyBorder="1" applyAlignment="1">
      <alignment horizontal="center" vertical="center" wrapText="1"/>
    </xf>
    <xf numFmtId="1" fontId="10" fillId="11" borderId="12" xfId="0" applyNumberFormat="1" applyFont="1" applyFill="1" applyBorder="1" applyAlignment="1">
      <alignment horizontal="center" vertical="center" wrapText="1"/>
    </xf>
    <xf numFmtId="1" fontId="10" fillId="11" borderId="70" xfId="0" applyNumberFormat="1" applyFont="1" applyFill="1" applyBorder="1" applyAlignment="1">
      <alignment horizontal="center" vertical="center" wrapText="1"/>
    </xf>
    <xf numFmtId="1" fontId="10" fillId="0" borderId="70" xfId="0" applyNumberFormat="1" applyFont="1" applyBorder="1" applyAlignment="1">
      <alignment horizontal="center" vertical="center" wrapText="1"/>
    </xf>
    <xf numFmtId="1" fontId="10" fillId="0" borderId="71" xfId="0" applyNumberFormat="1" applyFont="1" applyBorder="1" applyAlignment="1">
      <alignment horizontal="center" vertical="center" wrapText="1"/>
    </xf>
    <xf numFmtId="1" fontId="9" fillId="4" borderId="0" xfId="0" applyNumberFormat="1" applyFont="1" applyFill="1" applyAlignment="1">
      <alignment horizontal="left" vertical="center" wrapText="1"/>
    </xf>
    <xf numFmtId="1" fontId="9" fillId="4" borderId="0" xfId="0" applyNumberFormat="1" applyFont="1" applyFill="1" applyAlignment="1">
      <alignment horizontal="right"/>
    </xf>
    <xf numFmtId="1" fontId="10" fillId="5" borderId="0" xfId="0" applyNumberFormat="1" applyFont="1" applyFill="1" applyAlignment="1">
      <alignment vertical="center"/>
    </xf>
    <xf numFmtId="1" fontId="10" fillId="0" borderId="8" xfId="0" applyNumberFormat="1" applyFont="1" applyBorder="1" applyAlignment="1">
      <alignment horizontal="center" vertical="center"/>
    </xf>
    <xf numFmtId="1" fontId="10" fillId="0" borderId="8" xfId="0" applyNumberFormat="1" applyFont="1" applyBorder="1" applyAlignment="1">
      <alignment horizontal="center" vertical="center" wrapText="1"/>
    </xf>
    <xf numFmtId="1" fontId="10" fillId="12" borderId="50" xfId="0" applyNumberFormat="1" applyFont="1" applyFill="1" applyBorder="1" applyAlignment="1" applyProtection="1">
      <alignment horizontal="right" vertical="center" wrapText="1"/>
      <protection locked="0"/>
    </xf>
    <xf numFmtId="1" fontId="10" fillId="5" borderId="0" xfId="0" applyNumberFormat="1" applyFont="1" applyFill="1" applyAlignment="1">
      <alignment vertical="top"/>
    </xf>
    <xf numFmtId="1" fontId="10" fillId="12" borderId="29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39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54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75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54" xfId="0" applyNumberFormat="1" applyFont="1" applyFill="1" applyBorder="1" applyAlignment="1" applyProtection="1">
      <alignment horizontal="right" vertical="center"/>
      <protection locked="0"/>
    </xf>
    <xf numFmtId="1" fontId="10" fillId="12" borderId="54" xfId="0" applyNumberFormat="1" applyFont="1" applyFill="1" applyBorder="1" applyAlignment="1" applyProtection="1">
      <alignment horizontal="right" vertical="top" wrapText="1"/>
      <protection locked="0"/>
    </xf>
    <xf numFmtId="1" fontId="10" fillId="12" borderId="39" xfId="0" applyNumberFormat="1" applyFont="1" applyFill="1" applyBorder="1" applyAlignment="1" applyProtection="1">
      <alignment horizontal="right" vertical="center"/>
      <protection locked="0"/>
    </xf>
    <xf numFmtId="1" fontId="10" fillId="12" borderId="39" xfId="0" applyNumberFormat="1" applyFont="1" applyFill="1" applyBorder="1" applyAlignment="1" applyProtection="1">
      <alignment horizontal="right" vertical="top" wrapText="1"/>
      <protection locked="0"/>
    </xf>
    <xf numFmtId="1" fontId="10" fillId="12" borderId="48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48" xfId="0" applyNumberFormat="1" applyFont="1" applyFill="1" applyBorder="1" applyAlignment="1" applyProtection="1">
      <alignment horizontal="right" vertical="center"/>
      <protection locked="0"/>
    </xf>
    <xf numFmtId="1" fontId="10" fillId="12" borderId="48" xfId="0" applyNumberFormat="1" applyFont="1" applyFill="1" applyBorder="1" applyAlignment="1" applyProtection="1">
      <alignment horizontal="right" vertical="top" wrapText="1"/>
      <protection locked="0"/>
    </xf>
    <xf numFmtId="1" fontId="9" fillId="0" borderId="0" xfId="0" applyNumberFormat="1" applyFont="1" applyAlignment="1">
      <alignment vertical="center"/>
    </xf>
    <xf numFmtId="1" fontId="9" fillId="5" borderId="0" xfId="0" applyNumberFormat="1" applyFont="1" applyFill="1"/>
    <xf numFmtId="1" fontId="10" fillId="0" borderId="50" xfId="0" applyNumberFormat="1" applyFont="1" applyBorder="1" applyAlignment="1">
      <alignment horizontal="center" vertical="center"/>
    </xf>
    <xf numFmtId="1" fontId="10" fillId="0" borderId="70" xfId="0" applyNumberFormat="1" applyFont="1" applyBorder="1" applyAlignment="1">
      <alignment horizontal="center" vertical="center"/>
    </xf>
    <xf numFmtId="1" fontId="10" fillId="0" borderId="55" xfId="0" applyNumberFormat="1" applyFont="1" applyBorder="1"/>
    <xf numFmtId="1" fontId="10" fillId="0" borderId="48" xfId="0" applyNumberFormat="1" applyFont="1" applyBorder="1"/>
    <xf numFmtId="1" fontId="9" fillId="5" borderId="0" xfId="0" applyNumberFormat="1" applyFont="1" applyFill="1" applyAlignment="1">
      <alignment horizontal="left"/>
    </xf>
    <xf numFmtId="1" fontId="10" fillId="0" borderId="26" xfId="0" applyNumberFormat="1" applyFont="1" applyBorder="1" applyAlignment="1">
      <alignment horizontal="right" wrapText="1"/>
    </xf>
    <xf numFmtId="1" fontId="10" fillId="8" borderId="54" xfId="0" applyNumberFormat="1" applyFont="1" applyFill="1" applyBorder="1" applyProtection="1">
      <protection locked="0"/>
    </xf>
    <xf numFmtId="1" fontId="10" fillId="0" borderId="37" xfId="0" applyNumberFormat="1" applyFont="1" applyBorder="1" applyAlignment="1">
      <alignment horizontal="right" wrapText="1"/>
    </xf>
    <xf numFmtId="1" fontId="10" fillId="8" borderId="84" xfId="0" applyNumberFormat="1" applyFont="1" applyFill="1" applyBorder="1" applyProtection="1">
      <protection locked="0"/>
    </xf>
    <xf numFmtId="1" fontId="10" fillId="11" borderId="37" xfId="0" applyNumberFormat="1" applyFont="1" applyFill="1" applyBorder="1"/>
    <xf numFmtId="1" fontId="10" fillId="11" borderId="36" xfId="0" applyNumberFormat="1" applyFont="1" applyFill="1" applyBorder="1"/>
    <xf numFmtId="1" fontId="10" fillId="11" borderId="31" xfId="0" applyNumberFormat="1" applyFont="1" applyFill="1" applyBorder="1"/>
    <xf numFmtId="1" fontId="10" fillId="11" borderId="34" xfId="0" applyNumberFormat="1" applyFont="1" applyFill="1" applyBorder="1"/>
    <xf numFmtId="1" fontId="10" fillId="11" borderId="62" xfId="0" applyNumberFormat="1" applyFont="1" applyFill="1" applyBorder="1"/>
    <xf numFmtId="1" fontId="10" fillId="11" borderId="38" xfId="0" applyNumberFormat="1" applyFont="1" applyFill="1" applyBorder="1"/>
    <xf numFmtId="1" fontId="10" fillId="11" borderId="39" xfId="0" applyNumberFormat="1" applyFont="1" applyFill="1" applyBorder="1"/>
    <xf numFmtId="1" fontId="10" fillId="12" borderId="37" xfId="0" applyNumberFormat="1" applyFont="1" applyFill="1" applyBorder="1" applyProtection="1">
      <protection locked="0"/>
    </xf>
    <xf numFmtId="1" fontId="10" fillId="9" borderId="31" xfId="0" applyNumberFormat="1" applyFont="1" applyFill="1" applyBorder="1"/>
    <xf numFmtId="1" fontId="10" fillId="12" borderId="36" xfId="0" applyNumberFormat="1" applyFont="1" applyFill="1" applyBorder="1" applyProtection="1">
      <protection locked="0"/>
    </xf>
    <xf numFmtId="1" fontId="10" fillId="12" borderId="39" xfId="0" applyNumberFormat="1" applyFont="1" applyFill="1" applyBorder="1" applyProtection="1">
      <protection locked="0"/>
    </xf>
    <xf numFmtId="1" fontId="10" fillId="12" borderId="31" xfId="0" applyNumberFormat="1" applyFont="1" applyFill="1" applyBorder="1" applyProtection="1">
      <protection locked="0"/>
    </xf>
    <xf numFmtId="1" fontId="10" fillId="12" borderId="34" xfId="0" applyNumberFormat="1" applyFont="1" applyFill="1" applyBorder="1" applyProtection="1">
      <protection locked="0"/>
    </xf>
    <xf numFmtId="1" fontId="10" fillId="12" borderId="33" xfId="0" applyNumberFormat="1" applyFont="1" applyFill="1" applyBorder="1" applyProtection="1">
      <protection locked="0"/>
    </xf>
    <xf numFmtId="1" fontId="10" fillId="8" borderId="63" xfId="0" applyNumberFormat="1" applyFont="1" applyFill="1" applyBorder="1" applyProtection="1">
      <protection locked="0"/>
    </xf>
    <xf numFmtId="1" fontId="10" fillId="8" borderId="77" xfId="0" applyNumberFormat="1" applyFont="1" applyFill="1" applyBorder="1" applyProtection="1">
      <protection locked="0"/>
    </xf>
    <xf numFmtId="1" fontId="10" fillId="8" borderId="67" xfId="0" applyNumberFormat="1" applyFont="1" applyFill="1" applyBorder="1" applyProtection="1">
      <protection locked="0"/>
    </xf>
    <xf numFmtId="1" fontId="10" fillId="8" borderId="65" xfId="0" applyNumberFormat="1" applyFont="1" applyFill="1" applyBorder="1" applyProtection="1">
      <protection locked="0"/>
    </xf>
    <xf numFmtId="1" fontId="10" fillId="8" borderId="75" xfId="0" applyNumberFormat="1" applyFont="1" applyFill="1" applyBorder="1" applyProtection="1">
      <protection locked="0"/>
    </xf>
    <xf numFmtId="1" fontId="10" fillId="0" borderId="46" xfId="0" applyNumberFormat="1" applyFont="1" applyBorder="1" applyAlignment="1">
      <alignment horizontal="right" wrapText="1"/>
    </xf>
    <xf numFmtId="1" fontId="10" fillId="12" borderId="85" xfId="0" applyNumberFormat="1" applyFont="1" applyFill="1" applyBorder="1" applyProtection="1">
      <protection locked="0"/>
    </xf>
    <xf numFmtId="1" fontId="10" fillId="12" borderId="83" xfId="0" applyNumberFormat="1" applyFont="1" applyFill="1" applyBorder="1" applyProtection="1">
      <protection locked="0"/>
    </xf>
    <xf numFmtId="1" fontId="10" fillId="8" borderId="86" xfId="0" applyNumberFormat="1" applyFont="1" applyFill="1" applyBorder="1" applyProtection="1">
      <protection locked="0"/>
    </xf>
    <xf numFmtId="1" fontId="10" fillId="8" borderId="85" xfId="0" applyNumberFormat="1" applyFont="1" applyFill="1" applyBorder="1" applyProtection="1">
      <protection locked="0"/>
    </xf>
    <xf numFmtId="1" fontId="10" fillId="0" borderId="16" xfId="0" applyNumberFormat="1" applyFont="1" applyBorder="1" applyAlignment="1">
      <alignment horizontal="right" wrapText="1"/>
    </xf>
    <xf numFmtId="1" fontId="10" fillId="0" borderId="70" xfId="0" applyNumberFormat="1" applyFont="1" applyBorder="1"/>
    <xf numFmtId="1" fontId="10" fillId="0" borderId="12" xfId="0" applyNumberFormat="1" applyFont="1" applyBorder="1" applyAlignment="1">
      <alignment horizontal="right" wrapText="1"/>
    </xf>
    <xf numFmtId="1" fontId="10" fillId="0" borderId="6" xfId="0" applyNumberFormat="1" applyFont="1" applyBorder="1" applyAlignment="1">
      <alignment horizontal="right" wrapText="1"/>
    </xf>
    <xf numFmtId="1" fontId="10" fillId="0" borderId="5" xfId="0" applyNumberFormat="1" applyFont="1" applyBorder="1" applyAlignment="1">
      <alignment horizontal="right"/>
    </xf>
    <xf numFmtId="1" fontId="10" fillId="0" borderId="12" xfId="0" applyNumberFormat="1" applyFont="1" applyBorder="1" applyAlignment="1">
      <alignment horizontal="right"/>
    </xf>
    <xf numFmtId="1" fontId="10" fillId="0" borderId="6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1" fontId="10" fillId="0" borderId="71" xfId="0" applyNumberFormat="1" applyFont="1" applyBorder="1" applyAlignment="1">
      <alignment horizontal="right"/>
    </xf>
    <xf numFmtId="1" fontId="10" fillId="0" borderId="50" xfId="0" applyNumberFormat="1" applyFont="1" applyBorder="1" applyAlignment="1">
      <alignment horizontal="right"/>
    </xf>
    <xf numFmtId="1" fontId="10" fillId="0" borderId="54" xfId="0" applyNumberFormat="1" applyFont="1" applyBorder="1" applyAlignment="1">
      <alignment horizontal="right" wrapText="1"/>
    </xf>
    <xf numFmtId="1" fontId="10" fillId="8" borderId="22" xfId="0" applyNumberFormat="1" applyFont="1" applyFill="1" applyBorder="1" applyProtection="1">
      <protection locked="0"/>
    </xf>
    <xf numFmtId="1" fontId="10" fillId="0" borderId="25" xfId="0" applyNumberFormat="1" applyFont="1" applyBorder="1" applyAlignment="1">
      <alignment horizontal="right" wrapText="1"/>
    </xf>
    <xf numFmtId="1" fontId="10" fillId="8" borderId="35" xfId="0" applyNumberFormat="1" applyFont="1" applyFill="1" applyBorder="1" applyProtection="1">
      <protection locked="0"/>
    </xf>
    <xf numFmtId="1" fontId="10" fillId="0" borderId="33" xfId="0" applyNumberFormat="1" applyFont="1" applyBorder="1" applyAlignment="1">
      <alignment horizontal="right" wrapText="1"/>
    </xf>
    <xf numFmtId="1" fontId="10" fillId="4" borderId="33" xfId="0" applyNumberFormat="1" applyFont="1" applyFill="1" applyBorder="1" applyAlignment="1">
      <alignment horizontal="right" wrapText="1"/>
    </xf>
    <xf numFmtId="1" fontId="10" fillId="8" borderId="44" xfId="0" applyNumberFormat="1" applyFont="1" applyFill="1" applyBorder="1" applyProtection="1">
      <protection locked="0"/>
    </xf>
    <xf numFmtId="1" fontId="10" fillId="0" borderId="16" xfId="0" applyNumberFormat="1" applyFont="1" applyBorder="1" applyAlignment="1">
      <alignment horizontal="right"/>
    </xf>
    <xf numFmtId="1" fontId="10" fillId="0" borderId="14" xfId="0" applyNumberFormat="1" applyFont="1" applyBorder="1" applyAlignment="1">
      <alignment horizontal="right"/>
    </xf>
    <xf numFmtId="1" fontId="10" fillId="4" borderId="50" xfId="0" applyNumberFormat="1" applyFont="1" applyFill="1" applyBorder="1" applyAlignment="1">
      <alignment horizontal="right"/>
    </xf>
    <xf numFmtId="1" fontId="10" fillId="5" borderId="8" xfId="0" applyNumberFormat="1" applyFont="1" applyFill="1" applyBorder="1" applyAlignment="1">
      <alignment horizontal="center" vertical="center" wrapText="1"/>
    </xf>
    <xf numFmtId="1" fontId="10" fillId="5" borderId="13" xfId="0" applyNumberFormat="1" applyFont="1" applyFill="1" applyBorder="1" applyAlignment="1">
      <alignment horizontal="center" vertical="center" wrapText="1"/>
    </xf>
    <xf numFmtId="1" fontId="10" fillId="5" borderId="17" xfId="0" applyNumberFormat="1" applyFont="1" applyFill="1" applyBorder="1" applyAlignment="1">
      <alignment horizontal="center" vertical="center" wrapText="1"/>
    </xf>
    <xf numFmtId="1" fontId="10" fillId="4" borderId="54" xfId="0" applyNumberFormat="1" applyFont="1" applyFill="1" applyBorder="1" applyAlignment="1">
      <alignment horizontal="right" wrapText="1"/>
    </xf>
    <xf numFmtId="1" fontId="10" fillId="11" borderId="54" xfId="0" applyNumberFormat="1" applyFont="1" applyFill="1" applyBorder="1" applyAlignment="1">
      <alignment horizontal="right" wrapText="1"/>
    </xf>
    <xf numFmtId="1" fontId="10" fillId="4" borderId="54" xfId="0" applyNumberFormat="1" applyFont="1" applyFill="1" applyBorder="1" applyAlignment="1">
      <alignment horizontal="right"/>
    </xf>
    <xf numFmtId="1" fontId="10" fillId="9" borderId="26" xfId="0" applyNumberFormat="1" applyFont="1" applyFill="1" applyBorder="1"/>
    <xf numFmtId="1" fontId="10" fillId="9" borderId="23" xfId="0" applyNumberFormat="1" applyFont="1" applyFill="1" applyBorder="1"/>
    <xf numFmtId="1" fontId="10" fillId="11" borderId="26" xfId="0" applyNumberFormat="1" applyFont="1" applyFill="1" applyBorder="1"/>
    <xf numFmtId="1" fontId="10" fillId="8" borderId="90" xfId="0" applyNumberFormat="1" applyFont="1" applyFill="1" applyBorder="1" applyProtection="1">
      <protection locked="0"/>
    </xf>
    <xf numFmtId="1" fontId="10" fillId="11" borderId="54" xfId="0" applyNumberFormat="1" applyFont="1" applyFill="1" applyBorder="1"/>
    <xf numFmtId="1" fontId="10" fillId="4" borderId="39" xfId="0" applyNumberFormat="1" applyFont="1" applyFill="1" applyBorder="1" applyAlignment="1">
      <alignment horizontal="right" wrapText="1"/>
    </xf>
    <xf numFmtId="1" fontId="10" fillId="11" borderId="39" xfId="0" applyNumberFormat="1" applyFont="1" applyFill="1" applyBorder="1" applyAlignment="1">
      <alignment horizontal="right" wrapText="1"/>
    </xf>
    <xf numFmtId="1" fontId="10" fillId="4" borderId="39" xfId="0" applyNumberFormat="1" applyFont="1" applyFill="1" applyBorder="1" applyAlignment="1">
      <alignment horizontal="right"/>
    </xf>
    <xf numFmtId="1" fontId="10" fillId="9" borderId="85" xfId="0" applyNumberFormat="1" applyFont="1" applyFill="1" applyBorder="1"/>
    <xf numFmtId="1" fontId="10" fillId="9" borderId="83" xfId="0" applyNumberFormat="1" applyFont="1" applyFill="1" applyBorder="1"/>
    <xf numFmtId="1" fontId="10" fillId="11" borderId="24" xfId="0" applyNumberFormat="1" applyFont="1" applyFill="1" applyBorder="1"/>
    <xf numFmtId="1" fontId="10" fillId="8" borderId="74" xfId="0" applyNumberFormat="1" applyFont="1" applyFill="1" applyBorder="1" applyProtection="1">
      <protection locked="0"/>
    </xf>
    <xf numFmtId="1" fontId="10" fillId="11" borderId="29" xfId="0" applyNumberFormat="1" applyFont="1" applyFill="1" applyBorder="1"/>
    <xf numFmtId="1" fontId="10" fillId="11" borderId="75" xfId="0" applyNumberFormat="1" applyFont="1" applyFill="1" applyBorder="1" applyAlignment="1">
      <alignment horizontal="right" wrapText="1"/>
    </xf>
    <xf numFmtId="1" fontId="10" fillId="11" borderId="85" xfId="0" applyNumberFormat="1" applyFont="1" applyFill="1" applyBorder="1"/>
    <xf numFmtId="1" fontId="10" fillId="8" borderId="83" xfId="0" applyNumberFormat="1" applyFont="1" applyFill="1" applyBorder="1" applyProtection="1">
      <protection locked="0"/>
    </xf>
    <xf numFmtId="1" fontId="10" fillId="8" borderId="62" xfId="0" applyNumberFormat="1" applyFont="1" applyFill="1" applyBorder="1" applyProtection="1">
      <protection locked="0"/>
    </xf>
    <xf numFmtId="1" fontId="10" fillId="11" borderId="13" xfId="0" applyNumberFormat="1" applyFont="1" applyFill="1" applyBorder="1"/>
    <xf numFmtId="1" fontId="10" fillId="8" borderId="13" xfId="0" applyNumberFormat="1" applyFont="1" applyFill="1" applyBorder="1" applyProtection="1">
      <protection locked="0"/>
    </xf>
    <xf numFmtId="1" fontId="10" fillId="4" borderId="48" xfId="0" applyNumberFormat="1" applyFont="1" applyFill="1" applyBorder="1" applyAlignment="1">
      <alignment horizontal="right" wrapText="1"/>
    </xf>
    <xf numFmtId="1" fontId="10" fillId="11" borderId="48" xfId="0" applyNumberFormat="1" applyFont="1" applyFill="1" applyBorder="1" applyAlignment="1">
      <alignment horizontal="right" wrapText="1"/>
    </xf>
    <xf numFmtId="1" fontId="10" fillId="4" borderId="75" xfId="0" applyNumberFormat="1" applyFont="1" applyFill="1" applyBorder="1" applyAlignment="1">
      <alignment horizontal="right"/>
    </xf>
    <xf numFmtId="1" fontId="10" fillId="9" borderId="46" xfId="0" applyNumberFormat="1" applyFont="1" applyFill="1" applyBorder="1"/>
    <xf numFmtId="1" fontId="10" fillId="9" borderId="45" xfId="0" applyNumberFormat="1" applyFont="1" applyFill="1" applyBorder="1"/>
    <xf numFmtId="1" fontId="10" fillId="11" borderId="91" xfId="0" applyNumberFormat="1" applyFont="1" applyFill="1" applyBorder="1"/>
    <xf numFmtId="1" fontId="10" fillId="8" borderId="68" xfId="0" applyNumberFormat="1" applyFont="1" applyFill="1" applyBorder="1" applyProtection="1">
      <protection locked="0"/>
    </xf>
    <xf numFmtId="1" fontId="10" fillId="11" borderId="17" xfId="0" applyNumberFormat="1" applyFont="1" applyFill="1" applyBorder="1"/>
    <xf numFmtId="1" fontId="10" fillId="0" borderId="50" xfId="0" applyNumberFormat="1" applyFont="1" applyBorder="1" applyAlignment="1">
      <alignment horizontal="left" vertical="center"/>
    </xf>
    <xf numFmtId="1" fontId="10" fillId="4" borderId="17" xfId="0" applyNumberFormat="1" applyFont="1" applyFill="1" applyBorder="1" applyAlignment="1">
      <alignment horizontal="right" wrapText="1"/>
    </xf>
    <xf numFmtId="1" fontId="10" fillId="9" borderId="70" xfId="0" applyNumberFormat="1" applyFont="1" applyFill="1" applyBorder="1"/>
    <xf numFmtId="1" fontId="10" fillId="11" borderId="16" xfId="0" applyNumberFormat="1" applyFont="1" applyFill="1" applyBorder="1"/>
    <xf numFmtId="1" fontId="10" fillId="0" borderId="71" xfId="0" applyNumberFormat="1" applyFont="1" applyBorder="1"/>
    <xf numFmtId="1" fontId="10" fillId="0" borderId="29" xfId="0" applyNumberFormat="1" applyFont="1" applyBorder="1" applyAlignment="1">
      <alignment horizontal="left" vertical="center"/>
    </xf>
    <xf numFmtId="1" fontId="10" fillId="4" borderId="29" xfId="0" applyNumberFormat="1" applyFont="1" applyFill="1" applyBorder="1" applyAlignment="1">
      <alignment horizontal="right" wrapText="1"/>
    </xf>
    <xf numFmtId="1" fontId="10" fillId="4" borderId="29" xfId="0" applyNumberFormat="1" applyFont="1" applyFill="1" applyBorder="1" applyAlignment="1">
      <alignment horizontal="right"/>
    </xf>
    <xf numFmtId="1" fontId="10" fillId="0" borderId="39" xfId="0" applyNumberFormat="1" applyFont="1" applyBorder="1" applyAlignment="1">
      <alignment horizontal="left" vertical="center"/>
    </xf>
    <xf numFmtId="1" fontId="10" fillId="4" borderId="48" xfId="0" applyNumberFormat="1" applyFont="1" applyFill="1" applyBorder="1" applyAlignment="1">
      <alignment horizontal="right"/>
    </xf>
    <xf numFmtId="1" fontId="10" fillId="9" borderId="77" xfId="0" applyNumberFormat="1" applyFont="1" applyFill="1" applyBorder="1"/>
    <xf numFmtId="1" fontId="10" fillId="8" borderId="88" xfId="0" applyNumberFormat="1" applyFont="1" applyFill="1" applyBorder="1" applyProtection="1">
      <protection locked="0"/>
    </xf>
    <xf numFmtId="1" fontId="10" fillId="4" borderId="54" xfId="0" applyNumberFormat="1" applyFont="1" applyFill="1" applyBorder="1" applyAlignment="1">
      <alignment vertical="center"/>
    </xf>
    <xf numFmtId="1" fontId="10" fillId="11" borderId="23" xfId="0" applyNumberFormat="1" applyFont="1" applyFill="1" applyBorder="1"/>
    <xf numFmtId="1" fontId="10" fillId="11" borderId="20" xfId="0" applyNumberFormat="1" applyFont="1" applyFill="1" applyBorder="1"/>
    <xf numFmtId="1" fontId="10" fillId="11" borderId="27" xfId="0" applyNumberFormat="1" applyFont="1" applyFill="1" applyBorder="1"/>
    <xf numFmtId="1" fontId="10" fillId="11" borderId="25" xfId="0" applyNumberFormat="1" applyFont="1" applyFill="1" applyBorder="1"/>
    <xf numFmtId="1" fontId="10" fillId="4" borderId="29" xfId="0" applyNumberFormat="1" applyFont="1" applyFill="1" applyBorder="1" applyAlignment="1">
      <alignment vertical="center"/>
    </xf>
    <xf numFmtId="1" fontId="10" fillId="11" borderId="29" xfId="0" applyNumberFormat="1" applyFont="1" applyFill="1" applyBorder="1" applyAlignment="1">
      <alignment horizontal="right"/>
    </xf>
    <xf numFmtId="1" fontId="10" fillId="11" borderId="13" xfId="0" applyNumberFormat="1" applyFont="1" applyFill="1" applyBorder="1" applyAlignment="1">
      <alignment horizontal="right"/>
    </xf>
    <xf numFmtId="1" fontId="10" fillId="11" borderId="83" xfId="0" applyNumberFormat="1" applyFont="1" applyFill="1" applyBorder="1"/>
    <xf numFmtId="1" fontId="10" fillId="11" borderId="9" xfId="0" applyNumberFormat="1" applyFont="1" applyFill="1" applyBorder="1"/>
    <xf numFmtId="1" fontId="10" fillId="8" borderId="80" xfId="0" applyNumberFormat="1" applyFont="1" applyFill="1" applyBorder="1" applyProtection="1">
      <protection locked="0"/>
    </xf>
    <xf numFmtId="1" fontId="10" fillId="11" borderId="48" xfId="0" applyNumberFormat="1" applyFont="1" applyFill="1" applyBorder="1" applyAlignment="1">
      <alignment horizontal="right"/>
    </xf>
    <xf numFmtId="1" fontId="10" fillId="11" borderId="92" xfId="0" applyNumberFormat="1" applyFont="1" applyFill="1" applyBorder="1"/>
    <xf numFmtId="1" fontId="10" fillId="11" borderId="11" xfId="0" applyNumberFormat="1" applyFont="1" applyFill="1" applyBorder="1"/>
    <xf numFmtId="1" fontId="10" fillId="11" borderId="48" xfId="0" applyNumberFormat="1" applyFont="1" applyFill="1" applyBorder="1"/>
    <xf numFmtId="1" fontId="10" fillId="5" borderId="54" xfId="0" applyNumberFormat="1" applyFont="1" applyFill="1" applyBorder="1" applyAlignment="1">
      <alignment horizontal="left" vertical="center"/>
    </xf>
    <xf numFmtId="1" fontId="10" fillId="0" borderId="17" xfId="0" applyNumberFormat="1" applyFont="1" applyBorder="1" applyAlignment="1">
      <alignment horizontal="right" wrapText="1"/>
    </xf>
    <xf numFmtId="1" fontId="10" fillId="4" borderId="17" xfId="0" applyNumberFormat="1" applyFont="1" applyFill="1" applyBorder="1" applyAlignment="1">
      <alignment horizontal="right"/>
    </xf>
    <xf numFmtId="1" fontId="10" fillId="5" borderId="91" xfId="0" applyNumberFormat="1" applyFont="1" applyFill="1" applyBorder="1"/>
    <xf numFmtId="1" fontId="10" fillId="5" borderId="11" xfId="0" applyNumberFormat="1" applyFont="1" applyFill="1" applyBorder="1"/>
    <xf numFmtId="1" fontId="10" fillId="5" borderId="10" xfId="0" applyNumberFormat="1" applyFont="1" applyFill="1" applyBorder="1"/>
    <xf numFmtId="1" fontId="10" fillId="5" borderId="92" xfId="0" applyNumberFormat="1" applyFont="1" applyFill="1" applyBorder="1"/>
    <xf numFmtId="1" fontId="10" fillId="5" borderId="16" xfId="0" applyNumberFormat="1" applyFont="1" applyFill="1" applyBorder="1"/>
    <xf numFmtId="1" fontId="10" fillId="5" borderId="89" xfId="0" applyNumberFormat="1" applyFont="1" applyFill="1" applyBorder="1"/>
    <xf numFmtId="1" fontId="10" fillId="5" borderId="17" xfId="0" applyNumberFormat="1" applyFont="1" applyFill="1" applyBorder="1"/>
    <xf numFmtId="1" fontId="10" fillId="8" borderId="19" xfId="0" applyNumberFormat="1" applyFont="1" applyFill="1" applyBorder="1" applyProtection="1">
      <protection locked="0"/>
    </xf>
    <xf numFmtId="1" fontId="10" fillId="5" borderId="29" xfId="0" applyNumberFormat="1" applyFont="1" applyFill="1" applyBorder="1" applyAlignment="1">
      <alignment horizontal="left" vertical="center" wrapText="1"/>
    </xf>
    <xf numFmtId="1" fontId="10" fillId="8" borderId="41" xfId="0" applyNumberFormat="1" applyFont="1" applyFill="1" applyBorder="1" applyProtection="1">
      <protection locked="0"/>
    </xf>
    <xf numFmtId="1" fontId="10" fillId="0" borderId="54" xfId="0" applyNumberFormat="1" applyFont="1" applyBorder="1" applyAlignment="1">
      <alignment horizontal="left" vertical="center"/>
    </xf>
    <xf numFmtId="1" fontId="10" fillId="11" borderId="73" xfId="0" applyNumberFormat="1" applyFont="1" applyFill="1" applyBorder="1"/>
    <xf numFmtId="1" fontId="10" fillId="4" borderId="75" xfId="0" applyNumberFormat="1" applyFont="1" applyFill="1" applyBorder="1" applyAlignment="1">
      <alignment horizontal="right" wrapText="1"/>
    </xf>
    <xf numFmtId="1" fontId="10" fillId="11" borderId="63" xfId="0" applyNumberFormat="1" applyFont="1" applyFill="1" applyBorder="1"/>
    <xf numFmtId="1" fontId="10" fillId="11" borderId="65" xfId="0" applyNumberFormat="1" applyFont="1" applyFill="1" applyBorder="1"/>
    <xf numFmtId="1" fontId="10" fillId="11" borderId="77" xfId="0" applyNumberFormat="1" applyFont="1" applyFill="1" applyBorder="1"/>
    <xf numFmtId="1" fontId="10" fillId="11" borderId="75" xfId="0" applyNumberFormat="1" applyFont="1" applyFill="1" applyBorder="1"/>
    <xf numFmtId="1" fontId="10" fillId="0" borderId="13" xfId="0" applyNumberFormat="1" applyFont="1" applyBorder="1" applyAlignment="1">
      <alignment horizontal="left" vertical="center"/>
    </xf>
    <xf numFmtId="1" fontId="10" fillId="11" borderId="46" xfId="0" applyNumberFormat="1" applyFont="1" applyFill="1" applyBorder="1"/>
    <xf numFmtId="1" fontId="10" fillId="11" borderId="41" xfId="0" applyNumberFormat="1" applyFont="1" applyFill="1" applyBorder="1"/>
    <xf numFmtId="1" fontId="10" fillId="11" borderId="45" xfId="0" applyNumberFormat="1" applyFont="1" applyFill="1" applyBorder="1"/>
    <xf numFmtId="1" fontId="10" fillId="11" borderId="59" xfId="0" applyNumberFormat="1" applyFont="1" applyFill="1" applyBorder="1"/>
    <xf numFmtId="1" fontId="10" fillId="5" borderId="48" xfId="0" applyNumberFormat="1" applyFont="1" applyFill="1" applyBorder="1" applyAlignment="1">
      <alignment horizontal="left" vertical="center"/>
    </xf>
    <xf numFmtId="1" fontId="10" fillId="11" borderId="44" xfId="0" applyNumberFormat="1" applyFont="1" applyFill="1" applyBorder="1"/>
    <xf numFmtId="1" fontId="10" fillId="0" borderId="17" xfId="0" applyNumberFormat="1" applyFont="1" applyBorder="1" applyAlignment="1">
      <alignment horizontal="left" vertical="center"/>
    </xf>
    <xf numFmtId="1" fontId="10" fillId="11" borderId="42" xfId="0" applyNumberFormat="1" applyFont="1" applyFill="1" applyBorder="1"/>
    <xf numFmtId="1" fontId="10" fillId="4" borderId="50" xfId="0" applyNumberFormat="1" applyFont="1" applyFill="1" applyBorder="1" applyAlignment="1">
      <alignment horizontal="right" wrapText="1"/>
    </xf>
    <xf numFmtId="1" fontId="10" fillId="8" borderId="16" xfId="0" applyNumberFormat="1" applyFont="1" applyFill="1" applyBorder="1" applyProtection="1">
      <protection locked="0"/>
    </xf>
    <xf numFmtId="1" fontId="10" fillId="8" borderId="12" xfId="0" applyNumberFormat="1" applyFont="1" applyFill="1" applyBorder="1" applyProtection="1">
      <protection locked="0"/>
    </xf>
    <xf numFmtId="1" fontId="10" fillId="8" borderId="71" xfId="0" applyNumberFormat="1" applyFont="1" applyFill="1" applyBorder="1" applyProtection="1">
      <protection locked="0"/>
    </xf>
    <xf numFmtId="1" fontId="10" fillId="8" borderId="70" xfId="0" applyNumberFormat="1" applyFont="1" applyFill="1" applyBorder="1" applyProtection="1">
      <protection locked="0"/>
    </xf>
    <xf numFmtId="1" fontId="10" fillId="8" borderId="50" xfId="0" applyNumberFormat="1" applyFont="1" applyFill="1" applyBorder="1" applyProtection="1">
      <protection locked="0"/>
    </xf>
    <xf numFmtId="1" fontId="10" fillId="4" borderId="25" xfId="0" applyNumberFormat="1" applyFont="1" applyFill="1" applyBorder="1" applyAlignment="1">
      <alignment horizontal="right" wrapText="1"/>
    </xf>
    <xf numFmtId="1" fontId="10" fillId="9" borderId="24" xfId="0" applyNumberFormat="1" applyFont="1" applyFill="1" applyBorder="1"/>
    <xf numFmtId="1" fontId="10" fillId="9" borderId="25" xfId="0" applyNumberFormat="1" applyFont="1" applyFill="1" applyBorder="1"/>
    <xf numFmtId="1" fontId="10" fillId="0" borderId="75" xfId="0" applyNumberFormat="1" applyFont="1" applyBorder="1" applyAlignment="1">
      <alignment horizontal="left" vertical="center"/>
    </xf>
    <xf numFmtId="1" fontId="10" fillId="4" borderId="42" xfId="0" applyNumberFormat="1" applyFont="1" applyFill="1" applyBorder="1" applyAlignment="1">
      <alignment horizontal="right" wrapText="1"/>
    </xf>
    <xf numFmtId="1" fontId="10" fillId="9" borderId="9" xfId="0" applyNumberFormat="1" applyFont="1" applyFill="1" applyBorder="1"/>
    <xf numFmtId="1" fontId="10" fillId="9" borderId="20" xfId="0" applyNumberFormat="1" applyFont="1" applyFill="1" applyBorder="1"/>
    <xf numFmtId="1" fontId="10" fillId="0" borderId="48" xfId="0" applyNumberFormat="1" applyFont="1" applyBorder="1" applyAlignment="1">
      <alignment horizontal="left" vertical="center"/>
    </xf>
    <xf numFmtId="1" fontId="10" fillId="9" borderId="11" xfId="0" applyNumberFormat="1" applyFont="1" applyFill="1" applyBorder="1"/>
    <xf numFmtId="1" fontId="10" fillId="8" borderId="91" xfId="0" applyNumberFormat="1" applyFont="1" applyFill="1" applyBorder="1" applyProtection="1">
      <protection locked="0"/>
    </xf>
    <xf numFmtId="1" fontId="10" fillId="8" borderId="11" xfId="0" applyNumberFormat="1" applyFont="1" applyFill="1" applyBorder="1" applyProtection="1">
      <protection locked="0"/>
    </xf>
    <xf numFmtId="1" fontId="10" fillId="9" borderId="91" xfId="0" applyNumberFormat="1" applyFont="1" applyFill="1" applyBorder="1"/>
    <xf numFmtId="1" fontId="10" fillId="8" borderId="89" xfId="0" applyNumberFormat="1" applyFont="1" applyFill="1" applyBorder="1" applyProtection="1">
      <protection locked="0"/>
    </xf>
    <xf numFmtId="1" fontId="10" fillId="8" borderId="92" xfId="0" applyNumberFormat="1" applyFont="1" applyFill="1" applyBorder="1" applyProtection="1">
      <protection locked="0"/>
    </xf>
    <xf numFmtId="1" fontId="10" fillId="0" borderId="54" xfId="0" applyNumberFormat="1" applyFont="1" applyBorder="1" applyAlignment="1">
      <alignment wrapText="1"/>
    </xf>
    <xf numFmtId="1" fontId="10" fillId="4" borderId="20" xfId="0" applyNumberFormat="1" applyFont="1" applyFill="1" applyBorder="1" applyAlignment="1">
      <alignment horizontal="right"/>
    </xf>
    <xf numFmtId="1" fontId="10" fillId="0" borderId="75" xfId="0" applyNumberFormat="1" applyFont="1" applyBorder="1" applyAlignment="1">
      <alignment wrapText="1"/>
    </xf>
    <xf numFmtId="1" fontId="10" fillId="4" borderId="33" xfId="0" applyNumberFormat="1" applyFont="1" applyFill="1" applyBorder="1" applyAlignment="1">
      <alignment horizontal="right"/>
    </xf>
    <xf numFmtId="1" fontId="10" fillId="0" borderId="48" xfId="0" applyNumberFormat="1" applyFont="1" applyBorder="1" applyAlignment="1">
      <alignment wrapText="1"/>
    </xf>
    <xf numFmtId="1" fontId="10" fillId="4" borderId="42" xfId="0" applyNumberFormat="1" applyFont="1" applyFill="1" applyBorder="1" applyAlignment="1">
      <alignment horizontal="right"/>
    </xf>
    <xf numFmtId="1" fontId="10" fillId="0" borderId="54" xfId="0" applyNumberFormat="1" applyFont="1" applyBorder="1" applyAlignment="1">
      <alignment vertical="center" wrapText="1"/>
    </xf>
    <xf numFmtId="1" fontId="10" fillId="4" borderId="25" xfId="0" applyNumberFormat="1" applyFont="1" applyFill="1" applyBorder="1" applyAlignment="1">
      <alignment horizontal="right"/>
    </xf>
    <xf numFmtId="1" fontId="10" fillId="9" borderId="90" xfId="0" applyNumberFormat="1" applyFont="1" applyFill="1" applyBorder="1"/>
    <xf numFmtId="1" fontId="10" fillId="9" borderId="54" xfId="0" applyNumberFormat="1" applyFont="1" applyFill="1" applyBorder="1"/>
    <xf numFmtId="1" fontId="10" fillId="0" borderId="48" xfId="0" applyNumberFormat="1" applyFont="1" applyBorder="1" applyAlignment="1">
      <alignment vertical="center" wrapText="1"/>
    </xf>
    <xf numFmtId="1" fontId="10" fillId="9" borderId="68" xfId="0" applyNumberFormat="1" applyFont="1" applyFill="1" applyBorder="1"/>
    <xf numFmtId="1" fontId="10" fillId="9" borderId="48" xfId="0" applyNumberFormat="1" applyFont="1" applyFill="1" applyBorder="1"/>
    <xf numFmtId="1" fontId="10" fillId="4" borderId="26" xfId="0" applyNumberFormat="1" applyFont="1" applyFill="1" applyBorder="1" applyAlignment="1">
      <alignment horizontal="right" wrapText="1"/>
    </xf>
    <xf numFmtId="1" fontId="10" fillId="0" borderId="20" xfId="0" applyNumberFormat="1" applyFont="1" applyBorder="1"/>
    <xf numFmtId="1" fontId="10" fillId="11" borderId="26" xfId="0" applyNumberFormat="1" applyFont="1" applyFill="1" applyBorder="1" applyProtection="1">
      <protection locked="0"/>
    </xf>
    <xf numFmtId="1" fontId="10" fillId="11" borderId="20" xfId="0" applyNumberFormat="1" applyFont="1" applyFill="1" applyBorder="1" applyProtection="1">
      <protection locked="0"/>
    </xf>
    <xf numFmtId="1" fontId="10" fillId="11" borderId="19" xfId="0" applyNumberFormat="1" applyFont="1" applyFill="1" applyBorder="1" applyProtection="1">
      <protection locked="0"/>
    </xf>
    <xf numFmtId="1" fontId="10" fillId="0" borderId="54" xfId="0" applyNumberFormat="1" applyFont="1" applyBorder="1"/>
    <xf numFmtId="1" fontId="10" fillId="4" borderId="24" xfId="0" applyNumberFormat="1" applyFont="1" applyFill="1" applyBorder="1" applyAlignment="1">
      <alignment horizontal="right" wrapText="1"/>
    </xf>
    <xf numFmtId="1" fontId="10" fillId="0" borderId="33" xfId="0" applyNumberFormat="1" applyFont="1" applyBorder="1"/>
    <xf numFmtId="1" fontId="10" fillId="11" borderId="24" xfId="0" applyNumberFormat="1" applyFont="1" applyFill="1" applyBorder="1" applyProtection="1">
      <protection locked="0"/>
    </xf>
    <xf numFmtId="1" fontId="10" fillId="11" borderId="25" xfId="0" applyNumberFormat="1" applyFont="1" applyFill="1" applyBorder="1" applyProtection="1">
      <protection locked="0"/>
    </xf>
    <xf numFmtId="1" fontId="10" fillId="11" borderId="60" xfId="0" applyNumberFormat="1" applyFont="1" applyFill="1" applyBorder="1" applyProtection="1">
      <protection locked="0"/>
    </xf>
    <xf numFmtId="1" fontId="10" fillId="0" borderId="39" xfId="0" applyNumberFormat="1" applyFont="1" applyBorder="1"/>
    <xf numFmtId="1" fontId="10" fillId="4" borderId="37" xfId="0" applyNumberFormat="1" applyFont="1" applyFill="1" applyBorder="1" applyAlignment="1">
      <alignment horizontal="right" wrapText="1"/>
    </xf>
    <xf numFmtId="1" fontId="10" fillId="0" borderId="35" xfId="0" applyNumberFormat="1" applyFont="1" applyBorder="1" applyAlignment="1">
      <alignment horizontal="right"/>
    </xf>
    <xf numFmtId="1" fontId="10" fillId="0" borderId="25" xfId="0" applyNumberFormat="1" applyFont="1" applyBorder="1" applyAlignment="1">
      <alignment horizontal="right"/>
    </xf>
    <xf numFmtId="1" fontId="10" fillId="0" borderId="33" xfId="0" applyNumberFormat="1" applyFont="1" applyBorder="1" applyAlignment="1">
      <alignment horizontal="right"/>
    </xf>
    <xf numFmtId="1" fontId="10" fillId="11" borderId="37" xfId="0" applyNumberFormat="1" applyFont="1" applyFill="1" applyBorder="1" applyProtection="1">
      <protection locked="0"/>
    </xf>
    <xf numFmtId="1" fontId="10" fillId="11" borderId="33" xfId="0" applyNumberFormat="1" applyFont="1" applyFill="1" applyBorder="1" applyProtection="1">
      <protection locked="0"/>
    </xf>
    <xf numFmtId="1" fontId="10" fillId="11" borderId="32" xfId="0" applyNumberFormat="1" applyFont="1" applyFill="1" applyBorder="1" applyProtection="1">
      <protection locked="0"/>
    </xf>
    <xf numFmtId="1" fontId="10" fillId="11" borderId="63" xfId="0" applyNumberFormat="1" applyFont="1" applyFill="1" applyBorder="1" applyAlignment="1">
      <alignment horizontal="right" wrapText="1"/>
    </xf>
    <xf numFmtId="1" fontId="10" fillId="11" borderId="64" xfId="0" applyNumberFormat="1" applyFont="1" applyFill="1" applyBorder="1" applyAlignment="1">
      <alignment horizontal="right"/>
    </xf>
    <xf numFmtId="1" fontId="10" fillId="11" borderId="65" xfId="0" applyNumberFormat="1" applyFont="1" applyFill="1" applyBorder="1" applyAlignment="1">
      <alignment horizontal="right"/>
    </xf>
    <xf numFmtId="1" fontId="10" fillId="9" borderId="66" xfId="0" applyNumberFormat="1" applyFont="1" applyFill="1" applyBorder="1"/>
    <xf numFmtId="1" fontId="10" fillId="9" borderId="67" xfId="0" applyNumberFormat="1" applyFont="1" applyFill="1" applyBorder="1"/>
    <xf numFmtId="1" fontId="10" fillId="11" borderId="80" xfId="0" applyNumberFormat="1" applyFont="1" applyFill="1" applyBorder="1"/>
    <xf numFmtId="1" fontId="10" fillId="0" borderId="75" xfId="0" applyNumberFormat="1" applyFont="1" applyBorder="1"/>
    <xf numFmtId="1" fontId="10" fillId="11" borderId="46" xfId="0" applyNumberFormat="1" applyFont="1" applyFill="1" applyBorder="1" applyAlignment="1">
      <alignment horizontal="right" wrapText="1"/>
    </xf>
    <xf numFmtId="1" fontId="10" fillId="11" borderId="44" xfId="0" applyNumberFormat="1" applyFont="1" applyFill="1" applyBorder="1" applyAlignment="1">
      <alignment horizontal="right"/>
    </xf>
    <xf numFmtId="1" fontId="10" fillId="11" borderId="42" xfId="0" applyNumberFormat="1" applyFont="1" applyFill="1" applyBorder="1" applyAlignment="1">
      <alignment horizontal="right"/>
    </xf>
    <xf numFmtId="1" fontId="10" fillId="9" borderId="40" xfId="0" applyNumberFormat="1" applyFont="1" applyFill="1" applyBorder="1"/>
    <xf numFmtId="1" fontId="10" fillId="11" borderId="68" xfId="0" applyNumberFormat="1" applyFont="1" applyFill="1" applyBorder="1"/>
    <xf numFmtId="1" fontId="7" fillId="4" borderId="10" xfId="0" applyNumberFormat="1" applyFont="1" applyFill="1" applyBorder="1" applyAlignment="1">
      <alignment horizontal="left"/>
    </xf>
    <xf numFmtId="1" fontId="7" fillId="4" borderId="0" xfId="0" applyNumberFormat="1" applyFont="1" applyFill="1"/>
    <xf numFmtId="1" fontId="9" fillId="0" borderId="93" xfId="0" applyNumberFormat="1" applyFont="1" applyBorder="1"/>
    <xf numFmtId="1" fontId="9" fillId="0" borderId="94" xfId="0" applyNumberFormat="1" applyFont="1" applyBorder="1"/>
    <xf numFmtId="1" fontId="9" fillId="0" borderId="95" xfId="0" applyNumberFormat="1" applyFont="1" applyBorder="1"/>
    <xf numFmtId="1" fontId="10" fillId="0" borderId="5" xfId="0" applyNumberFormat="1" applyFont="1" applyBorder="1" applyAlignment="1">
      <alignment horizontal="center" vertical="center"/>
    </xf>
    <xf numFmtId="1" fontId="10" fillId="0" borderId="99" xfId="0" applyNumberFormat="1" applyFont="1" applyBorder="1" applyAlignment="1">
      <alignment horizontal="center" vertical="center" wrapText="1"/>
    </xf>
    <xf numFmtId="1" fontId="10" fillId="0" borderId="100" xfId="0" applyNumberFormat="1" applyFont="1" applyBorder="1"/>
    <xf numFmtId="1" fontId="10" fillId="8" borderId="58" xfId="0" applyNumberFormat="1" applyFont="1" applyFill="1" applyBorder="1" applyProtection="1">
      <protection locked="0"/>
    </xf>
    <xf numFmtId="1" fontId="10" fillId="0" borderId="39" xfId="0" applyNumberFormat="1" applyFont="1" applyBorder="1" applyAlignment="1">
      <alignment horizontal="right" wrapText="1"/>
    </xf>
    <xf numFmtId="1" fontId="10" fillId="0" borderId="101" xfId="0" applyNumberFormat="1" applyFont="1" applyBorder="1"/>
    <xf numFmtId="1" fontId="10" fillId="8" borderId="61" xfId="0" applyNumberFormat="1" applyFont="1" applyFill="1" applyBorder="1" applyProtection="1">
      <protection locked="0"/>
    </xf>
    <xf numFmtId="1" fontId="10" fillId="0" borderId="48" xfId="0" applyNumberFormat="1" applyFont="1" applyBorder="1" applyAlignment="1">
      <alignment horizontal="right" wrapText="1"/>
    </xf>
    <xf numFmtId="1" fontId="10" fillId="0" borderId="102" xfId="0" applyNumberFormat="1" applyFont="1" applyBorder="1"/>
    <xf numFmtId="1" fontId="10" fillId="8" borderId="103" xfId="0" applyNumberFormat="1" applyFont="1" applyFill="1" applyBorder="1" applyProtection="1">
      <protection locked="0"/>
    </xf>
    <xf numFmtId="1" fontId="10" fillId="5" borderId="0" xfId="0" applyNumberFormat="1" applyFont="1" applyFill="1" applyAlignment="1">
      <alignment horizontal="left" wrapText="1"/>
    </xf>
    <xf numFmtId="1" fontId="10" fillId="5" borderId="0" xfId="0" applyNumberFormat="1" applyFont="1" applyFill="1" applyAlignment="1">
      <alignment wrapText="1"/>
    </xf>
    <xf numFmtId="1" fontId="10" fillId="5" borderId="10" xfId="0" applyNumberFormat="1" applyFont="1" applyFill="1" applyBorder="1" applyAlignment="1">
      <alignment wrapText="1"/>
    </xf>
    <xf numFmtId="1" fontId="10" fillId="0" borderId="10" xfId="0" applyNumberFormat="1" applyFont="1" applyBorder="1" applyAlignment="1">
      <alignment wrapText="1"/>
    </xf>
    <xf numFmtId="1" fontId="10" fillId="5" borderId="104" xfId="0" applyNumberFormat="1" applyFont="1" applyFill="1" applyBorder="1" applyAlignment="1">
      <alignment wrapText="1"/>
    </xf>
    <xf numFmtId="1" fontId="10" fillId="5" borderId="105" xfId="0" applyNumberFormat="1" applyFont="1" applyFill="1" applyBorder="1" applyAlignment="1">
      <alignment wrapText="1"/>
    </xf>
    <xf numFmtId="1" fontId="3" fillId="0" borderId="95" xfId="0" applyNumberFormat="1" applyFont="1" applyBorder="1"/>
    <xf numFmtId="1" fontId="3" fillId="0" borderId="109" xfId="0" applyNumberFormat="1" applyFont="1" applyBorder="1"/>
    <xf numFmtId="1" fontId="3" fillId="0" borderId="109" xfId="0" applyNumberFormat="1" applyFont="1" applyBorder="1" applyProtection="1">
      <protection locked="0"/>
    </xf>
    <xf numFmtId="1" fontId="3" fillId="5" borderId="95" xfId="0" applyNumberFormat="1" applyFont="1" applyFill="1" applyBorder="1" applyProtection="1">
      <protection locked="0"/>
    </xf>
    <xf numFmtId="1" fontId="10" fillId="4" borderId="52" xfId="0" applyNumberFormat="1" applyFont="1" applyFill="1" applyBorder="1" applyAlignment="1">
      <alignment horizontal="center" vertical="center" wrapText="1"/>
    </xf>
    <xf numFmtId="1" fontId="10" fillId="4" borderId="108" xfId="0" applyNumberFormat="1" applyFont="1" applyFill="1" applyBorder="1" applyAlignment="1">
      <alignment horizontal="center" vertical="center" wrapText="1"/>
    </xf>
    <xf numFmtId="1" fontId="10" fillId="4" borderId="26" xfId="0" applyNumberFormat="1" applyFont="1" applyFill="1" applyBorder="1" applyAlignment="1">
      <alignment horizontal="right" vertical="center" wrapText="1"/>
    </xf>
    <xf numFmtId="1" fontId="10" fillId="4" borderId="22" xfId="0" applyNumberFormat="1" applyFont="1" applyFill="1" applyBorder="1" applyAlignment="1">
      <alignment horizontal="right" vertical="center" wrapText="1"/>
    </xf>
    <xf numFmtId="1" fontId="10" fillId="0" borderId="20" xfId="0" applyNumberFormat="1" applyFont="1" applyBorder="1" applyAlignment="1">
      <alignment horizontal="right" vertical="center" wrapText="1"/>
    </xf>
    <xf numFmtId="1" fontId="10" fillId="11" borderId="37" xfId="0" applyNumberFormat="1" applyFont="1" applyFill="1" applyBorder="1" applyAlignment="1">
      <alignment wrapText="1"/>
    </xf>
    <xf numFmtId="1" fontId="10" fillId="11" borderId="31" xfId="0" applyNumberFormat="1" applyFont="1" applyFill="1" applyBorder="1" applyAlignment="1">
      <alignment wrapText="1"/>
    </xf>
    <xf numFmtId="1" fontId="10" fillId="0" borderId="30" xfId="0" applyNumberFormat="1" applyFont="1" applyBorder="1" applyAlignment="1">
      <alignment vertical="center"/>
    </xf>
    <xf numFmtId="1" fontId="10" fillId="4" borderId="46" xfId="0" applyNumberFormat="1" applyFont="1" applyFill="1" applyBorder="1" applyAlignment="1">
      <alignment horizontal="right" vertical="center" wrapText="1"/>
    </xf>
    <xf numFmtId="1" fontId="10" fillId="4" borderId="44" xfId="0" applyNumberFormat="1" applyFont="1" applyFill="1" applyBorder="1" applyAlignment="1">
      <alignment horizontal="right" vertical="center" wrapText="1"/>
    </xf>
    <xf numFmtId="1" fontId="10" fillId="0" borderId="42" xfId="0" applyNumberFormat="1" applyFont="1" applyBorder="1" applyAlignment="1">
      <alignment horizontal="right" vertical="center" wrapText="1"/>
    </xf>
    <xf numFmtId="1" fontId="10" fillId="8" borderId="46" xfId="0" applyNumberFormat="1" applyFont="1" applyFill="1" applyBorder="1" applyAlignment="1" applyProtection="1">
      <alignment wrapText="1"/>
      <protection locked="0"/>
    </xf>
    <xf numFmtId="1" fontId="10" fillId="8" borderId="45" xfId="0" applyNumberFormat="1" applyFont="1" applyFill="1" applyBorder="1" applyAlignment="1" applyProtection="1">
      <alignment wrapText="1"/>
      <protection locked="0"/>
    </xf>
    <xf numFmtId="1" fontId="10" fillId="8" borderId="43" xfId="0" applyNumberFormat="1" applyFont="1" applyFill="1" applyBorder="1" applyAlignment="1" applyProtection="1">
      <alignment wrapText="1"/>
      <protection locked="0"/>
    </xf>
    <xf numFmtId="1" fontId="10" fillId="8" borderId="42" xfId="0" applyNumberFormat="1" applyFont="1" applyFill="1" applyBorder="1" applyAlignment="1" applyProtection="1">
      <alignment wrapText="1"/>
      <protection locked="0"/>
    </xf>
    <xf numFmtId="1" fontId="10" fillId="8" borderId="103" xfId="0" applyNumberFormat="1" applyFont="1" applyFill="1" applyBorder="1" applyAlignment="1" applyProtection="1">
      <alignment wrapText="1"/>
      <protection locked="0"/>
    </xf>
    <xf numFmtId="1" fontId="10" fillId="8" borderId="40" xfId="0" applyNumberFormat="1" applyFont="1" applyFill="1" applyBorder="1" applyAlignment="1" applyProtection="1">
      <alignment wrapText="1"/>
      <protection locked="0"/>
    </xf>
    <xf numFmtId="1" fontId="10" fillId="8" borderId="44" xfId="0" applyNumberFormat="1" applyFont="1" applyFill="1" applyBorder="1" applyAlignment="1" applyProtection="1">
      <alignment wrapText="1"/>
      <protection locked="0"/>
    </xf>
    <xf numFmtId="1" fontId="10" fillId="0" borderId="59" xfId="0" applyNumberFormat="1" applyFont="1" applyBorder="1" applyAlignment="1">
      <alignment horizontal="right" wrapText="1"/>
    </xf>
    <xf numFmtId="1" fontId="10" fillId="0" borderId="73" xfId="0" applyNumberFormat="1" applyFont="1" applyBorder="1" applyAlignment="1">
      <alignment horizontal="right" wrapText="1"/>
    </xf>
    <xf numFmtId="1" fontId="10" fillId="8" borderId="24" xfId="0" applyNumberFormat="1" applyFont="1" applyFill="1" applyBorder="1" applyAlignment="1" applyProtection="1">
      <alignment wrapText="1"/>
      <protection locked="0"/>
    </xf>
    <xf numFmtId="1" fontId="10" fillId="8" borderId="27" xfId="0" applyNumberFormat="1" applyFont="1" applyFill="1" applyBorder="1" applyAlignment="1" applyProtection="1">
      <alignment wrapText="1"/>
      <protection locked="0"/>
    </xf>
    <xf numFmtId="1" fontId="10" fillId="8" borderId="73" xfId="0" applyNumberFormat="1" applyFont="1" applyFill="1" applyBorder="1" applyAlignment="1" applyProtection="1">
      <alignment wrapText="1"/>
      <protection locked="0"/>
    </xf>
    <xf numFmtId="1" fontId="10" fillId="8" borderId="25" xfId="0" applyNumberFormat="1" applyFont="1" applyFill="1" applyBorder="1" applyAlignment="1" applyProtection="1">
      <alignment wrapText="1"/>
      <protection locked="0"/>
    </xf>
    <xf numFmtId="1" fontId="10" fillId="8" borderId="115" xfId="0" applyNumberFormat="1" applyFont="1" applyFill="1" applyBorder="1" applyAlignment="1" applyProtection="1">
      <alignment wrapText="1"/>
      <protection locked="0"/>
    </xf>
    <xf numFmtId="1" fontId="10" fillId="8" borderId="84" xfId="0" applyNumberFormat="1" applyFont="1" applyFill="1" applyBorder="1" applyAlignment="1" applyProtection="1">
      <alignment wrapText="1"/>
      <protection locked="0"/>
    </xf>
    <xf numFmtId="1" fontId="10" fillId="8" borderId="59" xfId="0" applyNumberFormat="1" applyFont="1" applyFill="1" applyBorder="1" applyAlignment="1" applyProtection="1">
      <alignment wrapText="1"/>
      <protection locked="0"/>
    </xf>
    <xf numFmtId="1" fontId="10" fillId="0" borderId="35" xfId="0" applyNumberFormat="1" applyFont="1" applyBorder="1" applyAlignment="1">
      <alignment horizontal="right" wrapText="1"/>
    </xf>
    <xf numFmtId="1" fontId="10" fillId="0" borderId="34" xfId="0" applyNumberFormat="1" applyFont="1" applyBorder="1" applyAlignment="1">
      <alignment horizontal="right" wrapText="1"/>
    </xf>
    <xf numFmtId="1" fontId="10" fillId="8" borderId="37" xfId="0" applyNumberFormat="1" applyFont="1" applyFill="1" applyBorder="1" applyAlignment="1" applyProtection="1">
      <alignment wrapText="1"/>
      <protection locked="0"/>
    </xf>
    <xf numFmtId="1" fontId="10" fillId="8" borderId="36" xfId="0" applyNumberFormat="1" applyFont="1" applyFill="1" applyBorder="1" applyAlignment="1" applyProtection="1">
      <alignment wrapText="1"/>
      <protection locked="0"/>
    </xf>
    <xf numFmtId="1" fontId="10" fillId="8" borderId="34" xfId="0" applyNumberFormat="1" applyFont="1" applyFill="1" applyBorder="1" applyAlignment="1" applyProtection="1">
      <alignment wrapText="1"/>
      <protection locked="0"/>
    </xf>
    <xf numFmtId="1" fontId="10" fillId="8" borderId="33" xfId="0" applyNumberFormat="1" applyFont="1" applyFill="1" applyBorder="1" applyAlignment="1" applyProtection="1">
      <alignment wrapText="1"/>
      <protection locked="0"/>
    </xf>
    <xf numFmtId="1" fontId="10" fillId="8" borderId="61" xfId="0" applyNumberFormat="1" applyFont="1" applyFill="1" applyBorder="1" applyAlignment="1" applyProtection="1">
      <alignment wrapText="1"/>
      <protection locked="0"/>
    </xf>
    <xf numFmtId="1" fontId="10" fillId="8" borderId="31" xfId="0" applyNumberFormat="1" applyFont="1" applyFill="1" applyBorder="1" applyAlignment="1" applyProtection="1">
      <alignment wrapText="1"/>
      <protection locked="0"/>
    </xf>
    <xf numFmtId="1" fontId="10" fillId="8" borderId="35" xfId="0" applyNumberFormat="1" applyFont="1" applyFill="1" applyBorder="1" applyAlignment="1" applyProtection="1">
      <alignment wrapText="1"/>
      <protection locked="0"/>
    </xf>
    <xf numFmtId="1" fontId="10" fillId="8" borderId="63" xfId="0" applyNumberFormat="1" applyFont="1" applyFill="1" applyBorder="1" applyAlignment="1" applyProtection="1">
      <alignment wrapText="1"/>
      <protection locked="0"/>
    </xf>
    <xf numFmtId="1" fontId="10" fillId="8" borderId="77" xfId="0" applyNumberFormat="1" applyFont="1" applyFill="1" applyBorder="1" applyAlignment="1" applyProtection="1">
      <alignment wrapText="1"/>
      <protection locked="0"/>
    </xf>
    <xf numFmtId="1" fontId="10" fillId="8" borderId="66" xfId="0" applyNumberFormat="1" applyFont="1" applyFill="1" applyBorder="1" applyAlignment="1" applyProtection="1">
      <alignment wrapText="1"/>
      <protection locked="0"/>
    </xf>
    <xf numFmtId="1" fontId="10" fillId="8" borderId="65" xfId="0" applyNumberFormat="1" applyFont="1" applyFill="1" applyBorder="1" applyAlignment="1" applyProtection="1">
      <alignment wrapText="1"/>
      <protection locked="0"/>
    </xf>
    <xf numFmtId="1" fontId="10" fillId="8" borderId="116" xfId="0" applyNumberFormat="1" applyFont="1" applyFill="1" applyBorder="1" applyAlignment="1" applyProtection="1">
      <alignment wrapText="1"/>
      <protection locked="0"/>
    </xf>
    <xf numFmtId="1" fontId="10" fillId="8" borderId="67" xfId="0" applyNumberFormat="1" applyFont="1" applyFill="1" applyBorder="1" applyAlignment="1" applyProtection="1">
      <alignment wrapText="1"/>
      <protection locked="0"/>
    </xf>
    <xf numFmtId="1" fontId="10" fillId="11" borderId="63" xfId="0" applyNumberFormat="1" applyFont="1" applyFill="1" applyBorder="1" applyAlignment="1">
      <alignment wrapText="1"/>
    </xf>
    <xf numFmtId="1" fontId="10" fillId="11" borderId="67" xfId="0" applyNumberFormat="1" applyFont="1" applyFill="1" applyBorder="1" applyAlignment="1">
      <alignment wrapText="1"/>
    </xf>
    <xf numFmtId="1" fontId="10" fillId="8" borderId="64" xfId="0" applyNumberFormat="1" applyFont="1" applyFill="1" applyBorder="1" applyAlignment="1" applyProtection="1">
      <alignment wrapText="1"/>
      <protection locked="0"/>
    </xf>
    <xf numFmtId="1" fontId="10" fillId="4" borderId="46" xfId="0" applyNumberFormat="1" applyFont="1" applyFill="1" applyBorder="1" applyAlignment="1">
      <alignment horizontal="right" wrapText="1"/>
    </xf>
    <xf numFmtId="1" fontId="10" fillId="0" borderId="44" xfId="0" applyNumberFormat="1" applyFont="1" applyBorder="1" applyAlignment="1">
      <alignment horizontal="right" wrapText="1"/>
    </xf>
    <xf numFmtId="1" fontId="10" fillId="0" borderId="43" xfId="0" applyNumberFormat="1" applyFont="1" applyBorder="1" applyAlignment="1">
      <alignment horizontal="right" wrapText="1"/>
    </xf>
    <xf numFmtId="1" fontId="10" fillId="11" borderId="46" xfId="0" applyNumberFormat="1" applyFont="1" applyFill="1" applyBorder="1" applyAlignment="1">
      <alignment wrapText="1"/>
    </xf>
    <xf numFmtId="1" fontId="10" fillId="11" borderId="40" xfId="0" applyNumberFormat="1" applyFont="1" applyFill="1" applyBorder="1" applyAlignment="1">
      <alignment wrapText="1"/>
    </xf>
    <xf numFmtId="1" fontId="10" fillId="0" borderId="22" xfId="0" applyNumberFormat="1" applyFont="1" applyBorder="1" applyAlignment="1">
      <alignment horizontal="right" wrapText="1"/>
    </xf>
    <xf numFmtId="1" fontId="10" fillId="0" borderId="21" xfId="0" applyNumberFormat="1" applyFont="1" applyBorder="1" applyAlignment="1">
      <alignment horizontal="right" wrapText="1"/>
    </xf>
    <xf numFmtId="1" fontId="10" fillId="11" borderId="35" xfId="0" applyNumberFormat="1" applyFont="1" applyFill="1" applyBorder="1" applyAlignment="1">
      <alignment wrapText="1"/>
    </xf>
    <xf numFmtId="1" fontId="10" fillId="9" borderId="31" xfId="0" applyNumberFormat="1" applyFont="1" applyFill="1" applyBorder="1" applyAlignment="1">
      <alignment wrapText="1"/>
    </xf>
    <xf numFmtId="1" fontId="10" fillId="11" borderId="36" xfId="0" applyNumberFormat="1" applyFont="1" applyFill="1" applyBorder="1" applyAlignment="1">
      <alignment wrapText="1"/>
    </xf>
    <xf numFmtId="1" fontId="10" fillId="11" borderId="45" xfId="0" applyNumberFormat="1" applyFont="1" applyFill="1" applyBorder="1" applyAlignment="1">
      <alignment wrapText="1"/>
    </xf>
    <xf numFmtId="1" fontId="10" fillId="9" borderId="61" xfId="0" applyNumberFormat="1" applyFont="1" applyFill="1" applyBorder="1" applyAlignment="1">
      <alignment wrapText="1"/>
    </xf>
    <xf numFmtId="1" fontId="10" fillId="11" borderId="103" xfId="0" applyNumberFormat="1" applyFont="1" applyFill="1" applyBorder="1" applyAlignment="1">
      <alignment wrapText="1"/>
    </xf>
    <xf numFmtId="1" fontId="10" fillId="11" borderId="61" xfId="0" applyNumberFormat="1" applyFont="1" applyFill="1" applyBorder="1" applyAlignment="1">
      <alignment wrapText="1"/>
    </xf>
    <xf numFmtId="1" fontId="10" fillId="4" borderId="91" xfId="0" applyNumberFormat="1" applyFont="1" applyFill="1" applyBorder="1" applyAlignment="1">
      <alignment horizontal="right" wrapText="1"/>
    </xf>
    <xf numFmtId="1" fontId="10" fillId="0" borderId="114" xfId="0" applyNumberFormat="1" applyFont="1" applyBorder="1" applyAlignment="1">
      <alignment horizontal="right" wrapText="1"/>
    </xf>
    <xf numFmtId="1" fontId="10" fillId="0" borderId="113" xfId="0" applyNumberFormat="1" applyFont="1" applyBorder="1" applyAlignment="1">
      <alignment horizontal="right" wrapText="1"/>
    </xf>
    <xf numFmtId="1" fontId="10" fillId="11" borderId="64" xfId="0" applyNumberFormat="1" applyFont="1" applyFill="1" applyBorder="1" applyAlignment="1">
      <alignment wrapText="1"/>
    </xf>
    <xf numFmtId="1" fontId="10" fillId="4" borderId="63" xfId="0" applyNumberFormat="1" applyFont="1" applyFill="1" applyBorder="1" applyAlignment="1">
      <alignment horizontal="right" wrapText="1"/>
    </xf>
    <xf numFmtId="1" fontId="10" fillId="0" borderId="64" xfId="0" applyNumberFormat="1" applyFont="1" applyBorder="1" applyAlignment="1">
      <alignment horizontal="right" wrapText="1"/>
    </xf>
    <xf numFmtId="1" fontId="10" fillId="0" borderId="66" xfId="0" applyNumberFormat="1" applyFont="1" applyBorder="1" applyAlignment="1">
      <alignment horizontal="right" wrapText="1"/>
    </xf>
    <xf numFmtId="1" fontId="10" fillId="11" borderId="44" xfId="0" applyNumberFormat="1" applyFont="1" applyFill="1" applyBorder="1" applyAlignment="1">
      <alignment wrapText="1"/>
    </xf>
    <xf numFmtId="1" fontId="10" fillId="0" borderId="118" xfId="2" applyNumberFormat="1" applyFont="1" applyFill="1" applyBorder="1" applyAlignment="1">
      <alignment horizontal="right" wrapText="1"/>
    </xf>
    <xf numFmtId="1" fontId="10" fillId="0" borderId="119" xfId="2" applyNumberFormat="1" applyFont="1" applyFill="1" applyBorder="1" applyAlignment="1">
      <alignment horizontal="right" wrapText="1"/>
    </xf>
    <xf numFmtId="1" fontId="10" fillId="9" borderId="37" xfId="0" applyNumberFormat="1" applyFont="1" applyFill="1" applyBorder="1" applyAlignment="1">
      <alignment wrapText="1"/>
    </xf>
    <xf numFmtId="1" fontId="10" fillId="9" borderId="36" xfId="0" applyNumberFormat="1" applyFont="1" applyFill="1" applyBorder="1" applyAlignment="1">
      <alignment wrapText="1"/>
    </xf>
    <xf numFmtId="1" fontId="10" fillId="9" borderId="34" xfId="0" applyNumberFormat="1" applyFont="1" applyFill="1" applyBorder="1" applyAlignment="1">
      <alignment wrapText="1"/>
    </xf>
    <xf numFmtId="1" fontId="10" fillId="11" borderId="34" xfId="0" applyNumberFormat="1" applyFont="1" applyFill="1" applyBorder="1" applyAlignment="1">
      <alignment wrapText="1"/>
    </xf>
    <xf numFmtId="1" fontId="10" fillId="9" borderId="63" xfId="0" applyNumberFormat="1" applyFont="1" applyFill="1" applyBorder="1" applyAlignment="1">
      <alignment wrapText="1"/>
    </xf>
    <xf numFmtId="1" fontId="10" fillId="9" borderId="77" xfId="0" applyNumberFormat="1" applyFont="1" applyFill="1" applyBorder="1" applyAlignment="1">
      <alignment wrapText="1"/>
    </xf>
    <xf numFmtId="1" fontId="10" fillId="9" borderId="66" xfId="0" applyNumberFormat="1" applyFont="1" applyFill="1" applyBorder="1" applyAlignment="1">
      <alignment wrapText="1"/>
    </xf>
    <xf numFmtId="1" fontId="10" fillId="11" borderId="77" xfId="0" applyNumberFormat="1" applyFont="1" applyFill="1" applyBorder="1" applyAlignment="1">
      <alignment wrapText="1"/>
    </xf>
    <xf numFmtId="1" fontId="10" fillId="0" borderId="120" xfId="2" applyNumberFormat="1" applyFont="1" applyFill="1" applyBorder="1" applyAlignment="1">
      <alignment horizontal="right" wrapText="1"/>
    </xf>
    <xf numFmtId="1" fontId="10" fillId="0" borderId="121" xfId="2" applyNumberFormat="1" applyFont="1" applyFill="1" applyBorder="1" applyAlignment="1">
      <alignment horizontal="right" wrapText="1"/>
    </xf>
    <xf numFmtId="1" fontId="10" fillId="9" borderId="46" xfId="0" applyNumberFormat="1" applyFont="1" applyFill="1" applyBorder="1" applyAlignment="1">
      <alignment wrapText="1"/>
    </xf>
    <xf numFmtId="1" fontId="10" fillId="9" borderId="45" xfId="0" applyNumberFormat="1" applyFont="1" applyFill="1" applyBorder="1" applyAlignment="1">
      <alignment wrapText="1"/>
    </xf>
    <xf numFmtId="1" fontId="10" fillId="9" borderId="43" xfId="0" applyNumberFormat="1" applyFont="1" applyFill="1" applyBorder="1" applyAlignment="1">
      <alignment wrapText="1"/>
    </xf>
    <xf numFmtId="1" fontId="10" fillId="0" borderId="122" xfId="2" applyNumberFormat="1" applyFont="1" applyFill="1" applyBorder="1" applyAlignment="1">
      <alignment horizontal="right" wrapText="1"/>
    </xf>
    <xf numFmtId="1" fontId="10" fillId="0" borderId="123" xfId="2" applyNumberFormat="1" applyFont="1" applyFill="1" applyBorder="1" applyAlignment="1">
      <alignment horizontal="right" wrapText="1"/>
    </xf>
    <xf numFmtId="1" fontId="10" fillId="9" borderId="24" xfId="0" applyNumberFormat="1" applyFont="1" applyFill="1" applyBorder="1" applyAlignment="1">
      <alignment wrapText="1"/>
    </xf>
    <xf numFmtId="1" fontId="10" fillId="9" borderId="27" xfId="0" applyNumberFormat="1" applyFont="1" applyFill="1" applyBorder="1" applyAlignment="1">
      <alignment wrapText="1"/>
    </xf>
    <xf numFmtId="1" fontId="10" fillId="9" borderId="73" xfId="0" applyNumberFormat="1" applyFont="1" applyFill="1" applyBorder="1" applyAlignment="1">
      <alignment wrapText="1"/>
    </xf>
    <xf numFmtId="1" fontId="10" fillId="11" borderId="73" xfId="0" applyNumberFormat="1" applyFont="1" applyFill="1" applyBorder="1" applyAlignment="1">
      <alignment wrapText="1"/>
    </xf>
    <xf numFmtId="1" fontId="10" fillId="11" borderId="27" xfId="0" applyNumberFormat="1" applyFont="1" applyFill="1" applyBorder="1" applyAlignment="1">
      <alignment wrapText="1"/>
    </xf>
    <xf numFmtId="1" fontId="10" fillId="11" borderId="24" xfId="0" applyNumberFormat="1" applyFont="1" applyFill="1" applyBorder="1" applyAlignment="1">
      <alignment wrapText="1"/>
    </xf>
    <xf numFmtId="1" fontId="10" fillId="0" borderId="125" xfId="2" applyNumberFormat="1" applyFont="1" applyFill="1" applyBorder="1" applyAlignment="1">
      <alignment horizontal="right" wrapText="1"/>
    </xf>
    <xf numFmtId="1" fontId="10" fillId="0" borderId="126" xfId="2" applyNumberFormat="1" applyFont="1" applyFill="1" applyBorder="1" applyAlignment="1">
      <alignment horizontal="right" wrapText="1"/>
    </xf>
    <xf numFmtId="1" fontId="10" fillId="11" borderId="85" xfId="0" applyNumberFormat="1" applyFont="1" applyFill="1" applyBorder="1" applyAlignment="1">
      <alignment wrapText="1"/>
    </xf>
    <xf numFmtId="1" fontId="10" fillId="11" borderId="83" xfId="0" applyNumberFormat="1" applyFont="1" applyFill="1" applyBorder="1" applyAlignment="1">
      <alignment wrapText="1"/>
    </xf>
    <xf numFmtId="1" fontId="10" fillId="11" borderId="82" xfId="0" applyNumberFormat="1" applyFont="1" applyFill="1" applyBorder="1" applyAlignment="1">
      <alignment wrapText="1"/>
    </xf>
    <xf numFmtId="1" fontId="10" fillId="0" borderId="129" xfId="0" applyNumberFormat="1" applyFont="1" applyBorder="1" applyAlignment="1">
      <alignment horizontal="right" wrapText="1"/>
    </xf>
    <xf numFmtId="1" fontId="10" fillId="0" borderId="132" xfId="3" applyNumberFormat="1" applyFont="1" applyFill="1" applyBorder="1" applyAlignment="1">
      <alignment horizontal="right" wrapText="1"/>
    </xf>
    <xf numFmtId="1" fontId="10" fillId="0" borderId="133" xfId="3" applyNumberFormat="1" applyFont="1" applyFill="1" applyBorder="1" applyAlignment="1">
      <alignment horizontal="right" wrapText="1"/>
    </xf>
    <xf numFmtId="1" fontId="10" fillId="0" borderId="134" xfId="3" applyNumberFormat="1" applyFont="1" applyFill="1" applyBorder="1" applyAlignment="1">
      <alignment horizontal="right" wrapText="1"/>
    </xf>
    <xf numFmtId="1" fontId="10" fillId="0" borderId="135" xfId="3" applyNumberFormat="1" applyFont="1" applyFill="1" applyBorder="1" applyAlignment="1">
      <alignment horizontal="right" wrapText="1"/>
    </xf>
    <xf numFmtId="1" fontId="10" fillId="8" borderId="82" xfId="0" applyNumberFormat="1" applyFont="1" applyFill="1" applyBorder="1" applyAlignment="1" applyProtection="1">
      <alignment wrapText="1"/>
      <protection locked="0"/>
    </xf>
    <xf numFmtId="1" fontId="10" fillId="8" borderId="86" xfId="0" applyNumberFormat="1" applyFont="1" applyFill="1" applyBorder="1" applyAlignment="1" applyProtection="1">
      <alignment wrapText="1"/>
      <protection locked="0"/>
    </xf>
    <xf numFmtId="1" fontId="10" fillId="8" borderId="111" xfId="0" applyNumberFormat="1" applyFont="1" applyFill="1" applyBorder="1" applyAlignment="1" applyProtection="1">
      <alignment wrapText="1"/>
      <protection locked="0"/>
    </xf>
    <xf numFmtId="1" fontId="10" fillId="8" borderId="83" xfId="0" applyNumberFormat="1" applyFont="1" applyFill="1" applyBorder="1" applyAlignment="1" applyProtection="1">
      <alignment wrapText="1"/>
      <protection locked="0"/>
    </xf>
    <xf numFmtId="1" fontId="10" fillId="0" borderId="138" xfId="0" applyNumberFormat="1" applyFont="1" applyBorder="1" applyAlignment="1">
      <alignment horizontal="right" wrapText="1"/>
    </xf>
    <xf numFmtId="1" fontId="10" fillId="0" borderId="139" xfId="3" applyNumberFormat="1" applyFont="1" applyFill="1" applyBorder="1" applyAlignment="1">
      <alignment horizontal="right" wrapText="1"/>
    </xf>
    <xf numFmtId="1" fontId="10" fillId="0" borderId="140" xfId="3" applyNumberFormat="1" applyFont="1" applyFill="1" applyBorder="1" applyAlignment="1">
      <alignment horizontal="right" wrapText="1"/>
    </xf>
    <xf numFmtId="1" fontId="10" fillId="8" borderId="141" xfId="0" applyNumberFormat="1" applyFont="1" applyFill="1" applyBorder="1" applyAlignment="1" applyProtection="1">
      <alignment wrapText="1"/>
      <protection locked="0"/>
    </xf>
    <xf numFmtId="1" fontId="10" fillId="8" borderId="142" xfId="0" applyNumberFormat="1" applyFont="1" applyFill="1" applyBorder="1" applyAlignment="1" applyProtection="1">
      <alignment wrapText="1"/>
      <protection locked="0"/>
    </xf>
    <xf numFmtId="1" fontId="10" fillId="11" borderId="138" xfId="0" applyNumberFormat="1" applyFont="1" applyFill="1" applyBorder="1" applyAlignment="1">
      <alignment wrapText="1"/>
    </xf>
    <xf numFmtId="1" fontId="10" fillId="11" borderId="143" xfId="0" applyNumberFormat="1" applyFont="1" applyFill="1" applyBorder="1" applyAlignment="1">
      <alignment wrapText="1"/>
    </xf>
    <xf numFmtId="1" fontId="10" fillId="8" borderId="144" xfId="0" applyNumberFormat="1" applyFont="1" applyFill="1" applyBorder="1" applyAlignment="1" applyProtection="1">
      <alignment wrapText="1"/>
      <protection locked="0"/>
    </xf>
    <xf numFmtId="1" fontId="10" fillId="8" borderId="143" xfId="0" applyNumberFormat="1" applyFont="1" applyFill="1" applyBorder="1" applyAlignment="1" applyProtection="1">
      <alignment wrapText="1"/>
      <protection locked="0"/>
    </xf>
    <xf numFmtId="1" fontId="10" fillId="4" borderId="59" xfId="0" applyNumberFormat="1" applyFont="1" applyFill="1" applyBorder="1" applyAlignment="1">
      <alignment horizontal="right" wrapText="1"/>
    </xf>
    <xf numFmtId="1" fontId="10" fillId="4" borderId="27" xfId="0" applyNumberFormat="1" applyFont="1" applyFill="1" applyBorder="1" applyAlignment="1">
      <alignment horizontal="right" wrapText="1"/>
    </xf>
    <xf numFmtId="1" fontId="10" fillId="4" borderId="145" xfId="0" applyNumberFormat="1" applyFont="1" applyFill="1" applyBorder="1" applyAlignment="1">
      <alignment horizontal="right" wrapText="1"/>
    </xf>
    <xf numFmtId="1" fontId="10" fillId="4" borderId="146" xfId="0" applyNumberFormat="1" applyFont="1" applyFill="1" applyBorder="1" applyAlignment="1">
      <alignment horizontal="right" wrapText="1"/>
    </xf>
    <xf numFmtId="1" fontId="10" fillId="4" borderId="147" xfId="0" applyNumberFormat="1" applyFont="1" applyFill="1" applyBorder="1" applyAlignment="1">
      <alignment horizontal="right" wrapText="1"/>
    </xf>
    <xf numFmtId="1" fontId="10" fillId="4" borderId="148" xfId="0" applyNumberFormat="1" applyFont="1" applyFill="1" applyBorder="1" applyAlignment="1">
      <alignment horizontal="right" wrapText="1"/>
    </xf>
    <xf numFmtId="1" fontId="10" fillId="4" borderId="73" xfId="0" applyNumberFormat="1" applyFont="1" applyFill="1" applyBorder="1" applyAlignment="1">
      <alignment horizontal="right" wrapText="1"/>
    </xf>
    <xf numFmtId="1" fontId="10" fillId="4" borderId="36" xfId="0" applyNumberFormat="1" applyFont="1" applyFill="1" applyBorder="1" applyAlignment="1">
      <alignment horizontal="right" wrapText="1"/>
    </xf>
    <xf numFmtId="1" fontId="10" fillId="4" borderId="34" xfId="0" applyNumberFormat="1" applyFont="1" applyFill="1" applyBorder="1" applyAlignment="1">
      <alignment horizontal="right" wrapText="1"/>
    </xf>
    <xf numFmtId="1" fontId="10" fillId="4" borderId="31" xfId="0" applyNumberFormat="1" applyFont="1" applyFill="1" applyBorder="1" applyAlignment="1">
      <alignment horizontal="right" wrapText="1"/>
    </xf>
    <xf numFmtId="1" fontId="10" fillId="11" borderId="37" xfId="0" applyNumberFormat="1" applyFont="1" applyFill="1" applyBorder="1" applyAlignment="1">
      <alignment horizontal="right" wrapText="1"/>
    </xf>
    <xf numFmtId="1" fontId="10" fillId="11" borderId="35" xfId="0" applyNumberFormat="1" applyFont="1" applyFill="1" applyBorder="1" applyAlignment="1">
      <alignment horizontal="right" wrapText="1"/>
    </xf>
    <xf numFmtId="1" fontId="10" fillId="4" borderId="44" xfId="0" applyNumberFormat="1" applyFont="1" applyFill="1" applyBorder="1" applyAlignment="1">
      <alignment horizontal="right" wrapText="1"/>
    </xf>
    <xf numFmtId="1" fontId="10" fillId="4" borderId="45" xfId="0" applyNumberFormat="1" applyFont="1" applyFill="1" applyBorder="1" applyAlignment="1">
      <alignment horizontal="right" wrapText="1"/>
    </xf>
    <xf numFmtId="1" fontId="10" fillId="4" borderId="43" xfId="0" applyNumberFormat="1" applyFont="1" applyFill="1" applyBorder="1" applyAlignment="1">
      <alignment horizontal="right" wrapText="1"/>
    </xf>
    <xf numFmtId="1" fontId="10" fillId="4" borderId="40" xfId="0" applyNumberFormat="1" applyFont="1" applyFill="1" applyBorder="1" applyAlignment="1">
      <alignment horizontal="right" wrapText="1"/>
    </xf>
    <xf numFmtId="1" fontId="10" fillId="11" borderId="44" xfId="0" applyNumberFormat="1" applyFont="1" applyFill="1" applyBorder="1" applyAlignment="1">
      <alignment horizontal="right" wrapText="1"/>
    </xf>
    <xf numFmtId="1" fontId="10" fillId="0" borderId="17" xfId="0" applyNumberFormat="1" applyFont="1" applyBorder="1" applyAlignment="1">
      <alignment horizontal="center" vertical="center"/>
    </xf>
    <xf numFmtId="1" fontId="10" fillId="0" borderId="11" xfId="0" applyNumberFormat="1" applyFont="1" applyBorder="1" applyAlignment="1">
      <alignment horizontal="center" vertical="center"/>
    </xf>
    <xf numFmtId="1" fontId="10" fillId="0" borderId="17" xfId="0" applyNumberFormat="1" applyFont="1" applyBorder="1" applyAlignment="1">
      <alignment horizontal="center" vertical="center" wrapText="1"/>
    </xf>
    <xf numFmtId="1" fontId="10" fillId="0" borderId="159" xfId="0" applyNumberFormat="1" applyFont="1" applyBorder="1" applyAlignment="1">
      <alignment horizontal="center" vertical="center" wrapText="1"/>
    </xf>
    <xf numFmtId="1" fontId="10" fillId="0" borderId="158" xfId="0" applyNumberFormat="1" applyFont="1" applyBorder="1" applyAlignment="1">
      <alignment horizontal="center" vertical="center" wrapText="1"/>
    </xf>
    <xf numFmtId="1" fontId="10" fillId="0" borderId="160" xfId="0" applyNumberFormat="1" applyFont="1" applyBorder="1" applyAlignment="1">
      <alignment horizontal="center" vertical="center" wrapText="1"/>
    </xf>
    <xf numFmtId="1" fontId="10" fillId="0" borderId="164" xfId="0" applyNumberFormat="1" applyFont="1" applyBorder="1" applyAlignment="1">
      <alignment horizontal="right" wrapText="1"/>
    </xf>
    <xf numFmtId="1" fontId="10" fillId="0" borderId="164" xfId="0" applyNumberFormat="1" applyFont="1" applyBorder="1"/>
    <xf numFmtId="1" fontId="10" fillId="8" borderId="165" xfId="0" applyNumberFormat="1" applyFont="1" applyFill="1" applyBorder="1" applyProtection="1">
      <protection locked="0"/>
    </xf>
    <xf numFmtId="1" fontId="10" fillId="8" borderId="166" xfId="0" applyNumberFormat="1" applyFont="1" applyFill="1" applyBorder="1" applyProtection="1">
      <protection locked="0"/>
    </xf>
    <xf numFmtId="1" fontId="10" fillId="8" borderId="167" xfId="0" applyNumberFormat="1" applyFont="1" applyFill="1" applyBorder="1" applyProtection="1">
      <protection locked="0"/>
    </xf>
    <xf numFmtId="1" fontId="8" fillId="5" borderId="0" xfId="0" applyNumberFormat="1" applyFont="1" applyFill="1"/>
    <xf numFmtId="1" fontId="5" fillId="5" borderId="10" xfId="0" applyNumberFormat="1" applyFont="1" applyFill="1" applyBorder="1" applyAlignment="1">
      <alignment horizontal="left"/>
    </xf>
    <xf numFmtId="1" fontId="5" fillId="4" borderId="10" xfId="0" applyNumberFormat="1" applyFont="1" applyFill="1" applyBorder="1" applyAlignment="1">
      <alignment horizontal="left"/>
    </xf>
    <xf numFmtId="1" fontId="5" fillId="4" borderId="0" xfId="0" applyNumberFormat="1" applyFont="1" applyFill="1"/>
    <xf numFmtId="1" fontId="10" fillId="0" borderId="168" xfId="0" applyNumberFormat="1" applyFont="1" applyBorder="1" applyAlignment="1" applyProtection="1">
      <alignment horizontal="center" vertical="center" wrapText="1"/>
      <protection hidden="1"/>
    </xf>
    <xf numFmtId="1" fontId="10" fillId="8" borderId="164" xfId="0" applyNumberFormat="1" applyFont="1" applyFill="1" applyBorder="1" applyProtection="1">
      <protection locked="0"/>
    </xf>
    <xf numFmtId="1" fontId="3" fillId="16" borderId="0" xfId="0" applyNumberFormat="1" applyFont="1" applyFill="1"/>
    <xf numFmtId="1" fontId="3" fillId="16" borderId="0" xfId="0" applyNumberFormat="1" applyFont="1" applyFill="1" applyProtection="1">
      <protection locked="0"/>
    </xf>
    <xf numFmtId="0" fontId="6" fillId="0" borderId="2" xfId="0" applyFont="1" applyBorder="1"/>
    <xf numFmtId="1" fontId="10" fillId="0" borderId="9" xfId="0" applyNumberFormat="1" applyFont="1" applyBorder="1" applyAlignment="1">
      <alignment horizontal="center" vertical="center" wrapText="1"/>
    </xf>
    <xf numFmtId="1" fontId="10" fillId="0" borderId="33" xfId="0" applyNumberFormat="1" applyFont="1" applyBorder="1"/>
    <xf numFmtId="1" fontId="10" fillId="0" borderId="25" xfId="0" applyNumberFormat="1" applyFont="1" applyBorder="1" applyAlignment="1">
      <alignment horizontal="center" vertical="center" wrapText="1"/>
    </xf>
    <xf numFmtId="1" fontId="3" fillId="0" borderId="0" xfId="0" applyNumberFormat="1" applyFont="1"/>
    <xf numFmtId="1" fontId="10" fillId="5" borderId="13" xfId="0" applyNumberFormat="1" applyFont="1" applyFill="1" applyBorder="1" applyAlignment="1">
      <alignment horizontal="center" vertical="center" wrapText="1"/>
    </xf>
    <xf numFmtId="1" fontId="10" fillId="0" borderId="48" xfId="0" applyNumberFormat="1" applyFont="1" applyBorder="1" applyAlignment="1">
      <alignment horizontal="center" vertical="center" wrapText="1"/>
    </xf>
    <xf numFmtId="1" fontId="10" fillId="0" borderId="9" xfId="0" applyNumberFormat="1" applyFont="1" applyBorder="1" applyAlignment="1">
      <alignment horizontal="center" vertical="center" wrapText="1"/>
    </xf>
    <xf numFmtId="1" fontId="10" fillId="5" borderId="13" xfId="0" applyNumberFormat="1" applyFont="1" applyFill="1" applyBorder="1" applyAlignment="1">
      <alignment horizontal="center" vertical="center" wrapText="1"/>
    </xf>
    <xf numFmtId="1" fontId="10" fillId="0" borderId="48" xfId="0" applyNumberFormat="1" applyFont="1" applyBorder="1" applyAlignment="1">
      <alignment horizontal="center" vertical="center" wrapText="1"/>
    </xf>
    <xf numFmtId="1" fontId="3" fillId="0" borderId="0" xfId="0" applyNumberFormat="1" applyFont="1"/>
    <xf numFmtId="1" fontId="10" fillId="0" borderId="25" xfId="0" applyNumberFormat="1" applyFont="1" applyBorder="1" applyAlignment="1">
      <alignment horizontal="center" vertical="center" wrapText="1"/>
    </xf>
    <xf numFmtId="1" fontId="10" fillId="0" borderId="33" xfId="0" applyNumberFormat="1" applyFont="1" applyBorder="1"/>
    <xf numFmtId="0" fontId="6" fillId="0" borderId="2" xfId="0" applyFont="1" applyBorder="1"/>
    <xf numFmtId="1" fontId="9" fillId="0" borderId="169" xfId="0" applyNumberFormat="1" applyFont="1" applyBorder="1"/>
    <xf numFmtId="1" fontId="10" fillId="0" borderId="170" xfId="0" applyNumberFormat="1" applyFont="1" applyBorder="1" applyAlignment="1">
      <alignment horizontal="right" wrapText="1"/>
    </xf>
    <xf numFmtId="1" fontId="10" fillId="11" borderId="170" xfId="0" applyNumberFormat="1" applyFont="1" applyFill="1" applyBorder="1" applyAlignment="1">
      <alignment wrapText="1"/>
    </xf>
    <xf numFmtId="1" fontId="10" fillId="8" borderId="170" xfId="0" applyNumberFormat="1" applyFont="1" applyFill="1" applyBorder="1" applyAlignment="1" applyProtection="1">
      <alignment wrapText="1"/>
      <protection locked="0"/>
    </xf>
    <xf numFmtId="1" fontId="5" fillId="5" borderId="171" xfId="0" applyNumberFormat="1" applyFont="1" applyFill="1" applyBorder="1" applyAlignment="1">
      <alignment horizontal="left"/>
    </xf>
    <xf numFmtId="1" fontId="5" fillId="4" borderId="171" xfId="0" applyNumberFormat="1" applyFont="1" applyFill="1" applyBorder="1" applyAlignment="1">
      <alignment horizontal="left"/>
    </xf>
    <xf numFmtId="1" fontId="10" fillId="5" borderId="171" xfId="0" applyNumberFormat="1" applyFont="1" applyFill="1" applyBorder="1"/>
    <xf numFmtId="1" fontId="7" fillId="4" borderId="171" xfId="0" applyNumberFormat="1" applyFont="1" applyFill="1" applyBorder="1" applyAlignment="1">
      <alignment horizontal="left"/>
    </xf>
    <xf numFmtId="1" fontId="10" fillId="5" borderId="171" xfId="0" applyNumberFormat="1" applyFont="1" applyFill="1" applyBorder="1" applyAlignment="1">
      <alignment wrapText="1"/>
    </xf>
    <xf numFmtId="1" fontId="10" fillId="0" borderId="171" xfId="0" applyNumberFormat="1" applyFont="1" applyBorder="1" applyAlignment="1">
      <alignment wrapText="1"/>
    </xf>
    <xf numFmtId="1" fontId="10" fillId="8" borderId="172" xfId="0" applyNumberFormat="1" applyFont="1" applyFill="1" applyBorder="1" applyProtection="1">
      <protection locked="0"/>
    </xf>
    <xf numFmtId="1" fontId="10" fillId="8" borderId="175" xfId="0" applyNumberFormat="1" applyFont="1" applyFill="1" applyBorder="1" applyProtection="1">
      <protection locked="0"/>
    </xf>
    <xf numFmtId="1" fontId="10" fillId="0" borderId="178" xfId="0" applyNumberFormat="1" applyFont="1" applyBorder="1"/>
    <xf numFmtId="1" fontId="10" fillId="0" borderId="179" xfId="0" applyNumberFormat="1" applyFont="1" applyBorder="1"/>
    <xf numFmtId="1" fontId="10" fillId="0" borderId="180" xfId="0" applyNumberFormat="1" applyFont="1" applyBorder="1"/>
    <xf numFmtId="1" fontId="10" fillId="8" borderId="181" xfId="0" applyNumberFormat="1" applyFont="1" applyFill="1" applyBorder="1" applyProtection="1">
      <protection locked="0"/>
    </xf>
    <xf numFmtId="1" fontId="10" fillId="0" borderId="182" xfId="0" applyNumberFormat="1" applyFont="1" applyBorder="1" applyAlignment="1">
      <alignment horizontal="right" wrapText="1"/>
    </xf>
    <xf numFmtId="1" fontId="10" fillId="11" borderId="183" xfId="0" applyNumberFormat="1" applyFont="1" applyFill="1" applyBorder="1" applyAlignment="1">
      <alignment wrapText="1"/>
    </xf>
    <xf numFmtId="1" fontId="10" fillId="0" borderId="197" xfId="0" applyNumberFormat="1" applyFont="1" applyBorder="1" applyAlignment="1">
      <alignment horizontal="center" vertical="center" wrapText="1"/>
    </xf>
    <xf numFmtId="1" fontId="10" fillId="0" borderId="196" xfId="0" applyNumberFormat="1" applyFont="1" applyBorder="1" applyAlignment="1">
      <alignment horizontal="center" vertical="center" wrapText="1"/>
    </xf>
    <xf numFmtId="1" fontId="10" fillId="0" borderId="198" xfId="0" applyNumberFormat="1" applyFont="1" applyBorder="1" applyAlignment="1">
      <alignment horizontal="center" vertical="center" wrapText="1"/>
    </xf>
    <xf numFmtId="1" fontId="10" fillId="0" borderId="175" xfId="0" applyNumberFormat="1" applyFont="1" applyBorder="1" applyAlignment="1">
      <alignment horizontal="right" wrapText="1"/>
    </xf>
    <xf numFmtId="1" fontId="10" fillId="0" borderId="175" xfId="0" applyNumberFormat="1" applyFont="1" applyBorder="1"/>
    <xf numFmtId="1" fontId="10" fillId="8" borderId="178" xfId="0" applyNumberFormat="1" applyFont="1" applyFill="1" applyBorder="1" applyProtection="1">
      <protection locked="0"/>
    </xf>
    <xf numFmtId="1" fontId="10" fillId="8" borderId="180" xfId="0" applyNumberFormat="1" applyFont="1" applyFill="1" applyBorder="1" applyProtection="1">
      <protection locked="0"/>
    </xf>
    <xf numFmtId="1" fontId="10" fillId="0" borderId="197" xfId="0" applyNumberFormat="1" applyFont="1" applyBorder="1" applyAlignment="1">
      <alignment horizontal="center" vertical="center"/>
    </xf>
    <xf numFmtId="1" fontId="10" fillId="0" borderId="201" xfId="0" applyNumberFormat="1" applyFont="1" applyBorder="1" applyAlignment="1">
      <alignment horizontal="center" vertical="center"/>
    </xf>
    <xf numFmtId="1" fontId="10" fillId="0" borderId="191" xfId="0" applyNumberFormat="1" applyFont="1" applyBorder="1" applyAlignment="1">
      <alignment horizontal="center" vertical="center" wrapText="1"/>
    </xf>
    <xf numFmtId="1" fontId="9" fillId="4" borderId="190" xfId="0" applyNumberFormat="1" applyFont="1" applyFill="1" applyBorder="1" applyAlignment="1">
      <alignment vertical="top"/>
    </xf>
    <xf numFmtId="1" fontId="10" fillId="0" borderId="201" xfId="0" applyNumberFormat="1" applyFont="1" applyBorder="1" applyAlignment="1">
      <alignment horizontal="center" vertical="center" wrapText="1"/>
    </xf>
    <xf numFmtId="1" fontId="10" fillId="0" borderId="202" xfId="0" applyNumberFormat="1" applyFont="1" applyBorder="1" applyAlignment="1">
      <alignment horizontal="center" vertical="center" wrapText="1"/>
    </xf>
    <xf numFmtId="1" fontId="10" fillId="0" borderId="188" xfId="0" applyNumberFormat="1" applyFont="1" applyBorder="1" applyAlignment="1">
      <alignment horizontal="center" vertical="center" wrapText="1"/>
    </xf>
    <xf numFmtId="1" fontId="10" fillId="0" borderId="190" xfId="0" applyNumberFormat="1" applyFont="1" applyBorder="1" applyAlignment="1">
      <alignment horizontal="center" vertical="center" wrapText="1"/>
    </xf>
    <xf numFmtId="1" fontId="10" fillId="0" borderId="181" xfId="0" applyNumberFormat="1" applyFont="1" applyBorder="1"/>
    <xf numFmtId="1" fontId="10" fillId="8" borderId="174" xfId="0" applyNumberFormat="1" applyFont="1" applyFill="1" applyBorder="1" applyProtection="1">
      <protection locked="0"/>
    </xf>
    <xf numFmtId="1" fontId="10" fillId="8" borderId="176" xfId="0" applyNumberFormat="1" applyFont="1" applyFill="1" applyBorder="1" applyProtection="1">
      <protection locked="0"/>
    </xf>
    <xf numFmtId="1" fontId="9" fillId="8" borderId="174" xfId="0" applyNumberFormat="1" applyFont="1" applyFill="1" applyBorder="1" applyProtection="1">
      <protection locked="0"/>
    </xf>
    <xf numFmtId="1" fontId="9" fillId="8" borderId="175" xfId="0" applyNumberFormat="1" applyFont="1" applyFill="1" applyBorder="1" applyProtection="1">
      <protection locked="0"/>
    </xf>
    <xf numFmtId="1" fontId="10" fillId="0" borderId="198" xfId="0" applyNumberFormat="1" applyFont="1" applyBorder="1"/>
    <xf numFmtId="1" fontId="10" fillId="0" borderId="201" xfId="0" applyNumberFormat="1" applyFont="1" applyBorder="1"/>
    <xf numFmtId="1" fontId="10" fillId="0" borderId="196" xfId="0" applyNumberFormat="1" applyFont="1" applyBorder="1"/>
    <xf numFmtId="1" fontId="10" fillId="0" borderId="197" xfId="0" applyNumberFormat="1" applyFont="1" applyBorder="1"/>
    <xf numFmtId="1" fontId="10" fillId="0" borderId="190" xfId="0" applyNumberFormat="1" applyFont="1" applyBorder="1"/>
    <xf numFmtId="1" fontId="10" fillId="0" borderId="191" xfId="0" applyNumberFormat="1" applyFont="1" applyBorder="1"/>
    <xf numFmtId="1" fontId="10" fillId="0" borderId="200" xfId="0" applyNumberFormat="1" applyFont="1" applyBorder="1"/>
    <xf numFmtId="1" fontId="10" fillId="0" borderId="198" xfId="0" applyNumberFormat="1" applyFont="1" applyBorder="1" applyAlignment="1">
      <alignment horizontal="center" vertical="center"/>
    </xf>
    <xf numFmtId="1" fontId="10" fillId="0" borderId="196" xfId="0" applyNumberFormat="1" applyFont="1" applyBorder="1" applyAlignment="1">
      <alignment horizontal="center" vertical="center"/>
    </xf>
    <xf numFmtId="1" fontId="10" fillId="0" borderId="189" xfId="0" applyNumberFormat="1" applyFont="1" applyBorder="1" applyAlignment="1">
      <alignment horizontal="center" vertical="center" wrapText="1"/>
    </xf>
    <xf numFmtId="1" fontId="10" fillId="0" borderId="181" xfId="0" applyNumberFormat="1" applyFont="1" applyBorder="1" applyAlignment="1">
      <alignment horizontal="center" vertical="center" wrapText="1"/>
    </xf>
    <xf numFmtId="1" fontId="10" fillId="0" borderId="179" xfId="0" applyNumberFormat="1" applyFont="1" applyBorder="1" applyAlignment="1">
      <alignment horizontal="center" vertical="center" wrapText="1"/>
    </xf>
    <xf numFmtId="1" fontId="10" fillId="0" borderId="174" xfId="0" applyNumberFormat="1" applyFont="1" applyBorder="1" applyAlignment="1">
      <alignment horizontal="center" vertical="center" wrapText="1"/>
    </xf>
    <xf numFmtId="1" fontId="10" fillId="8" borderId="18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8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7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7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7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7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0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74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198" xfId="0" applyNumberFormat="1" applyFont="1" applyFill="1" applyBorder="1"/>
    <xf numFmtId="1" fontId="10" fillId="9" borderId="196" xfId="0" applyNumberFormat="1" applyFont="1" applyFill="1" applyBorder="1"/>
    <xf numFmtId="1" fontId="10" fillId="0" borderId="204" xfId="0" applyNumberFormat="1" applyFont="1" applyBorder="1" applyAlignment="1">
      <alignment horizontal="center" vertical="center" wrapText="1"/>
    </xf>
    <xf numFmtId="1" fontId="10" fillId="0" borderId="200" xfId="0" applyNumberFormat="1" applyFont="1" applyBorder="1" applyAlignment="1">
      <alignment horizontal="center" vertical="center" wrapText="1"/>
    </xf>
    <xf numFmtId="1" fontId="10" fillId="8" borderId="19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9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9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0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8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9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0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06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179" xfId="0" applyNumberFormat="1" applyFont="1" applyFill="1" applyBorder="1" applyAlignment="1">
      <alignment horizontal="center" vertical="center" wrapText="1"/>
    </xf>
    <xf numFmtId="1" fontId="10" fillId="0" borderId="180" xfId="0" applyNumberFormat="1" applyFont="1" applyBorder="1" applyAlignment="1">
      <alignment horizontal="center" vertical="center" wrapText="1"/>
    </xf>
    <xf numFmtId="1" fontId="10" fillId="8" borderId="175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198" xfId="0" applyNumberFormat="1" applyFont="1" applyFill="1" applyBorder="1" applyAlignment="1">
      <alignment horizontal="center" vertical="center" wrapText="1"/>
    </xf>
    <xf numFmtId="1" fontId="10" fillId="4" borderId="201" xfId="0" applyNumberFormat="1" applyFont="1" applyFill="1" applyBorder="1" applyAlignment="1">
      <alignment horizontal="center" vertical="center" wrapText="1"/>
    </xf>
    <xf numFmtId="1" fontId="10" fillId="4" borderId="205" xfId="0" applyNumberFormat="1" applyFont="1" applyFill="1" applyBorder="1" applyAlignment="1">
      <alignment horizontal="center" vertical="center" wrapText="1"/>
    </xf>
    <xf numFmtId="1" fontId="10" fillId="4" borderId="197" xfId="0" applyNumberFormat="1" applyFont="1" applyFill="1" applyBorder="1" applyAlignment="1">
      <alignment horizontal="center" vertical="center" wrapText="1"/>
    </xf>
    <xf numFmtId="1" fontId="10" fillId="4" borderId="204" xfId="0" applyNumberFormat="1" applyFont="1" applyFill="1" applyBorder="1" applyAlignment="1">
      <alignment horizontal="center" vertical="center" wrapText="1"/>
    </xf>
    <xf numFmtId="1" fontId="10" fillId="4" borderId="200" xfId="0" applyNumberFormat="1" applyFont="1" applyFill="1" applyBorder="1" applyAlignment="1">
      <alignment horizontal="center" vertical="center" wrapText="1"/>
    </xf>
    <xf numFmtId="0" fontId="6" fillId="10" borderId="181" xfId="0" applyFont="1" applyFill="1" applyBorder="1"/>
    <xf numFmtId="0" fontId="6" fillId="10" borderId="180" xfId="0" applyFont="1" applyFill="1" applyBorder="1"/>
    <xf numFmtId="0" fontId="6" fillId="10" borderId="178" xfId="0" applyFont="1" applyFill="1" applyBorder="1"/>
    <xf numFmtId="1" fontId="10" fillId="8" borderId="20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0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8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93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198" xfId="0" applyNumberFormat="1" applyFont="1" applyFill="1" applyBorder="1" applyAlignment="1">
      <alignment horizontal="center" vertical="center" wrapText="1"/>
    </xf>
    <xf numFmtId="1" fontId="10" fillId="11" borderId="196" xfId="0" applyNumberFormat="1" applyFont="1" applyFill="1" applyBorder="1" applyAlignment="1">
      <alignment horizontal="center" vertical="center" wrapText="1"/>
    </xf>
    <xf numFmtId="1" fontId="10" fillId="11" borderId="205" xfId="0" applyNumberFormat="1" applyFont="1" applyFill="1" applyBorder="1" applyAlignment="1">
      <alignment horizontal="center" vertical="center" wrapText="1"/>
    </xf>
    <xf numFmtId="1" fontId="10" fillId="0" borderId="205" xfId="0" applyNumberFormat="1" applyFont="1" applyBorder="1" applyAlignment="1">
      <alignment horizontal="center" vertical="center" wrapText="1"/>
    </xf>
    <xf numFmtId="1" fontId="10" fillId="0" borderId="206" xfId="0" applyNumberFormat="1" applyFont="1" applyBorder="1" applyAlignment="1">
      <alignment horizontal="center" vertical="center" wrapText="1"/>
    </xf>
    <xf numFmtId="1" fontId="10" fillId="0" borderId="193" xfId="0" applyNumberFormat="1" applyFont="1" applyBorder="1" applyAlignment="1">
      <alignment horizontal="center" vertical="center"/>
    </xf>
    <xf numFmtId="1" fontId="10" fillId="0" borderId="193" xfId="0" applyNumberFormat="1" applyFont="1" applyBorder="1" applyAlignment="1">
      <alignment horizontal="center" vertical="center" wrapText="1"/>
    </xf>
    <xf numFmtId="1" fontId="10" fillId="12" borderId="200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175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175" xfId="0" applyNumberFormat="1" applyFont="1" applyFill="1" applyBorder="1" applyAlignment="1" applyProtection="1">
      <alignment horizontal="right" vertical="center"/>
      <protection locked="0"/>
    </xf>
    <xf numFmtId="1" fontId="10" fillId="12" borderId="175" xfId="0" applyNumberFormat="1" applyFont="1" applyFill="1" applyBorder="1" applyAlignment="1" applyProtection="1">
      <alignment horizontal="right" vertical="top" wrapText="1"/>
      <protection locked="0"/>
    </xf>
    <xf numFmtId="1" fontId="10" fillId="0" borderId="200" xfId="0" applyNumberFormat="1" applyFont="1" applyBorder="1" applyAlignment="1">
      <alignment horizontal="center" vertical="center"/>
    </xf>
    <xf numFmtId="1" fontId="10" fillId="0" borderId="205" xfId="0" applyNumberFormat="1" applyFont="1" applyBorder="1" applyAlignment="1">
      <alignment horizontal="center" vertical="center"/>
    </xf>
    <xf numFmtId="1" fontId="10" fillId="0" borderId="181" xfId="0" applyNumberFormat="1" applyFont="1" applyBorder="1" applyAlignment="1">
      <alignment horizontal="right" wrapText="1"/>
    </xf>
    <xf numFmtId="1" fontId="10" fillId="0" borderId="198" xfId="0" applyNumberFormat="1" applyFont="1" applyBorder="1" applyAlignment="1">
      <alignment horizontal="right" wrapText="1"/>
    </xf>
    <xf numFmtId="1" fontId="10" fillId="0" borderId="205" xfId="0" applyNumberFormat="1" applyFont="1" applyBorder="1"/>
    <xf numFmtId="1" fontId="10" fillId="0" borderId="196" xfId="0" applyNumberFormat="1" applyFont="1" applyBorder="1" applyAlignment="1">
      <alignment horizontal="right" wrapText="1"/>
    </xf>
    <xf numFmtId="1" fontId="10" fillId="0" borderId="190" xfId="0" applyNumberFormat="1" applyFont="1" applyBorder="1" applyAlignment="1">
      <alignment horizontal="right" wrapText="1"/>
    </xf>
    <xf numFmtId="1" fontId="10" fillId="0" borderId="189" xfId="0" applyNumberFormat="1" applyFont="1" applyBorder="1" applyAlignment="1">
      <alignment horizontal="right"/>
    </xf>
    <xf numFmtId="1" fontId="10" fillId="0" borderId="196" xfId="0" applyNumberFormat="1" applyFont="1" applyBorder="1" applyAlignment="1">
      <alignment horizontal="right"/>
    </xf>
    <xf numFmtId="1" fontId="10" fillId="0" borderId="190" xfId="0" applyNumberFormat="1" applyFont="1" applyBorder="1" applyAlignment="1">
      <alignment horizontal="right"/>
    </xf>
    <xf numFmtId="1" fontId="10" fillId="0" borderId="191" xfId="0" applyNumberFormat="1" applyFont="1" applyBorder="1" applyAlignment="1">
      <alignment horizontal="right"/>
    </xf>
    <xf numFmtId="1" fontId="10" fillId="0" borderId="206" xfId="0" applyNumberFormat="1" applyFont="1" applyBorder="1" applyAlignment="1">
      <alignment horizontal="right"/>
    </xf>
    <xf numFmtId="1" fontId="10" fillId="0" borderId="200" xfId="0" applyNumberFormat="1" applyFont="1" applyBorder="1" applyAlignment="1">
      <alignment horizontal="right"/>
    </xf>
    <xf numFmtId="1" fontId="10" fillId="8" borderId="179" xfId="0" applyNumberFormat="1" applyFont="1" applyFill="1" applyBorder="1" applyProtection="1">
      <protection locked="0"/>
    </xf>
    <xf numFmtId="1" fontId="10" fillId="0" borderId="198" xfId="0" applyNumberFormat="1" applyFont="1" applyBorder="1" applyAlignment="1">
      <alignment horizontal="right"/>
    </xf>
    <xf numFmtId="1" fontId="10" fillId="0" borderId="197" xfId="0" applyNumberFormat="1" applyFont="1" applyBorder="1" applyAlignment="1">
      <alignment horizontal="right"/>
    </xf>
    <xf numFmtId="1" fontId="10" fillId="4" borderId="200" xfId="0" applyNumberFormat="1" applyFont="1" applyFill="1" applyBorder="1" applyAlignment="1">
      <alignment horizontal="right"/>
    </xf>
    <xf numFmtId="1" fontId="10" fillId="5" borderId="193" xfId="0" applyNumberFormat="1" applyFont="1" applyFill="1" applyBorder="1" applyAlignment="1">
      <alignment horizontal="center" vertical="center" wrapText="1"/>
    </xf>
    <xf numFmtId="1" fontId="10" fillId="5" borderId="185" xfId="0" applyNumberFormat="1" applyFont="1" applyFill="1" applyBorder="1" applyAlignment="1">
      <alignment horizontal="center" vertical="center" wrapText="1"/>
    </xf>
    <xf numFmtId="1" fontId="10" fillId="4" borderId="175" xfId="0" applyNumberFormat="1" applyFont="1" applyFill="1" applyBorder="1" applyAlignment="1">
      <alignment horizontal="right" wrapText="1"/>
    </xf>
    <xf numFmtId="1" fontId="10" fillId="11" borderId="175" xfId="0" applyNumberFormat="1" applyFont="1" applyFill="1" applyBorder="1" applyAlignment="1">
      <alignment horizontal="right" wrapText="1"/>
    </xf>
    <xf numFmtId="1" fontId="10" fillId="4" borderId="175" xfId="0" applyNumberFormat="1" applyFont="1" applyFill="1" applyBorder="1" applyAlignment="1">
      <alignment horizontal="right"/>
    </xf>
    <xf numFmtId="1" fontId="10" fillId="9" borderId="181" xfId="0" applyNumberFormat="1" applyFont="1" applyFill="1" applyBorder="1"/>
    <xf numFmtId="1" fontId="10" fillId="9" borderId="180" xfId="0" applyNumberFormat="1" applyFont="1" applyFill="1" applyBorder="1"/>
    <xf numFmtId="1" fontId="10" fillId="11" borderId="181" xfId="0" applyNumberFormat="1" applyFont="1" applyFill="1" applyBorder="1"/>
    <xf numFmtId="1" fontId="10" fillId="8" borderId="208" xfId="0" applyNumberFormat="1" applyFont="1" applyFill="1" applyBorder="1" applyProtection="1">
      <protection locked="0"/>
    </xf>
    <xf numFmtId="1" fontId="10" fillId="11" borderId="175" xfId="0" applyNumberFormat="1" applyFont="1" applyFill="1" applyBorder="1"/>
    <xf numFmtId="1" fontId="10" fillId="11" borderId="183" xfId="0" applyNumberFormat="1" applyFont="1" applyFill="1" applyBorder="1"/>
    <xf numFmtId="1" fontId="10" fillId="11" borderId="185" xfId="0" applyNumberFormat="1" applyFont="1" applyFill="1" applyBorder="1"/>
    <xf numFmtId="1" fontId="10" fillId="0" borderId="200" xfId="0" applyNumberFormat="1" applyFont="1" applyBorder="1" applyAlignment="1">
      <alignment horizontal="left" vertical="center"/>
    </xf>
    <xf numFmtId="1" fontId="10" fillId="4" borderId="185" xfId="0" applyNumberFormat="1" applyFont="1" applyFill="1" applyBorder="1" applyAlignment="1">
      <alignment horizontal="right" wrapText="1"/>
    </xf>
    <xf numFmtId="1" fontId="10" fillId="9" borderId="205" xfId="0" applyNumberFormat="1" applyFont="1" applyFill="1" applyBorder="1"/>
    <xf numFmtId="1" fontId="10" fillId="11" borderId="198" xfId="0" applyNumberFormat="1" applyFont="1" applyFill="1" applyBorder="1"/>
    <xf numFmtId="1" fontId="10" fillId="0" borderId="206" xfId="0" applyNumberFormat="1" applyFont="1" applyBorder="1"/>
    <xf numFmtId="1" fontId="10" fillId="4" borderId="175" xfId="0" applyNumberFormat="1" applyFont="1" applyFill="1" applyBorder="1" applyAlignment="1">
      <alignment vertical="center"/>
    </xf>
    <xf numFmtId="1" fontId="10" fillId="11" borderId="180" xfId="0" applyNumberFormat="1" applyFont="1" applyFill="1" applyBorder="1"/>
    <xf numFmtId="1" fontId="10" fillId="11" borderId="174" xfId="0" applyNumberFormat="1" applyFont="1" applyFill="1" applyBorder="1"/>
    <xf numFmtId="1" fontId="10" fillId="11" borderId="184" xfId="0" applyNumberFormat="1" applyFont="1" applyFill="1" applyBorder="1"/>
    <xf numFmtId="1" fontId="10" fillId="11" borderId="195" xfId="0" applyNumberFormat="1" applyFont="1" applyFill="1" applyBorder="1"/>
    <xf numFmtId="1" fontId="10" fillId="5" borderId="175" xfId="0" applyNumberFormat="1" applyFont="1" applyFill="1" applyBorder="1" applyAlignment="1">
      <alignment horizontal="left" vertical="center"/>
    </xf>
    <xf numFmtId="1" fontId="10" fillId="0" borderId="185" xfId="0" applyNumberFormat="1" applyFont="1" applyBorder="1" applyAlignment="1">
      <alignment horizontal="right" wrapText="1"/>
    </xf>
    <xf numFmtId="1" fontId="10" fillId="4" borderId="185" xfId="0" applyNumberFormat="1" applyFont="1" applyFill="1" applyBorder="1" applyAlignment="1">
      <alignment horizontal="right"/>
    </xf>
    <xf numFmtId="1" fontId="10" fillId="5" borderId="183" xfId="0" applyNumberFormat="1" applyFont="1" applyFill="1" applyBorder="1"/>
    <xf numFmtId="1" fontId="10" fillId="5" borderId="195" xfId="0" applyNumberFormat="1" applyFont="1" applyFill="1" applyBorder="1"/>
    <xf numFmtId="1" fontId="10" fillId="5" borderId="184" xfId="0" applyNumberFormat="1" applyFont="1" applyFill="1" applyBorder="1"/>
    <xf numFmtId="1" fontId="10" fillId="5" borderId="198" xfId="0" applyNumberFormat="1" applyFont="1" applyFill="1" applyBorder="1"/>
    <xf numFmtId="1" fontId="10" fillId="5" borderId="199" xfId="0" applyNumberFormat="1" applyFont="1" applyFill="1" applyBorder="1"/>
    <xf numFmtId="1" fontId="10" fillId="5" borderId="185" xfId="0" applyNumberFormat="1" applyFont="1" applyFill="1" applyBorder="1"/>
    <xf numFmtId="1" fontId="10" fillId="8" borderId="177" xfId="0" applyNumberFormat="1" applyFont="1" applyFill="1" applyBorder="1" applyProtection="1">
      <protection locked="0"/>
    </xf>
    <xf numFmtId="1" fontId="10" fillId="0" borderId="175" xfId="0" applyNumberFormat="1" applyFont="1" applyBorder="1" applyAlignment="1">
      <alignment horizontal="left" vertical="center"/>
    </xf>
    <xf numFmtId="1" fontId="10" fillId="0" borderId="185" xfId="0" applyNumberFormat="1" applyFont="1" applyBorder="1" applyAlignment="1">
      <alignment horizontal="left" vertical="center"/>
    </xf>
    <xf numFmtId="1" fontId="10" fillId="4" borderId="200" xfId="0" applyNumberFormat="1" applyFont="1" applyFill="1" applyBorder="1" applyAlignment="1">
      <alignment horizontal="right" wrapText="1"/>
    </xf>
    <xf numFmtId="1" fontId="10" fillId="8" borderId="198" xfId="0" applyNumberFormat="1" applyFont="1" applyFill="1" applyBorder="1" applyProtection="1">
      <protection locked="0"/>
    </xf>
    <xf numFmtId="1" fontId="10" fillId="8" borderId="196" xfId="0" applyNumberFormat="1" applyFont="1" applyFill="1" applyBorder="1" applyProtection="1">
      <protection locked="0"/>
    </xf>
    <xf numFmtId="1" fontId="10" fillId="8" borderId="206" xfId="0" applyNumberFormat="1" applyFont="1" applyFill="1" applyBorder="1" applyProtection="1">
      <protection locked="0"/>
    </xf>
    <xf numFmtId="1" fontId="10" fillId="8" borderId="205" xfId="0" applyNumberFormat="1" applyFont="1" applyFill="1" applyBorder="1" applyProtection="1">
      <protection locked="0"/>
    </xf>
    <xf numFmtId="1" fontId="10" fillId="8" borderId="200" xfId="0" applyNumberFormat="1" applyFont="1" applyFill="1" applyBorder="1" applyProtection="1">
      <protection locked="0"/>
    </xf>
    <xf numFmtId="1" fontId="10" fillId="9" borderId="174" xfId="0" applyNumberFormat="1" applyFont="1" applyFill="1" applyBorder="1"/>
    <xf numFmtId="1" fontId="10" fillId="9" borderId="195" xfId="0" applyNumberFormat="1" applyFont="1" applyFill="1" applyBorder="1"/>
    <xf numFmtId="1" fontId="10" fillId="8" borderId="183" xfId="0" applyNumberFormat="1" applyFont="1" applyFill="1" applyBorder="1" applyProtection="1">
      <protection locked="0"/>
    </xf>
    <xf numFmtId="1" fontId="10" fillId="8" borderId="195" xfId="0" applyNumberFormat="1" applyFont="1" applyFill="1" applyBorder="1" applyProtection="1">
      <protection locked="0"/>
    </xf>
    <xf numFmtId="1" fontId="10" fillId="9" borderId="183" xfId="0" applyNumberFormat="1" applyFont="1" applyFill="1" applyBorder="1"/>
    <xf numFmtId="1" fontId="10" fillId="8" borderId="199" xfId="0" applyNumberFormat="1" applyFont="1" applyFill="1" applyBorder="1" applyProtection="1">
      <protection locked="0"/>
    </xf>
    <xf numFmtId="1" fontId="10" fillId="8" borderId="184" xfId="0" applyNumberFormat="1" applyFont="1" applyFill="1" applyBorder="1" applyProtection="1">
      <protection locked="0"/>
    </xf>
    <xf numFmtId="1" fontId="10" fillId="0" borderId="175" xfId="0" applyNumberFormat="1" applyFont="1" applyBorder="1" applyAlignment="1">
      <alignment wrapText="1"/>
    </xf>
    <xf numFmtId="1" fontId="10" fillId="4" borderId="174" xfId="0" applyNumberFormat="1" applyFont="1" applyFill="1" applyBorder="1" applyAlignment="1">
      <alignment horizontal="right"/>
    </xf>
    <xf numFmtId="1" fontId="10" fillId="0" borderId="175" xfId="0" applyNumberFormat="1" applyFont="1" applyBorder="1" applyAlignment="1">
      <alignment vertical="center" wrapText="1"/>
    </xf>
    <xf numFmtId="1" fontId="10" fillId="9" borderId="208" xfId="0" applyNumberFormat="1" applyFont="1" applyFill="1" applyBorder="1"/>
    <xf numFmtId="1" fontId="10" fillId="9" borderId="175" xfId="0" applyNumberFormat="1" applyFont="1" applyFill="1" applyBorder="1"/>
    <xf numFmtId="1" fontId="10" fillId="4" borderId="181" xfId="0" applyNumberFormat="1" applyFont="1" applyFill="1" applyBorder="1" applyAlignment="1">
      <alignment horizontal="right" wrapText="1"/>
    </xf>
    <xf numFmtId="1" fontId="10" fillId="0" borderId="174" xfId="0" applyNumberFormat="1" applyFont="1" applyBorder="1"/>
    <xf numFmtId="1" fontId="10" fillId="11" borderId="181" xfId="0" applyNumberFormat="1" applyFont="1" applyFill="1" applyBorder="1" applyProtection="1">
      <protection locked="0"/>
    </xf>
    <xf numFmtId="1" fontId="10" fillId="11" borderId="174" xfId="0" applyNumberFormat="1" applyFont="1" applyFill="1" applyBorder="1" applyProtection="1">
      <protection locked="0"/>
    </xf>
    <xf numFmtId="1" fontId="10" fillId="11" borderId="177" xfId="0" applyNumberFormat="1" applyFont="1" applyFill="1" applyBorder="1" applyProtection="1">
      <protection locked="0"/>
    </xf>
    <xf numFmtId="1" fontId="10" fillId="0" borderId="189" xfId="0" applyNumberFormat="1" applyFont="1" applyBorder="1" applyAlignment="1">
      <alignment horizontal="center" vertical="center"/>
    </xf>
    <xf numFmtId="1" fontId="10" fillId="0" borderId="212" xfId="0" applyNumberFormat="1" applyFont="1" applyBorder="1"/>
    <xf numFmtId="1" fontId="10" fillId="8" borderId="203" xfId="0" applyNumberFormat="1" applyFont="1" applyFill="1" applyBorder="1" applyProtection="1">
      <protection locked="0"/>
    </xf>
    <xf numFmtId="1" fontId="10" fillId="4" borderId="202" xfId="0" applyNumberFormat="1" applyFont="1" applyFill="1" applyBorder="1" applyAlignment="1">
      <alignment horizontal="center" vertical="center" wrapText="1"/>
    </xf>
    <xf numFmtId="1" fontId="10" fillId="4" borderId="215" xfId="0" applyNumberFormat="1" applyFont="1" applyFill="1" applyBorder="1" applyAlignment="1">
      <alignment horizontal="center" vertical="center" wrapText="1"/>
    </xf>
    <xf numFmtId="1" fontId="10" fillId="4" borderId="181" xfId="0" applyNumberFormat="1" applyFont="1" applyFill="1" applyBorder="1" applyAlignment="1">
      <alignment horizontal="right" vertical="center" wrapText="1"/>
    </xf>
    <xf numFmtId="1" fontId="10" fillId="4" borderId="179" xfId="0" applyNumberFormat="1" applyFont="1" applyFill="1" applyBorder="1" applyAlignment="1">
      <alignment horizontal="right" vertical="center" wrapText="1"/>
    </xf>
    <xf numFmtId="1" fontId="10" fillId="0" borderId="174" xfId="0" applyNumberFormat="1" applyFont="1" applyBorder="1" applyAlignment="1">
      <alignment horizontal="right" vertical="center" wrapText="1"/>
    </xf>
    <xf numFmtId="1" fontId="10" fillId="8" borderId="181" xfId="0" applyNumberFormat="1" applyFont="1" applyFill="1" applyBorder="1" applyAlignment="1" applyProtection="1">
      <alignment wrapText="1"/>
      <protection locked="0"/>
    </xf>
    <xf numFmtId="1" fontId="10" fillId="8" borderId="180" xfId="0" applyNumberFormat="1" applyFont="1" applyFill="1" applyBorder="1" applyAlignment="1" applyProtection="1">
      <alignment wrapText="1"/>
      <protection locked="0"/>
    </xf>
    <xf numFmtId="1" fontId="10" fillId="8" borderId="178" xfId="0" applyNumberFormat="1" applyFont="1" applyFill="1" applyBorder="1" applyAlignment="1" applyProtection="1">
      <alignment wrapText="1"/>
      <protection locked="0"/>
    </xf>
    <xf numFmtId="1" fontId="10" fillId="8" borderId="174" xfId="0" applyNumberFormat="1" applyFont="1" applyFill="1" applyBorder="1" applyAlignment="1" applyProtection="1">
      <alignment wrapText="1"/>
      <protection locked="0"/>
    </xf>
    <xf numFmtId="1" fontId="10" fillId="8" borderId="203" xfId="0" applyNumberFormat="1" applyFont="1" applyFill="1" applyBorder="1" applyAlignment="1" applyProtection="1">
      <alignment wrapText="1"/>
      <protection locked="0"/>
    </xf>
    <xf numFmtId="1" fontId="10" fillId="8" borderId="176" xfId="0" applyNumberFormat="1" applyFont="1" applyFill="1" applyBorder="1" applyAlignment="1" applyProtection="1">
      <alignment wrapText="1"/>
      <protection locked="0"/>
    </xf>
    <xf numFmtId="1" fontId="10" fillId="8" borderId="179" xfId="0" applyNumberFormat="1" applyFont="1" applyFill="1" applyBorder="1" applyAlignment="1" applyProtection="1">
      <alignment wrapText="1"/>
      <protection locked="0"/>
    </xf>
    <xf numFmtId="1" fontId="10" fillId="0" borderId="179" xfId="0" applyNumberFormat="1" applyFont="1" applyBorder="1" applyAlignment="1">
      <alignment horizontal="right" wrapText="1"/>
    </xf>
    <xf numFmtId="1" fontId="10" fillId="0" borderId="178" xfId="0" applyNumberFormat="1" applyFont="1" applyBorder="1" applyAlignment="1">
      <alignment horizontal="right" wrapText="1"/>
    </xf>
    <xf numFmtId="1" fontId="10" fillId="9" borderId="176" xfId="0" applyNumberFormat="1" applyFont="1" applyFill="1" applyBorder="1" applyAlignment="1">
      <alignment wrapText="1"/>
    </xf>
    <xf numFmtId="1" fontId="10" fillId="9" borderId="203" xfId="0" applyNumberFormat="1" applyFont="1" applyFill="1" applyBorder="1" applyAlignment="1">
      <alignment wrapText="1"/>
    </xf>
    <xf numFmtId="1" fontId="10" fillId="11" borderId="203" xfId="0" applyNumberFormat="1" applyFont="1" applyFill="1" applyBorder="1" applyAlignment="1">
      <alignment wrapText="1"/>
    </xf>
    <xf numFmtId="1" fontId="10" fillId="11" borderId="176" xfId="0" applyNumberFormat="1" applyFont="1" applyFill="1" applyBorder="1" applyAlignment="1">
      <alignment wrapText="1"/>
    </xf>
    <xf numFmtId="1" fontId="10" fillId="4" borderId="183" xfId="0" applyNumberFormat="1" applyFont="1" applyFill="1" applyBorder="1" applyAlignment="1">
      <alignment horizontal="right" wrapText="1"/>
    </xf>
    <xf numFmtId="1" fontId="10" fillId="8" borderId="182" xfId="0" applyNumberFormat="1" applyFont="1" applyFill="1" applyBorder="1" applyAlignment="1" applyProtection="1">
      <alignment wrapText="1"/>
      <protection locked="0"/>
    </xf>
    <xf numFmtId="1" fontId="10" fillId="8" borderId="195" xfId="0" applyNumberFormat="1" applyFont="1" applyFill="1" applyBorder="1" applyAlignment="1" applyProtection="1">
      <alignment wrapText="1"/>
      <protection locked="0"/>
    </xf>
    <xf numFmtId="1" fontId="10" fillId="11" borderId="216" xfId="0" applyNumberFormat="1" applyFont="1" applyFill="1" applyBorder="1" applyAlignment="1">
      <alignment wrapText="1"/>
    </xf>
    <xf numFmtId="1" fontId="10" fillId="11" borderId="217" xfId="0" applyNumberFormat="1" applyFont="1" applyFill="1" applyBorder="1" applyAlignment="1">
      <alignment wrapText="1"/>
    </xf>
    <xf numFmtId="1" fontId="10" fillId="8" borderId="184" xfId="0" applyNumberFormat="1" applyFont="1" applyFill="1" applyBorder="1" applyAlignment="1" applyProtection="1">
      <alignment wrapText="1"/>
      <protection locked="0"/>
    </xf>
    <xf numFmtId="1" fontId="10" fillId="9" borderId="181" xfId="0" applyNumberFormat="1" applyFont="1" applyFill="1" applyBorder="1" applyAlignment="1">
      <alignment wrapText="1"/>
    </xf>
    <xf numFmtId="1" fontId="10" fillId="9" borderId="180" xfId="0" applyNumberFormat="1" applyFont="1" applyFill="1" applyBorder="1" applyAlignment="1">
      <alignment wrapText="1"/>
    </xf>
    <xf numFmtId="1" fontId="10" fillId="9" borderId="178" xfId="0" applyNumberFormat="1" applyFont="1" applyFill="1" applyBorder="1" applyAlignment="1">
      <alignment wrapText="1"/>
    </xf>
    <xf numFmtId="1" fontId="10" fillId="11" borderId="181" xfId="0" applyNumberFormat="1" applyFont="1" applyFill="1" applyBorder="1" applyAlignment="1">
      <alignment wrapText="1"/>
    </xf>
    <xf numFmtId="1" fontId="10" fillId="11" borderId="180" xfId="0" applyNumberFormat="1" applyFont="1" applyFill="1" applyBorder="1" applyAlignment="1">
      <alignment wrapText="1"/>
    </xf>
    <xf numFmtId="1" fontId="10" fillId="11" borderId="178" xfId="0" applyNumberFormat="1" applyFont="1" applyFill="1" applyBorder="1" applyAlignment="1">
      <alignment wrapText="1"/>
    </xf>
    <xf numFmtId="1" fontId="10" fillId="0" borderId="218" xfId="2" applyNumberFormat="1" applyFont="1" applyFill="1" applyBorder="1" applyAlignment="1">
      <alignment horizontal="right" wrapText="1"/>
    </xf>
    <xf numFmtId="1" fontId="10" fillId="0" borderId="219" xfId="2" applyNumberFormat="1" applyFont="1" applyFill="1" applyBorder="1" applyAlignment="1">
      <alignment horizontal="right" wrapText="1"/>
    </xf>
    <xf numFmtId="1" fontId="10" fillId="0" borderId="220" xfId="2" applyNumberFormat="1" applyFont="1" applyFill="1" applyBorder="1" applyAlignment="1">
      <alignment horizontal="right" wrapText="1"/>
    </xf>
    <xf numFmtId="1" fontId="10" fillId="0" borderId="221" xfId="2" applyNumberFormat="1" applyFont="1" applyFill="1" applyBorder="1" applyAlignment="1">
      <alignment horizontal="right" wrapText="1"/>
    </xf>
    <xf numFmtId="1" fontId="10" fillId="0" borderId="222" xfId="2" applyNumberFormat="1" applyFont="1" applyFill="1" applyBorder="1" applyAlignment="1">
      <alignment horizontal="right" wrapText="1"/>
    </xf>
    <xf numFmtId="1" fontId="10" fillId="0" borderId="223" xfId="2" applyNumberFormat="1" applyFont="1" applyFill="1" applyBorder="1" applyAlignment="1">
      <alignment horizontal="right" wrapText="1"/>
    </xf>
    <xf numFmtId="1" fontId="10" fillId="0" borderId="225" xfId="2" applyNumberFormat="1" applyFont="1" applyFill="1" applyBorder="1" applyAlignment="1">
      <alignment horizontal="right" wrapText="1"/>
    </xf>
    <xf numFmtId="1" fontId="10" fillId="0" borderId="226" xfId="2" applyNumberFormat="1" applyFont="1" applyFill="1" applyBorder="1" applyAlignment="1">
      <alignment horizontal="right" wrapText="1"/>
    </xf>
    <xf numFmtId="1" fontId="10" fillId="0" borderId="227" xfId="0" applyNumberFormat="1" applyFont="1" applyBorder="1" applyAlignment="1">
      <alignment horizontal="right" wrapText="1"/>
    </xf>
    <xf numFmtId="1" fontId="10" fillId="11" borderId="228" xfId="0" applyNumberFormat="1" applyFont="1" applyFill="1" applyBorder="1" applyAlignment="1">
      <alignment wrapText="1"/>
    </xf>
    <xf numFmtId="1" fontId="10" fillId="11" borderId="229" xfId="0" applyNumberFormat="1" applyFont="1" applyFill="1" applyBorder="1" applyAlignment="1">
      <alignment wrapText="1"/>
    </xf>
    <xf numFmtId="1" fontId="10" fillId="11" borderId="227" xfId="0" applyNumberFormat="1" applyFont="1" applyFill="1" applyBorder="1" applyAlignment="1">
      <alignment wrapText="1"/>
    </xf>
    <xf numFmtId="1" fontId="10" fillId="8" borderId="233" xfId="0" applyNumberFormat="1" applyFont="1" applyFill="1" applyBorder="1" applyAlignment="1" applyProtection="1">
      <alignment wrapText="1"/>
      <protection locked="0"/>
    </xf>
    <xf numFmtId="1" fontId="10" fillId="0" borderId="233" xfId="0" applyNumberFormat="1" applyFont="1" applyBorder="1" applyAlignment="1">
      <alignment horizontal="right" wrapText="1"/>
    </xf>
    <xf numFmtId="1" fontId="10" fillId="0" borderId="235" xfId="3" applyNumberFormat="1" applyFont="1" applyFill="1" applyBorder="1" applyAlignment="1">
      <alignment horizontal="right" wrapText="1"/>
    </xf>
    <xf numFmtId="1" fontId="10" fillId="0" borderId="236" xfId="3" applyNumberFormat="1" applyFont="1" applyFill="1" applyBorder="1" applyAlignment="1">
      <alignment horizontal="right" wrapText="1"/>
    </xf>
    <xf numFmtId="1" fontId="10" fillId="3" borderId="237" xfId="3" applyNumberFormat="1" applyFont="1" applyBorder="1" applyAlignment="1" applyProtection="1">
      <alignment wrapText="1"/>
      <protection locked="0"/>
    </xf>
    <xf numFmtId="1" fontId="10" fillId="3" borderId="238" xfId="3" applyNumberFormat="1" applyFont="1" applyBorder="1" applyAlignment="1" applyProtection="1">
      <alignment wrapText="1"/>
      <protection locked="0"/>
    </xf>
    <xf numFmtId="1" fontId="10" fillId="3" borderId="239" xfId="3" applyNumberFormat="1" applyFont="1" applyBorder="1" applyAlignment="1" applyProtection="1">
      <alignment wrapText="1"/>
      <protection locked="0"/>
    </xf>
    <xf numFmtId="1" fontId="10" fillId="3" borderId="236" xfId="3" applyNumberFormat="1" applyFont="1" applyBorder="1" applyAlignment="1" applyProtection="1">
      <alignment wrapText="1"/>
      <protection locked="0"/>
    </xf>
    <xf numFmtId="1" fontId="10" fillId="3" borderId="240" xfId="3" applyNumberFormat="1" applyFont="1" applyBorder="1" applyAlignment="1" applyProtection="1">
      <alignment wrapText="1"/>
      <protection locked="0"/>
    </xf>
    <xf numFmtId="1" fontId="10" fillId="3" borderId="241" xfId="3" applyNumberFormat="1" applyFont="1" applyBorder="1" applyAlignment="1" applyProtection="1">
      <alignment wrapText="1"/>
      <protection locked="0"/>
    </xf>
    <xf numFmtId="1" fontId="10" fillId="3" borderId="242" xfId="3" applyNumberFormat="1" applyFont="1" applyBorder="1" applyAlignment="1" applyProtection="1">
      <alignment wrapText="1"/>
      <protection locked="0"/>
    </xf>
    <xf numFmtId="1" fontId="10" fillId="8" borderId="243" xfId="0" applyNumberFormat="1" applyFont="1" applyFill="1" applyBorder="1" applyAlignment="1" applyProtection="1">
      <alignment wrapText="1"/>
      <protection locked="0"/>
    </xf>
    <xf numFmtId="1" fontId="10" fillId="8" borderId="244" xfId="0" applyNumberFormat="1" applyFont="1" applyFill="1" applyBorder="1" applyAlignment="1" applyProtection="1">
      <alignment wrapText="1"/>
      <protection locked="0"/>
    </xf>
    <xf numFmtId="1" fontId="10" fillId="8" borderId="245" xfId="0" applyNumberFormat="1" applyFont="1" applyFill="1" applyBorder="1" applyAlignment="1" applyProtection="1">
      <alignment wrapText="1"/>
      <protection locked="0"/>
    </xf>
    <xf numFmtId="1" fontId="10" fillId="0" borderId="246" xfId="3" applyNumberFormat="1" applyFont="1" applyFill="1" applyBorder="1" applyAlignment="1">
      <alignment horizontal="right" wrapText="1"/>
    </xf>
    <xf numFmtId="1" fontId="10" fillId="0" borderId="247" xfId="3" applyNumberFormat="1" applyFont="1" applyFill="1" applyBorder="1" applyAlignment="1">
      <alignment horizontal="right" wrapText="1"/>
    </xf>
    <xf numFmtId="1" fontId="10" fillId="3" borderId="248" xfId="3" applyNumberFormat="1" applyFont="1" applyBorder="1" applyAlignment="1" applyProtection="1">
      <alignment wrapText="1"/>
      <protection locked="0"/>
    </xf>
    <xf numFmtId="1" fontId="10" fillId="3" borderId="249" xfId="3" applyNumberFormat="1" applyFont="1" applyBorder="1" applyAlignment="1" applyProtection="1">
      <alignment wrapText="1"/>
      <protection locked="0"/>
    </xf>
    <xf numFmtId="1" fontId="10" fillId="3" borderId="250" xfId="3" applyNumberFormat="1" applyFont="1" applyBorder="1" applyAlignment="1" applyProtection="1">
      <alignment wrapText="1"/>
      <protection locked="0"/>
    </xf>
    <xf numFmtId="1" fontId="10" fillId="3" borderId="247" xfId="3" applyNumberFormat="1" applyFont="1" applyBorder="1" applyAlignment="1" applyProtection="1">
      <alignment wrapText="1"/>
      <protection locked="0"/>
    </xf>
    <xf numFmtId="1" fontId="10" fillId="3" borderId="251" xfId="3" applyNumberFormat="1" applyFont="1" applyBorder="1" applyAlignment="1" applyProtection="1">
      <alignment wrapText="1"/>
      <protection locked="0"/>
    </xf>
    <xf numFmtId="1" fontId="10" fillId="3" borderId="252" xfId="3" applyNumberFormat="1" applyFont="1" applyBorder="1" applyAlignment="1" applyProtection="1">
      <alignment wrapText="1"/>
      <protection locked="0"/>
    </xf>
    <xf numFmtId="1" fontId="10" fillId="3" borderId="253" xfId="3" applyNumberFormat="1" applyFont="1" applyBorder="1" applyAlignment="1" applyProtection="1">
      <alignment wrapText="1"/>
      <protection locked="0"/>
    </xf>
    <xf numFmtId="1" fontId="10" fillId="3" borderId="254" xfId="3" applyNumberFormat="1" applyFont="1" applyBorder="1" applyAlignment="1" applyProtection="1">
      <alignment wrapText="1"/>
      <protection locked="0"/>
    </xf>
    <xf numFmtId="1" fontId="10" fillId="3" borderId="255" xfId="3" applyNumberFormat="1" applyFont="1" applyBorder="1" applyAlignment="1" applyProtection="1">
      <alignment wrapText="1"/>
      <protection locked="0"/>
    </xf>
    <xf numFmtId="1" fontId="10" fillId="3" borderId="256" xfId="3" applyNumberFormat="1" applyFont="1" applyBorder="1" applyAlignment="1" applyProtection="1">
      <alignment wrapText="1"/>
      <protection locked="0"/>
    </xf>
    <xf numFmtId="1" fontId="10" fillId="8" borderId="257" xfId="0" applyNumberFormat="1" applyFont="1" applyFill="1" applyBorder="1" applyAlignment="1" applyProtection="1">
      <alignment wrapText="1"/>
      <protection locked="0"/>
    </xf>
    <xf numFmtId="1" fontId="10" fillId="8" borderId="258" xfId="0" applyNumberFormat="1" applyFont="1" applyFill="1" applyBorder="1" applyAlignment="1" applyProtection="1">
      <alignment wrapText="1"/>
      <protection locked="0"/>
    </xf>
    <xf numFmtId="1" fontId="10" fillId="8" borderId="259" xfId="0" applyNumberFormat="1" applyFont="1" applyFill="1" applyBorder="1" applyAlignment="1" applyProtection="1">
      <alignment wrapText="1"/>
      <protection locked="0"/>
    </xf>
    <xf numFmtId="1" fontId="10" fillId="8" borderId="260" xfId="0" applyNumberFormat="1" applyFont="1" applyFill="1" applyBorder="1" applyAlignment="1" applyProtection="1">
      <alignment wrapText="1"/>
      <protection locked="0"/>
    </xf>
    <xf numFmtId="1" fontId="10" fillId="0" borderId="261" xfId="3" applyNumberFormat="1" applyFont="1" applyFill="1" applyBorder="1" applyAlignment="1">
      <alignment horizontal="right" wrapText="1"/>
    </xf>
    <xf numFmtId="1" fontId="10" fillId="0" borderId="262" xfId="3" applyNumberFormat="1" applyFont="1" applyFill="1" applyBorder="1" applyAlignment="1">
      <alignment horizontal="right" wrapText="1"/>
    </xf>
    <xf numFmtId="1" fontId="10" fillId="3" borderId="263" xfId="3" applyNumberFormat="1" applyFont="1" applyBorder="1" applyAlignment="1" applyProtection="1">
      <alignment wrapText="1"/>
      <protection locked="0"/>
    </xf>
    <xf numFmtId="1" fontId="10" fillId="3" borderId="264" xfId="3" applyNumberFormat="1" applyFont="1" applyBorder="1" applyAlignment="1" applyProtection="1">
      <alignment wrapText="1"/>
      <protection locked="0"/>
    </xf>
    <xf numFmtId="1" fontId="10" fillId="3" borderId="265" xfId="3" applyNumberFormat="1" applyFont="1" applyBorder="1" applyAlignment="1" applyProtection="1">
      <alignment wrapText="1"/>
      <protection locked="0"/>
    </xf>
    <xf numFmtId="1" fontId="10" fillId="3" borderId="266" xfId="3" applyNumberFormat="1" applyFont="1" applyBorder="1" applyAlignment="1" applyProtection="1">
      <alignment wrapText="1"/>
      <protection locked="0"/>
    </xf>
    <xf numFmtId="1" fontId="10" fillId="0" borderId="230" xfId="0" applyNumberFormat="1" applyFont="1" applyBorder="1" applyAlignment="1">
      <alignment horizontal="center" vertical="center"/>
    </xf>
    <xf numFmtId="1" fontId="10" fillId="0" borderId="276" xfId="0" applyNumberFormat="1" applyFont="1" applyBorder="1" applyAlignment="1">
      <alignment horizontal="center" vertical="center"/>
    </xf>
    <xf numFmtId="1" fontId="10" fillId="0" borderId="230" xfId="0" applyNumberFormat="1" applyFont="1" applyBorder="1" applyAlignment="1">
      <alignment horizontal="center" vertical="center" wrapText="1"/>
    </xf>
    <xf numFmtId="1" fontId="10" fillId="0" borderId="280" xfId="0" applyNumberFormat="1" applyFont="1" applyBorder="1" applyAlignment="1">
      <alignment horizontal="center" vertical="center" wrapText="1"/>
    </xf>
    <xf numFmtId="1" fontId="10" fillId="0" borderId="281" xfId="0" applyNumberFormat="1" applyFont="1" applyBorder="1" applyAlignment="1">
      <alignment horizontal="center" vertical="center" wrapText="1"/>
    </xf>
    <xf numFmtId="1" fontId="10" fillId="0" borderId="282" xfId="0" applyNumberFormat="1" applyFont="1" applyBorder="1" applyAlignment="1">
      <alignment horizontal="center" vertical="center" wrapText="1"/>
    </xf>
    <xf numFmtId="1" fontId="10" fillId="0" borderId="234" xfId="0" applyNumberFormat="1" applyFont="1" applyBorder="1" applyAlignment="1">
      <alignment horizontal="right" wrapText="1"/>
    </xf>
    <xf numFmtId="1" fontId="10" fillId="0" borderId="234" xfId="0" applyNumberFormat="1" applyFont="1" applyBorder="1"/>
    <xf numFmtId="1" fontId="10" fillId="8" borderId="243" xfId="0" applyNumberFormat="1" applyFont="1" applyFill="1" applyBorder="1" applyProtection="1">
      <protection locked="0"/>
    </xf>
    <xf numFmtId="1" fontId="10" fillId="8" borderId="245" xfId="0" applyNumberFormat="1" applyFont="1" applyFill="1" applyBorder="1" applyProtection="1">
      <protection locked="0"/>
    </xf>
    <xf numFmtId="1" fontId="10" fillId="8" borderId="285" xfId="0" applyNumberFormat="1" applyFont="1" applyFill="1" applyBorder="1" applyProtection="1">
      <protection locked="0"/>
    </xf>
    <xf numFmtId="1" fontId="10" fillId="0" borderId="286" xfId="0" applyNumberFormat="1" applyFont="1" applyBorder="1" applyAlignment="1" applyProtection="1">
      <alignment horizontal="center" vertical="center" wrapText="1"/>
      <protection hidden="1"/>
    </xf>
    <xf numFmtId="1" fontId="10" fillId="8" borderId="234" xfId="0" applyNumberFormat="1" applyFont="1" applyFill="1" applyBorder="1" applyProtection="1">
      <protection locked="0"/>
    </xf>
    <xf numFmtId="1" fontId="10" fillId="11" borderId="287" xfId="0" applyNumberFormat="1" applyFont="1" applyFill="1" applyBorder="1" applyAlignment="1">
      <alignment wrapText="1"/>
    </xf>
    <xf numFmtId="1" fontId="10" fillId="11" borderId="288" xfId="0" applyNumberFormat="1" applyFont="1" applyFill="1" applyBorder="1" applyAlignment="1">
      <alignment wrapText="1"/>
    </xf>
    <xf numFmtId="1" fontId="10" fillId="8" borderId="290" xfId="0" applyNumberFormat="1" applyFont="1" applyFill="1" applyBorder="1" applyProtection="1">
      <protection locked="0"/>
    </xf>
    <xf numFmtId="1" fontId="10" fillId="8" borderId="291" xfId="0" applyNumberFormat="1" applyFont="1" applyFill="1" applyBorder="1" applyProtection="1">
      <protection locked="0"/>
    </xf>
    <xf numFmtId="1" fontId="10" fillId="0" borderId="292" xfId="0" applyNumberFormat="1" applyFont="1" applyBorder="1"/>
    <xf numFmtId="1" fontId="10" fillId="0" borderId="290" xfId="0" applyNumberFormat="1" applyFont="1" applyBorder="1"/>
    <xf numFmtId="1" fontId="10" fillId="0" borderId="292" xfId="0" applyNumberFormat="1" applyFont="1" applyBorder="1" applyAlignment="1">
      <alignment horizontal="center" vertical="center" wrapText="1"/>
    </xf>
    <xf numFmtId="1" fontId="10" fillId="8" borderId="29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291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292" xfId="0" applyNumberFormat="1" applyFont="1" applyFill="1" applyBorder="1" applyAlignment="1">
      <alignment horizontal="center" vertical="center" wrapText="1"/>
    </xf>
    <xf numFmtId="1" fontId="10" fillId="0" borderId="290" xfId="0" applyNumberFormat="1" applyFont="1" applyBorder="1" applyAlignment="1">
      <alignment horizontal="center" vertical="center" wrapText="1"/>
    </xf>
    <xf numFmtId="0" fontId="6" fillId="10" borderId="290" xfId="0" applyFont="1" applyFill="1" applyBorder="1"/>
    <xf numFmtId="1" fontId="10" fillId="8" borderId="292" xfId="0" applyNumberFormat="1" applyFont="1" applyFill="1" applyBorder="1" applyProtection="1">
      <protection locked="0"/>
    </xf>
    <xf numFmtId="1" fontId="10" fillId="9" borderId="290" xfId="0" applyNumberFormat="1" applyFont="1" applyFill="1" applyBorder="1"/>
    <xf numFmtId="1" fontId="10" fillId="11" borderId="290" xfId="0" applyNumberFormat="1" applyFont="1" applyFill="1" applyBorder="1"/>
    <xf numFmtId="1" fontId="10" fillId="4" borderId="292" xfId="0" applyNumberFormat="1" applyFont="1" applyFill="1" applyBorder="1" applyAlignment="1">
      <alignment horizontal="right" vertical="center" wrapText="1"/>
    </xf>
    <xf numFmtId="1" fontId="10" fillId="8" borderId="290" xfId="0" applyNumberFormat="1" applyFont="1" applyFill="1" applyBorder="1" applyAlignment="1" applyProtection="1">
      <alignment wrapText="1"/>
      <protection locked="0"/>
    </xf>
    <xf numFmtId="1" fontId="10" fillId="8" borderId="292" xfId="0" applyNumberFormat="1" applyFont="1" applyFill="1" applyBorder="1" applyAlignment="1" applyProtection="1">
      <alignment wrapText="1"/>
      <protection locked="0"/>
    </xf>
    <xf numFmtId="1" fontId="10" fillId="0" borderId="292" xfId="0" applyNumberFormat="1" applyFont="1" applyBorder="1" applyAlignment="1">
      <alignment horizontal="right" wrapText="1"/>
    </xf>
    <xf numFmtId="1" fontId="10" fillId="9" borderId="290" xfId="0" applyNumberFormat="1" applyFont="1" applyFill="1" applyBorder="1" applyAlignment="1">
      <alignment wrapText="1"/>
    </xf>
    <xf numFmtId="1" fontId="10" fillId="11" borderId="290" xfId="0" applyNumberFormat="1" applyFont="1" applyFill="1" applyBorder="1" applyAlignment="1">
      <alignment wrapText="1"/>
    </xf>
    <xf numFmtId="1" fontId="10" fillId="8" borderId="294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294" xfId="0" applyNumberFormat="1" applyFont="1" applyBorder="1" applyAlignment="1">
      <alignment horizontal="center" vertical="center" wrapText="1"/>
    </xf>
    <xf numFmtId="1" fontId="10" fillId="0" borderId="294" xfId="0" applyNumberFormat="1" applyFont="1" applyBorder="1" applyAlignment="1">
      <alignment horizontal="center" vertical="center"/>
    </xf>
    <xf numFmtId="1" fontId="10" fillId="5" borderId="294" xfId="0" applyNumberFormat="1" applyFont="1" applyFill="1" applyBorder="1" applyAlignment="1">
      <alignment horizontal="center" vertical="center" wrapText="1"/>
    </xf>
    <xf numFmtId="1" fontId="10" fillId="0" borderId="295" xfId="0" applyNumberFormat="1" applyFont="1" applyBorder="1" applyAlignment="1">
      <alignment horizontal="right" wrapText="1"/>
    </xf>
    <xf numFmtId="1" fontId="10" fillId="11" borderId="296" xfId="0" applyNumberFormat="1" applyFont="1" applyFill="1" applyBorder="1" applyAlignment="1">
      <alignment wrapText="1"/>
    </xf>
    <xf numFmtId="1" fontId="10" fillId="0" borderId="307" xfId="0" applyNumberFormat="1" applyFont="1" applyBorder="1" applyAlignment="1">
      <alignment horizontal="center" vertical="center"/>
    </xf>
    <xf numFmtId="1" fontId="10" fillId="0" borderId="308" xfId="0" applyNumberFormat="1" applyFont="1" applyBorder="1" applyAlignment="1">
      <alignment horizontal="center" vertical="center"/>
    </xf>
    <xf numFmtId="1" fontId="10" fillId="0" borderId="306" xfId="0" applyNumberFormat="1" applyFont="1" applyBorder="1" applyAlignment="1">
      <alignment horizontal="center" vertical="center" wrapText="1"/>
    </xf>
    <xf numFmtId="1" fontId="10" fillId="0" borderId="309" xfId="0" applyNumberFormat="1" applyFont="1" applyBorder="1" applyAlignment="1">
      <alignment horizontal="center" vertical="center" wrapText="1"/>
    </xf>
    <xf numFmtId="1" fontId="10" fillId="0" borderId="305" xfId="0" applyNumberFormat="1" applyFont="1" applyBorder="1" applyAlignment="1">
      <alignment horizontal="center" vertical="center" wrapText="1"/>
    </xf>
    <xf numFmtId="1" fontId="10" fillId="0" borderId="313" xfId="0" applyNumberFormat="1" applyFont="1" applyBorder="1"/>
    <xf numFmtId="1" fontId="10" fillId="8" borderId="314" xfId="0" applyNumberFormat="1" applyFont="1" applyFill="1" applyBorder="1" applyProtection="1">
      <protection locked="0"/>
    </xf>
    <xf numFmtId="1" fontId="9" fillId="4" borderId="304" xfId="0" applyNumberFormat="1" applyFont="1" applyFill="1" applyBorder="1" applyAlignment="1">
      <alignment vertical="top"/>
    </xf>
    <xf numFmtId="1" fontId="10" fillId="0" borderId="308" xfId="0" applyNumberFormat="1" applyFont="1" applyBorder="1" applyAlignment="1">
      <alignment horizontal="center" vertical="center" wrapText="1"/>
    </xf>
    <xf numFmtId="1" fontId="10" fillId="0" borderId="317" xfId="0" applyNumberFormat="1" applyFont="1" applyBorder="1" applyAlignment="1">
      <alignment horizontal="center" vertical="center" wrapText="1"/>
    </xf>
    <xf numFmtId="1" fontId="10" fillId="0" borderId="302" xfId="0" applyNumberFormat="1" applyFont="1" applyBorder="1" applyAlignment="1">
      <alignment horizontal="center" vertical="center" wrapText="1"/>
    </xf>
    <xf numFmtId="1" fontId="10" fillId="0" borderId="307" xfId="0" applyNumberFormat="1" applyFont="1" applyBorder="1" applyAlignment="1">
      <alignment horizontal="center" vertical="center" wrapText="1"/>
    </xf>
    <xf numFmtId="1" fontId="10" fillId="0" borderId="304" xfId="0" applyNumberFormat="1" applyFont="1" applyBorder="1" applyAlignment="1">
      <alignment horizontal="center" vertical="center" wrapText="1"/>
    </xf>
    <xf numFmtId="1" fontId="10" fillId="0" borderId="314" xfId="0" applyNumberFormat="1" applyFont="1" applyBorder="1"/>
    <xf numFmtId="1" fontId="10" fillId="8" borderId="312" xfId="0" applyNumberFormat="1" applyFont="1" applyFill="1" applyBorder="1" applyProtection="1">
      <protection locked="0"/>
    </xf>
    <xf numFmtId="1" fontId="10" fillId="8" borderId="313" xfId="0" applyNumberFormat="1" applyFont="1" applyFill="1" applyBorder="1" applyProtection="1">
      <protection locked="0"/>
    </xf>
    <xf numFmtId="1" fontId="10" fillId="8" borderId="310" xfId="0" applyNumberFormat="1" applyFont="1" applyFill="1" applyBorder="1" applyProtection="1">
      <protection locked="0"/>
    </xf>
    <xf numFmtId="1" fontId="9" fillId="8" borderId="312" xfId="0" applyNumberFormat="1" applyFont="1" applyFill="1" applyBorder="1" applyProtection="1">
      <protection locked="0"/>
    </xf>
    <xf numFmtId="1" fontId="9" fillId="8" borderId="318" xfId="0" applyNumberFormat="1" applyFont="1" applyFill="1" applyBorder="1" applyProtection="1">
      <protection locked="0"/>
    </xf>
    <xf numFmtId="1" fontId="10" fillId="0" borderId="309" xfId="0" applyNumberFormat="1" applyFont="1" applyBorder="1"/>
    <xf numFmtId="1" fontId="10" fillId="0" borderId="308" xfId="0" applyNumberFormat="1" applyFont="1" applyBorder="1"/>
    <xf numFmtId="1" fontId="10" fillId="0" borderId="306" xfId="0" applyNumberFormat="1" applyFont="1" applyBorder="1"/>
    <xf numFmtId="1" fontId="10" fillId="0" borderId="307" xfId="0" applyNumberFormat="1" applyFont="1" applyBorder="1"/>
    <xf numFmtId="1" fontId="10" fillId="0" borderId="304" xfId="0" applyNumberFormat="1" applyFont="1" applyBorder="1"/>
    <xf numFmtId="1" fontId="10" fillId="0" borderId="305" xfId="0" applyNumberFormat="1" applyFont="1" applyBorder="1"/>
    <xf numFmtId="1" fontId="10" fillId="0" borderId="316" xfId="0" applyNumberFormat="1" applyFont="1" applyBorder="1"/>
    <xf numFmtId="1" fontId="10" fillId="0" borderId="309" xfId="0" applyNumberFormat="1" applyFont="1" applyBorder="1" applyAlignment="1">
      <alignment horizontal="center" vertical="center"/>
    </xf>
    <xf numFmtId="1" fontId="10" fillId="0" borderId="306" xfId="0" applyNumberFormat="1" applyFont="1" applyBorder="1" applyAlignment="1">
      <alignment horizontal="center" vertical="center"/>
    </xf>
    <xf numFmtId="1" fontId="10" fillId="0" borderId="303" xfId="0" applyNumberFormat="1" applyFont="1" applyBorder="1" applyAlignment="1">
      <alignment horizontal="center" vertical="center" wrapText="1"/>
    </xf>
    <xf numFmtId="1" fontId="10" fillId="0" borderId="314" xfId="0" applyNumberFormat="1" applyFont="1" applyBorder="1" applyAlignment="1">
      <alignment horizontal="center" vertical="center" wrapText="1"/>
    </xf>
    <xf numFmtId="1" fontId="10" fillId="0" borderId="312" xfId="0" applyNumberFormat="1" applyFont="1" applyBorder="1" applyAlignment="1">
      <alignment horizontal="center" vertical="center" wrapText="1"/>
    </xf>
    <xf numFmtId="1" fontId="10" fillId="8" borderId="31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1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1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1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2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12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309" xfId="0" applyNumberFormat="1" applyFont="1" applyFill="1" applyBorder="1"/>
    <xf numFmtId="1" fontId="10" fillId="9" borderId="306" xfId="0" applyNumberFormat="1" applyFont="1" applyFill="1" applyBorder="1"/>
    <xf numFmtId="1" fontId="10" fillId="0" borderId="321" xfId="0" applyNumberFormat="1" applyFont="1" applyBorder="1" applyAlignment="1">
      <alignment horizontal="center" vertical="center" wrapText="1"/>
    </xf>
    <xf numFmtId="1" fontId="10" fillId="0" borderId="316" xfId="0" applyNumberFormat="1" applyFont="1" applyBorder="1" applyAlignment="1">
      <alignment horizontal="center" vertical="center" wrapText="1"/>
    </xf>
    <xf numFmtId="1" fontId="10" fillId="8" borderId="30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0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0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2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0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0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2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2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18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309" xfId="0" applyNumberFormat="1" applyFont="1" applyFill="1" applyBorder="1" applyAlignment="1">
      <alignment horizontal="center" vertical="center" wrapText="1"/>
    </xf>
    <xf numFmtId="1" fontId="10" fillId="4" borderId="308" xfId="0" applyNumberFormat="1" applyFont="1" applyFill="1" applyBorder="1" applyAlignment="1">
      <alignment horizontal="center" vertical="center" wrapText="1"/>
    </xf>
    <xf numFmtId="1" fontId="10" fillId="4" borderId="322" xfId="0" applyNumberFormat="1" applyFont="1" applyFill="1" applyBorder="1" applyAlignment="1">
      <alignment horizontal="center" vertical="center" wrapText="1"/>
    </xf>
    <xf numFmtId="1" fontId="10" fillId="4" borderId="307" xfId="0" applyNumberFormat="1" applyFont="1" applyFill="1" applyBorder="1" applyAlignment="1">
      <alignment horizontal="center" vertical="center" wrapText="1"/>
    </xf>
    <xf numFmtId="1" fontId="10" fillId="4" borderId="321" xfId="0" applyNumberFormat="1" applyFont="1" applyFill="1" applyBorder="1" applyAlignment="1">
      <alignment horizontal="center" vertical="center" wrapText="1"/>
    </xf>
    <xf numFmtId="1" fontId="10" fillId="4" borderId="316" xfId="0" applyNumberFormat="1" applyFont="1" applyFill="1" applyBorder="1" applyAlignment="1">
      <alignment horizontal="center" vertical="center" wrapText="1"/>
    </xf>
    <xf numFmtId="0" fontId="6" fillId="10" borderId="314" xfId="0" applyFont="1" applyFill="1" applyBorder="1"/>
    <xf numFmtId="0" fontId="6" fillId="10" borderId="313" xfId="0" applyFont="1" applyFill="1" applyBorder="1"/>
    <xf numFmtId="1" fontId="10" fillId="8" borderId="31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2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02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309" xfId="0" applyNumberFormat="1" applyFont="1" applyFill="1" applyBorder="1" applyAlignment="1">
      <alignment horizontal="center" vertical="center" wrapText="1"/>
    </xf>
    <xf numFmtId="1" fontId="10" fillId="11" borderId="306" xfId="0" applyNumberFormat="1" applyFont="1" applyFill="1" applyBorder="1" applyAlignment="1">
      <alignment horizontal="center" vertical="center" wrapText="1"/>
    </xf>
    <xf numFmtId="1" fontId="10" fillId="11" borderId="322" xfId="0" applyNumberFormat="1" applyFont="1" applyFill="1" applyBorder="1" applyAlignment="1">
      <alignment horizontal="center" vertical="center" wrapText="1"/>
    </xf>
    <xf numFmtId="1" fontId="10" fillId="0" borderId="322" xfId="0" applyNumberFormat="1" applyFont="1" applyBorder="1" applyAlignment="1">
      <alignment horizontal="center" vertical="center" wrapText="1"/>
    </xf>
    <xf numFmtId="1" fontId="10" fillId="0" borderId="323" xfId="0" applyNumberFormat="1" applyFont="1" applyBorder="1" applyAlignment="1">
      <alignment horizontal="center" vertical="center" wrapText="1"/>
    </xf>
    <xf numFmtId="1" fontId="10" fillId="12" borderId="316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318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318" xfId="0" applyNumberFormat="1" applyFont="1" applyFill="1" applyBorder="1" applyAlignment="1" applyProtection="1">
      <alignment horizontal="right" vertical="center"/>
      <protection locked="0"/>
    </xf>
    <xf numFmtId="1" fontId="10" fillId="12" borderId="318" xfId="0" applyNumberFormat="1" applyFont="1" applyFill="1" applyBorder="1" applyAlignment="1" applyProtection="1">
      <alignment horizontal="right" vertical="top" wrapText="1"/>
      <protection locked="0"/>
    </xf>
    <xf numFmtId="1" fontId="10" fillId="0" borderId="316" xfId="0" applyNumberFormat="1" applyFont="1" applyBorder="1" applyAlignment="1">
      <alignment horizontal="center" vertical="center"/>
    </xf>
    <xf numFmtId="1" fontId="10" fillId="0" borderId="322" xfId="0" applyNumberFormat="1" applyFont="1" applyBorder="1" applyAlignment="1">
      <alignment horizontal="center" vertical="center"/>
    </xf>
    <xf numFmtId="1" fontId="10" fillId="0" borderId="314" xfId="0" applyNumberFormat="1" applyFont="1" applyBorder="1" applyAlignment="1">
      <alignment horizontal="right" wrapText="1"/>
    </xf>
    <xf numFmtId="1" fontId="10" fillId="8" borderId="318" xfId="0" applyNumberFormat="1" applyFont="1" applyFill="1" applyBorder="1" applyProtection="1">
      <protection locked="0"/>
    </xf>
    <xf numFmtId="1" fontId="10" fillId="0" borderId="309" xfId="0" applyNumberFormat="1" applyFont="1" applyBorder="1" applyAlignment="1">
      <alignment horizontal="right" wrapText="1"/>
    </xf>
    <xf numFmtId="1" fontId="10" fillId="0" borderId="322" xfId="0" applyNumberFormat="1" applyFont="1" applyBorder="1"/>
    <xf numFmtId="1" fontId="10" fillId="0" borderId="306" xfId="0" applyNumberFormat="1" applyFont="1" applyBorder="1" applyAlignment="1">
      <alignment horizontal="right" wrapText="1"/>
    </xf>
    <xf numFmtId="1" fontId="10" fillId="0" borderId="304" xfId="0" applyNumberFormat="1" applyFont="1" applyBorder="1" applyAlignment="1">
      <alignment horizontal="right" wrapText="1"/>
    </xf>
    <xf numFmtId="1" fontId="10" fillId="0" borderId="303" xfId="0" applyNumberFormat="1" applyFont="1" applyBorder="1" applyAlignment="1">
      <alignment horizontal="right"/>
    </xf>
    <xf numFmtId="1" fontId="10" fillId="0" borderId="306" xfId="0" applyNumberFormat="1" applyFont="1" applyBorder="1" applyAlignment="1">
      <alignment horizontal="right"/>
    </xf>
    <xf numFmtId="1" fontId="10" fillId="0" borderId="304" xfId="0" applyNumberFormat="1" applyFont="1" applyBorder="1" applyAlignment="1">
      <alignment horizontal="right"/>
    </xf>
    <xf numFmtId="1" fontId="10" fillId="0" borderId="305" xfId="0" applyNumberFormat="1" applyFont="1" applyBorder="1" applyAlignment="1">
      <alignment horizontal="right"/>
    </xf>
    <xf numFmtId="1" fontId="10" fillId="0" borderId="323" xfId="0" applyNumberFormat="1" applyFont="1" applyBorder="1" applyAlignment="1">
      <alignment horizontal="right"/>
    </xf>
    <xf numFmtId="1" fontId="10" fillId="0" borderId="316" xfId="0" applyNumberFormat="1" applyFont="1" applyBorder="1" applyAlignment="1">
      <alignment horizontal="right"/>
    </xf>
    <xf numFmtId="1" fontId="10" fillId="0" borderId="318" xfId="0" applyNumberFormat="1" applyFont="1" applyBorder="1" applyAlignment="1">
      <alignment horizontal="right" wrapText="1"/>
    </xf>
    <xf numFmtId="1" fontId="10" fillId="0" borderId="309" xfId="0" applyNumberFormat="1" applyFont="1" applyBorder="1" applyAlignment="1">
      <alignment horizontal="right"/>
    </xf>
    <xf numFmtId="1" fontId="10" fillId="0" borderId="307" xfId="0" applyNumberFormat="1" applyFont="1" applyBorder="1" applyAlignment="1">
      <alignment horizontal="right"/>
    </xf>
    <xf numFmtId="1" fontId="10" fillId="4" borderId="316" xfId="0" applyNumberFormat="1" applyFont="1" applyFill="1" applyBorder="1" applyAlignment="1">
      <alignment horizontal="right"/>
    </xf>
    <xf numFmtId="1" fontId="10" fillId="5" borderId="297" xfId="0" applyNumberFormat="1" applyFont="1" applyFill="1" applyBorder="1" applyAlignment="1">
      <alignment horizontal="center" vertical="center" wrapText="1"/>
    </xf>
    <xf numFmtId="1" fontId="10" fillId="4" borderId="318" xfId="0" applyNumberFormat="1" applyFont="1" applyFill="1" applyBorder="1" applyAlignment="1">
      <alignment horizontal="right" wrapText="1"/>
    </xf>
    <xf numFmtId="1" fontId="10" fillId="11" borderId="318" xfId="0" applyNumberFormat="1" applyFont="1" applyFill="1" applyBorder="1" applyAlignment="1">
      <alignment horizontal="right" wrapText="1"/>
    </xf>
    <xf numFmtId="1" fontId="10" fillId="4" borderId="318" xfId="0" applyNumberFormat="1" applyFont="1" applyFill="1" applyBorder="1" applyAlignment="1">
      <alignment horizontal="right"/>
    </xf>
    <xf numFmtId="1" fontId="10" fillId="9" borderId="314" xfId="0" applyNumberFormat="1" applyFont="1" applyFill="1" applyBorder="1"/>
    <xf numFmtId="1" fontId="10" fillId="11" borderId="314" xfId="0" applyNumberFormat="1" applyFont="1" applyFill="1" applyBorder="1"/>
    <xf numFmtId="1" fontId="10" fillId="8" borderId="326" xfId="0" applyNumberFormat="1" applyFont="1" applyFill="1" applyBorder="1" applyProtection="1">
      <protection locked="0"/>
    </xf>
    <xf numFmtId="1" fontId="10" fillId="11" borderId="318" xfId="0" applyNumberFormat="1" applyFont="1" applyFill="1" applyBorder="1"/>
    <xf numFmtId="1" fontId="10" fillId="11" borderId="296" xfId="0" applyNumberFormat="1" applyFont="1" applyFill="1" applyBorder="1"/>
    <xf numFmtId="1" fontId="10" fillId="11" borderId="297" xfId="0" applyNumberFormat="1" applyFont="1" applyFill="1" applyBorder="1"/>
    <xf numFmtId="1" fontId="10" fillId="0" borderId="316" xfId="0" applyNumberFormat="1" applyFont="1" applyBorder="1" applyAlignment="1">
      <alignment horizontal="left" vertical="center"/>
    </xf>
    <xf numFmtId="1" fontId="10" fillId="4" borderId="297" xfId="0" applyNumberFormat="1" applyFont="1" applyFill="1" applyBorder="1" applyAlignment="1">
      <alignment horizontal="right" wrapText="1"/>
    </xf>
    <xf numFmtId="1" fontId="10" fillId="9" borderId="322" xfId="0" applyNumberFormat="1" applyFont="1" applyFill="1" applyBorder="1"/>
    <xf numFmtId="1" fontId="10" fillId="11" borderId="309" xfId="0" applyNumberFormat="1" applyFont="1" applyFill="1" applyBorder="1"/>
    <xf numFmtId="1" fontId="10" fillId="0" borderId="323" xfId="0" applyNumberFormat="1" applyFont="1" applyBorder="1"/>
    <xf numFmtId="1" fontId="10" fillId="4" borderId="318" xfId="0" applyNumberFormat="1" applyFont="1" applyFill="1" applyBorder="1" applyAlignment="1">
      <alignment vertical="center"/>
    </xf>
    <xf numFmtId="1" fontId="10" fillId="11" borderId="312" xfId="0" applyNumberFormat="1" applyFont="1" applyFill="1" applyBorder="1"/>
    <xf numFmtId="1" fontId="10" fillId="11" borderId="289" xfId="0" applyNumberFormat="1" applyFont="1" applyFill="1" applyBorder="1"/>
    <xf numFmtId="1" fontId="10" fillId="11" borderId="299" xfId="0" applyNumberFormat="1" applyFont="1" applyFill="1" applyBorder="1"/>
    <xf numFmtId="1" fontId="10" fillId="5" borderId="318" xfId="0" applyNumberFormat="1" applyFont="1" applyFill="1" applyBorder="1" applyAlignment="1">
      <alignment horizontal="left" vertical="center"/>
    </xf>
    <xf numFmtId="1" fontId="10" fillId="0" borderId="297" xfId="0" applyNumberFormat="1" applyFont="1" applyBorder="1" applyAlignment="1">
      <alignment horizontal="right" wrapText="1"/>
    </xf>
    <xf numFmtId="1" fontId="10" fillId="4" borderId="297" xfId="0" applyNumberFormat="1" applyFont="1" applyFill="1" applyBorder="1" applyAlignment="1">
      <alignment horizontal="right"/>
    </xf>
    <xf numFmtId="1" fontId="10" fillId="5" borderId="296" xfId="0" applyNumberFormat="1" applyFont="1" applyFill="1" applyBorder="1"/>
    <xf numFmtId="1" fontId="10" fillId="5" borderId="299" xfId="0" applyNumberFormat="1" applyFont="1" applyFill="1" applyBorder="1"/>
    <xf numFmtId="1" fontId="10" fillId="5" borderId="289" xfId="0" applyNumberFormat="1" applyFont="1" applyFill="1" applyBorder="1"/>
    <xf numFmtId="1" fontId="10" fillId="5" borderId="309" xfId="0" applyNumberFormat="1" applyFont="1" applyFill="1" applyBorder="1"/>
    <xf numFmtId="1" fontId="10" fillId="5" borderId="300" xfId="0" applyNumberFormat="1" applyFont="1" applyFill="1" applyBorder="1"/>
    <xf numFmtId="1" fontId="10" fillId="5" borderId="297" xfId="0" applyNumberFormat="1" applyFont="1" applyFill="1" applyBorder="1"/>
    <xf numFmtId="1" fontId="10" fillId="8" borderId="311" xfId="0" applyNumberFormat="1" applyFont="1" applyFill="1" applyBorder="1" applyProtection="1">
      <protection locked="0"/>
    </xf>
    <xf numFmtId="1" fontId="10" fillId="0" borderId="318" xfId="0" applyNumberFormat="1" applyFont="1" applyBorder="1" applyAlignment="1">
      <alignment horizontal="left" vertical="center"/>
    </xf>
    <xf numFmtId="1" fontId="10" fillId="0" borderId="297" xfId="0" applyNumberFormat="1" applyFont="1" applyBorder="1" applyAlignment="1">
      <alignment horizontal="left" vertical="center"/>
    </xf>
    <xf numFmtId="1" fontId="10" fillId="4" borderId="316" xfId="0" applyNumberFormat="1" applyFont="1" applyFill="1" applyBorder="1" applyAlignment="1">
      <alignment horizontal="right" wrapText="1"/>
    </xf>
    <xf numFmtId="1" fontId="10" fillId="8" borderId="309" xfId="0" applyNumberFormat="1" applyFont="1" applyFill="1" applyBorder="1" applyProtection="1">
      <protection locked="0"/>
    </xf>
    <xf numFmtId="1" fontId="10" fillId="8" borderId="306" xfId="0" applyNumberFormat="1" applyFont="1" applyFill="1" applyBorder="1" applyProtection="1">
      <protection locked="0"/>
    </xf>
    <xf numFmtId="1" fontId="10" fillId="8" borderId="323" xfId="0" applyNumberFormat="1" applyFont="1" applyFill="1" applyBorder="1" applyProtection="1">
      <protection locked="0"/>
    </xf>
    <xf numFmtId="1" fontId="10" fillId="8" borderId="322" xfId="0" applyNumberFormat="1" applyFont="1" applyFill="1" applyBorder="1" applyProtection="1">
      <protection locked="0"/>
    </xf>
    <xf numFmtId="1" fontId="10" fillId="8" borderId="316" xfId="0" applyNumberFormat="1" applyFont="1" applyFill="1" applyBorder="1" applyProtection="1">
      <protection locked="0"/>
    </xf>
    <xf numFmtId="1" fontId="10" fillId="9" borderId="312" xfId="0" applyNumberFormat="1" applyFont="1" applyFill="1" applyBorder="1"/>
    <xf numFmtId="1" fontId="10" fillId="9" borderId="299" xfId="0" applyNumberFormat="1" applyFont="1" applyFill="1" applyBorder="1"/>
    <xf numFmtId="1" fontId="10" fillId="8" borderId="296" xfId="0" applyNumberFormat="1" applyFont="1" applyFill="1" applyBorder="1" applyProtection="1">
      <protection locked="0"/>
    </xf>
    <xf numFmtId="1" fontId="10" fillId="8" borderId="299" xfId="0" applyNumberFormat="1" applyFont="1" applyFill="1" applyBorder="1" applyProtection="1">
      <protection locked="0"/>
    </xf>
    <xf numFmtId="1" fontId="10" fillId="9" borderId="296" xfId="0" applyNumberFormat="1" applyFont="1" applyFill="1" applyBorder="1"/>
    <xf numFmtId="1" fontId="10" fillId="8" borderId="300" xfId="0" applyNumberFormat="1" applyFont="1" applyFill="1" applyBorder="1" applyProtection="1">
      <protection locked="0"/>
    </xf>
    <xf numFmtId="1" fontId="10" fillId="8" borderId="289" xfId="0" applyNumberFormat="1" applyFont="1" applyFill="1" applyBorder="1" applyProtection="1">
      <protection locked="0"/>
    </xf>
    <xf numFmtId="1" fontId="10" fillId="0" borderId="318" xfId="0" applyNumberFormat="1" applyFont="1" applyBorder="1" applyAlignment="1">
      <alignment wrapText="1"/>
    </xf>
    <xf numFmtId="1" fontId="10" fillId="4" borderId="312" xfId="0" applyNumberFormat="1" applyFont="1" applyFill="1" applyBorder="1" applyAlignment="1">
      <alignment horizontal="right"/>
    </xf>
    <xf numFmtId="1" fontId="10" fillId="0" borderId="318" xfId="0" applyNumberFormat="1" applyFont="1" applyBorder="1" applyAlignment="1">
      <alignment vertical="center" wrapText="1"/>
    </xf>
    <xf numFmtId="1" fontId="10" fillId="9" borderId="326" xfId="0" applyNumberFormat="1" applyFont="1" applyFill="1" applyBorder="1"/>
    <xf numFmtId="1" fontId="10" fillId="9" borderId="318" xfId="0" applyNumberFormat="1" applyFont="1" applyFill="1" applyBorder="1"/>
    <xf numFmtId="1" fontId="10" fillId="4" borderId="314" xfId="0" applyNumberFormat="1" applyFont="1" applyFill="1" applyBorder="1" applyAlignment="1">
      <alignment horizontal="right" wrapText="1"/>
    </xf>
    <xf numFmtId="1" fontId="10" fillId="0" borderId="312" xfId="0" applyNumberFormat="1" applyFont="1" applyBorder="1"/>
    <xf numFmtId="1" fontId="10" fillId="11" borderId="314" xfId="0" applyNumberFormat="1" applyFont="1" applyFill="1" applyBorder="1" applyProtection="1">
      <protection locked="0"/>
    </xf>
    <xf numFmtId="1" fontId="10" fillId="11" borderId="312" xfId="0" applyNumberFormat="1" applyFont="1" applyFill="1" applyBorder="1" applyProtection="1">
      <protection locked="0"/>
    </xf>
    <xf numFmtId="1" fontId="10" fillId="11" borderId="311" xfId="0" applyNumberFormat="1" applyFont="1" applyFill="1" applyBorder="1" applyProtection="1">
      <protection locked="0"/>
    </xf>
    <xf numFmtId="1" fontId="10" fillId="0" borderId="318" xfId="0" applyNumberFormat="1" applyFont="1" applyBorder="1"/>
    <xf numFmtId="1" fontId="9" fillId="0" borderId="327" xfId="0" applyNumberFormat="1" applyFont="1" applyBorder="1"/>
    <xf numFmtId="1" fontId="10" fillId="0" borderId="303" xfId="0" applyNumberFormat="1" applyFont="1" applyBorder="1" applyAlignment="1">
      <alignment horizontal="center" vertical="center"/>
    </xf>
    <xf numFmtId="1" fontId="10" fillId="0" borderId="330" xfId="0" applyNumberFormat="1" applyFont="1" applyBorder="1"/>
    <xf numFmtId="1" fontId="10" fillId="8" borderId="320" xfId="0" applyNumberFormat="1" applyFont="1" applyFill="1" applyBorder="1" applyProtection="1">
      <protection locked="0"/>
    </xf>
    <xf numFmtId="1" fontId="10" fillId="4" borderId="317" xfId="0" applyNumberFormat="1" applyFont="1" applyFill="1" applyBorder="1" applyAlignment="1">
      <alignment horizontal="center" vertical="center" wrapText="1"/>
    </xf>
    <xf numFmtId="1" fontId="10" fillId="4" borderId="333" xfId="0" applyNumberFormat="1" applyFont="1" applyFill="1" applyBorder="1" applyAlignment="1">
      <alignment horizontal="center" vertical="center" wrapText="1"/>
    </xf>
    <xf numFmtId="1" fontId="10" fillId="4" borderId="314" xfId="0" applyNumberFormat="1" applyFont="1" applyFill="1" applyBorder="1" applyAlignment="1">
      <alignment horizontal="right" vertical="center" wrapText="1"/>
    </xf>
    <xf numFmtId="1" fontId="10" fillId="0" borderId="312" xfId="0" applyNumberFormat="1" applyFont="1" applyBorder="1" applyAlignment="1">
      <alignment horizontal="right" vertical="center" wrapText="1"/>
    </xf>
    <xf numFmtId="1" fontId="10" fillId="8" borderId="314" xfId="0" applyNumberFormat="1" applyFont="1" applyFill="1" applyBorder="1" applyAlignment="1" applyProtection="1">
      <alignment wrapText="1"/>
      <protection locked="0"/>
    </xf>
    <xf numFmtId="1" fontId="10" fillId="8" borderId="313" xfId="0" applyNumberFormat="1" applyFont="1" applyFill="1" applyBorder="1" applyAlignment="1" applyProtection="1">
      <alignment wrapText="1"/>
      <protection locked="0"/>
    </xf>
    <xf numFmtId="1" fontId="10" fillId="8" borderId="312" xfId="0" applyNumberFormat="1" applyFont="1" applyFill="1" applyBorder="1" applyAlignment="1" applyProtection="1">
      <alignment wrapText="1"/>
      <protection locked="0"/>
    </xf>
    <xf numFmtId="1" fontId="10" fillId="8" borderId="320" xfId="0" applyNumberFormat="1" applyFont="1" applyFill="1" applyBorder="1" applyAlignment="1" applyProtection="1">
      <alignment wrapText="1"/>
      <protection locked="0"/>
    </xf>
    <xf numFmtId="1" fontId="10" fillId="8" borderId="310" xfId="0" applyNumberFormat="1" applyFont="1" applyFill="1" applyBorder="1" applyAlignment="1" applyProtection="1">
      <alignment wrapText="1"/>
      <protection locked="0"/>
    </xf>
    <xf numFmtId="1" fontId="10" fillId="0" borderId="313" xfId="0" applyNumberFormat="1" applyFont="1" applyBorder="1" applyAlignment="1">
      <alignment horizontal="right" wrapText="1"/>
    </xf>
    <xf numFmtId="1" fontId="10" fillId="9" borderId="310" xfId="0" applyNumberFormat="1" applyFont="1" applyFill="1" applyBorder="1" applyAlignment="1">
      <alignment wrapText="1"/>
    </xf>
    <xf numFmtId="1" fontId="10" fillId="9" borderId="320" xfId="0" applyNumberFormat="1" applyFont="1" applyFill="1" applyBorder="1" applyAlignment="1">
      <alignment wrapText="1"/>
    </xf>
    <xf numFmtId="1" fontId="10" fillId="11" borderId="320" xfId="0" applyNumberFormat="1" applyFont="1" applyFill="1" applyBorder="1" applyAlignment="1">
      <alignment wrapText="1"/>
    </xf>
    <xf numFmtId="1" fontId="10" fillId="11" borderId="310" xfId="0" applyNumberFormat="1" applyFont="1" applyFill="1" applyBorder="1" applyAlignment="1">
      <alignment wrapText="1"/>
    </xf>
    <xf numFmtId="1" fontId="10" fillId="4" borderId="296" xfId="0" applyNumberFormat="1" applyFont="1" applyFill="1" applyBorder="1" applyAlignment="1">
      <alignment horizontal="right" wrapText="1"/>
    </xf>
    <xf numFmtId="1" fontId="10" fillId="0" borderId="334" xfId="0" applyNumberFormat="1" applyFont="1" applyBorder="1" applyAlignment="1">
      <alignment horizontal="right" wrapText="1"/>
    </xf>
    <xf numFmtId="1" fontId="10" fillId="8" borderId="295" xfId="0" applyNumberFormat="1" applyFont="1" applyFill="1" applyBorder="1" applyAlignment="1" applyProtection="1">
      <alignment wrapText="1"/>
      <protection locked="0"/>
    </xf>
    <xf numFmtId="1" fontId="10" fillId="8" borderId="299" xfId="0" applyNumberFormat="1" applyFont="1" applyFill="1" applyBorder="1" applyAlignment="1" applyProtection="1">
      <alignment wrapText="1"/>
      <protection locked="0"/>
    </xf>
    <xf numFmtId="1" fontId="10" fillId="11" borderId="334" xfId="0" applyNumberFormat="1" applyFont="1" applyFill="1" applyBorder="1" applyAlignment="1">
      <alignment wrapText="1"/>
    </xf>
    <xf numFmtId="1" fontId="10" fillId="8" borderId="334" xfId="0" applyNumberFormat="1" applyFont="1" applyFill="1" applyBorder="1" applyAlignment="1" applyProtection="1">
      <alignment wrapText="1"/>
      <protection locked="0"/>
    </xf>
    <xf numFmtId="1" fontId="10" fillId="8" borderId="289" xfId="0" applyNumberFormat="1" applyFont="1" applyFill="1" applyBorder="1" applyAlignment="1" applyProtection="1">
      <alignment wrapText="1"/>
      <protection locked="0"/>
    </xf>
    <xf numFmtId="1" fontId="10" fillId="9" borderId="314" xfId="0" applyNumberFormat="1" applyFont="1" applyFill="1" applyBorder="1" applyAlignment="1">
      <alignment wrapText="1"/>
    </xf>
    <xf numFmtId="1" fontId="10" fillId="9" borderId="313" xfId="0" applyNumberFormat="1" applyFont="1" applyFill="1" applyBorder="1" applyAlignment="1">
      <alignment wrapText="1"/>
    </xf>
    <xf numFmtId="1" fontId="10" fillId="11" borderId="314" xfId="0" applyNumberFormat="1" applyFont="1" applyFill="1" applyBorder="1" applyAlignment="1">
      <alignment wrapText="1"/>
    </xf>
    <xf numFmtId="1" fontId="10" fillId="11" borderId="313" xfId="0" applyNumberFormat="1" applyFont="1" applyFill="1" applyBorder="1" applyAlignment="1">
      <alignment wrapText="1"/>
    </xf>
    <xf numFmtId="1" fontId="10" fillId="0" borderId="335" xfId="2" applyNumberFormat="1" applyFont="1" applyFill="1" applyBorder="1" applyAlignment="1">
      <alignment horizontal="right" wrapText="1"/>
    </xf>
    <xf numFmtId="1" fontId="10" fillId="0" borderId="336" xfId="2" applyNumberFormat="1" applyFont="1" applyFill="1" applyBorder="1" applyAlignment="1">
      <alignment horizontal="right" wrapText="1"/>
    </xf>
    <xf numFmtId="1" fontId="10" fillId="0" borderId="337" xfId="2" applyNumberFormat="1" applyFont="1" applyFill="1" applyBorder="1" applyAlignment="1">
      <alignment horizontal="right" wrapText="1"/>
    </xf>
    <xf numFmtId="1" fontId="10" fillId="0" borderId="338" xfId="2" applyNumberFormat="1" applyFont="1" applyFill="1" applyBorder="1" applyAlignment="1">
      <alignment horizontal="right" wrapText="1"/>
    </xf>
    <xf numFmtId="1" fontId="10" fillId="0" borderId="339" xfId="2" applyNumberFormat="1" applyFont="1" applyFill="1" applyBorder="1" applyAlignment="1">
      <alignment horizontal="right" wrapText="1"/>
    </xf>
    <xf numFmtId="1" fontId="10" fillId="0" borderId="340" xfId="2" applyNumberFormat="1" applyFont="1" applyFill="1" applyBorder="1" applyAlignment="1">
      <alignment horizontal="right" wrapText="1"/>
    </xf>
    <xf numFmtId="1" fontId="10" fillId="0" borderId="342" xfId="2" applyNumberFormat="1" applyFont="1" applyFill="1" applyBorder="1" applyAlignment="1">
      <alignment horizontal="right" wrapText="1"/>
    </xf>
    <xf numFmtId="1" fontId="10" fillId="0" borderId="343" xfId="2" applyNumberFormat="1" applyFont="1" applyFill="1" applyBorder="1" applyAlignment="1">
      <alignment horizontal="right" wrapText="1"/>
    </xf>
    <xf numFmtId="1" fontId="10" fillId="0" borderId="344" xfId="0" applyNumberFormat="1" applyFont="1" applyBorder="1" applyAlignment="1">
      <alignment horizontal="right" wrapText="1"/>
    </xf>
    <xf numFmtId="1" fontId="10" fillId="11" borderId="345" xfId="0" applyNumberFormat="1" applyFont="1" applyFill="1" applyBorder="1" applyAlignment="1">
      <alignment wrapText="1"/>
    </xf>
    <xf numFmtId="1" fontId="10" fillId="11" borderId="346" xfId="0" applyNumberFormat="1" applyFont="1" applyFill="1" applyBorder="1" applyAlignment="1">
      <alignment wrapText="1"/>
    </xf>
    <xf numFmtId="1" fontId="10" fillId="11" borderId="344" xfId="0" applyNumberFormat="1" applyFont="1" applyFill="1" applyBorder="1" applyAlignment="1">
      <alignment wrapText="1"/>
    </xf>
    <xf numFmtId="1" fontId="10" fillId="8" borderId="350" xfId="0" applyNumberFormat="1" applyFont="1" applyFill="1" applyBorder="1" applyAlignment="1" applyProtection="1">
      <alignment wrapText="1"/>
      <protection locked="0"/>
    </xf>
    <xf numFmtId="1" fontId="10" fillId="0" borderId="350" xfId="0" applyNumberFormat="1" applyFont="1" applyBorder="1" applyAlignment="1">
      <alignment horizontal="right" wrapText="1"/>
    </xf>
    <xf numFmtId="1" fontId="10" fillId="0" borderId="352" xfId="3" applyNumberFormat="1" applyFont="1" applyFill="1" applyBorder="1" applyAlignment="1">
      <alignment horizontal="right" wrapText="1"/>
    </xf>
    <xf numFmtId="1" fontId="10" fillId="0" borderId="353" xfId="3" applyNumberFormat="1" applyFont="1" applyFill="1" applyBorder="1" applyAlignment="1">
      <alignment horizontal="right" wrapText="1"/>
    </xf>
    <xf numFmtId="1" fontId="10" fillId="3" borderId="354" xfId="3" applyNumberFormat="1" applyFont="1" applyBorder="1" applyAlignment="1" applyProtection="1">
      <alignment wrapText="1"/>
      <protection locked="0"/>
    </xf>
    <xf numFmtId="1" fontId="10" fillId="3" borderId="355" xfId="3" applyNumberFormat="1" applyFont="1" applyBorder="1" applyAlignment="1" applyProtection="1">
      <alignment wrapText="1"/>
      <protection locked="0"/>
    </xf>
    <xf numFmtId="1" fontId="10" fillId="3" borderId="356" xfId="3" applyNumberFormat="1" applyFont="1" applyBorder="1" applyAlignment="1" applyProtection="1">
      <alignment wrapText="1"/>
      <protection locked="0"/>
    </xf>
    <xf numFmtId="1" fontId="10" fillId="3" borderId="353" xfId="3" applyNumberFormat="1" applyFont="1" applyBorder="1" applyAlignment="1" applyProtection="1">
      <alignment wrapText="1"/>
      <protection locked="0"/>
    </xf>
    <xf numFmtId="1" fontId="10" fillId="3" borderId="357" xfId="3" applyNumberFormat="1" applyFont="1" applyBorder="1" applyAlignment="1" applyProtection="1">
      <alignment wrapText="1"/>
      <protection locked="0"/>
    </xf>
    <xf numFmtId="1" fontId="10" fillId="3" borderId="358" xfId="3" applyNumberFormat="1" applyFont="1" applyBorder="1" applyAlignment="1" applyProtection="1">
      <alignment wrapText="1"/>
      <protection locked="0"/>
    </xf>
    <xf numFmtId="1" fontId="10" fillId="3" borderId="359" xfId="3" applyNumberFormat="1" applyFont="1" applyBorder="1" applyAlignment="1" applyProtection="1">
      <alignment wrapText="1"/>
      <protection locked="0"/>
    </xf>
    <xf numFmtId="1" fontId="10" fillId="8" borderId="360" xfId="0" applyNumberFormat="1" applyFont="1" applyFill="1" applyBorder="1" applyAlignment="1" applyProtection="1">
      <alignment wrapText="1"/>
      <protection locked="0"/>
    </xf>
    <xf numFmtId="1" fontId="10" fillId="0" borderId="361" xfId="3" applyNumberFormat="1" applyFont="1" applyFill="1" applyBorder="1" applyAlignment="1">
      <alignment horizontal="right" wrapText="1"/>
    </xf>
    <xf numFmtId="1" fontId="10" fillId="0" borderId="362" xfId="3" applyNumberFormat="1" applyFont="1" applyFill="1" applyBorder="1" applyAlignment="1">
      <alignment horizontal="right" wrapText="1"/>
    </xf>
    <xf numFmtId="1" fontId="10" fillId="3" borderId="363" xfId="3" applyNumberFormat="1" applyFont="1" applyBorder="1" applyAlignment="1" applyProtection="1">
      <alignment wrapText="1"/>
      <protection locked="0"/>
    </xf>
    <xf numFmtId="1" fontId="10" fillId="3" borderId="364" xfId="3" applyNumberFormat="1" applyFont="1" applyBorder="1" applyAlignment="1" applyProtection="1">
      <alignment wrapText="1"/>
      <protection locked="0"/>
    </xf>
    <xf numFmtId="1" fontId="10" fillId="3" borderId="365" xfId="3" applyNumberFormat="1" applyFont="1" applyBorder="1" applyAlignment="1" applyProtection="1">
      <alignment wrapText="1"/>
      <protection locked="0"/>
    </xf>
    <xf numFmtId="1" fontId="10" fillId="3" borderId="362" xfId="3" applyNumberFormat="1" applyFont="1" applyBorder="1" applyAlignment="1" applyProtection="1">
      <alignment wrapText="1"/>
      <protection locked="0"/>
    </xf>
    <xf numFmtId="1" fontId="10" fillId="3" borderId="366" xfId="3" applyNumberFormat="1" applyFont="1" applyBorder="1" applyAlignment="1" applyProtection="1">
      <alignment wrapText="1"/>
      <protection locked="0"/>
    </xf>
    <xf numFmtId="1" fontId="10" fillId="3" borderId="367" xfId="3" applyNumberFormat="1" applyFont="1" applyBorder="1" applyAlignment="1" applyProtection="1">
      <alignment wrapText="1"/>
      <protection locked="0"/>
    </xf>
    <xf numFmtId="1" fontId="10" fillId="3" borderId="368" xfId="3" applyNumberFormat="1" applyFont="1" applyBorder="1" applyAlignment="1" applyProtection="1">
      <alignment wrapText="1"/>
      <protection locked="0"/>
    </xf>
    <xf numFmtId="1" fontId="10" fillId="3" borderId="369" xfId="3" applyNumberFormat="1" applyFont="1" applyBorder="1" applyAlignment="1" applyProtection="1">
      <alignment wrapText="1"/>
      <protection locked="0"/>
    </xf>
    <xf numFmtId="1" fontId="10" fillId="3" borderId="370" xfId="3" applyNumberFormat="1" applyFont="1" applyBorder="1" applyAlignment="1" applyProtection="1">
      <alignment wrapText="1"/>
      <protection locked="0"/>
    </xf>
    <xf numFmtId="1" fontId="10" fillId="3" borderId="371" xfId="3" applyNumberFormat="1" applyFont="1" applyBorder="1" applyAlignment="1" applyProtection="1">
      <alignment wrapText="1"/>
      <protection locked="0"/>
    </xf>
    <xf numFmtId="1" fontId="10" fillId="8" borderId="372" xfId="0" applyNumberFormat="1" applyFont="1" applyFill="1" applyBorder="1" applyAlignment="1" applyProtection="1">
      <alignment wrapText="1"/>
      <protection locked="0"/>
    </xf>
    <xf numFmtId="1" fontId="10" fillId="8" borderId="373" xfId="0" applyNumberFormat="1" applyFont="1" applyFill="1" applyBorder="1" applyAlignment="1" applyProtection="1">
      <alignment wrapText="1"/>
      <protection locked="0"/>
    </xf>
    <xf numFmtId="1" fontId="10" fillId="8" borderId="374" xfId="0" applyNumberFormat="1" applyFont="1" applyFill="1" applyBorder="1" applyAlignment="1" applyProtection="1">
      <alignment wrapText="1"/>
      <protection locked="0"/>
    </xf>
    <xf numFmtId="1" fontId="10" fillId="8" borderId="375" xfId="0" applyNumberFormat="1" applyFont="1" applyFill="1" applyBorder="1" applyAlignment="1" applyProtection="1">
      <alignment wrapText="1"/>
      <protection locked="0"/>
    </xf>
    <xf numFmtId="1" fontId="10" fillId="0" borderId="376" xfId="3" applyNumberFormat="1" applyFont="1" applyFill="1" applyBorder="1" applyAlignment="1">
      <alignment horizontal="right" wrapText="1"/>
    </xf>
    <xf numFmtId="1" fontId="10" fillId="0" borderId="377" xfId="3" applyNumberFormat="1" applyFont="1" applyFill="1" applyBorder="1" applyAlignment="1">
      <alignment horizontal="right" wrapText="1"/>
    </xf>
    <xf numFmtId="1" fontId="10" fillId="3" borderId="378" xfId="3" applyNumberFormat="1" applyFont="1" applyBorder="1" applyAlignment="1" applyProtection="1">
      <alignment wrapText="1"/>
      <protection locked="0"/>
    </xf>
    <xf numFmtId="1" fontId="10" fillId="3" borderId="379" xfId="3" applyNumberFormat="1" applyFont="1" applyBorder="1" applyAlignment="1" applyProtection="1">
      <alignment wrapText="1"/>
      <protection locked="0"/>
    </xf>
    <xf numFmtId="1" fontId="10" fillId="3" borderId="380" xfId="3" applyNumberFormat="1" applyFont="1" applyBorder="1" applyAlignment="1" applyProtection="1">
      <alignment wrapText="1"/>
      <protection locked="0"/>
    </xf>
    <xf numFmtId="1" fontId="10" fillId="3" borderId="381" xfId="3" applyNumberFormat="1" applyFont="1" applyBorder="1" applyAlignment="1" applyProtection="1">
      <alignment wrapText="1"/>
      <protection locked="0"/>
    </xf>
    <xf numFmtId="1" fontId="10" fillId="0" borderId="347" xfId="0" applyNumberFormat="1" applyFont="1" applyBorder="1" applyAlignment="1">
      <alignment horizontal="center" vertical="center"/>
    </xf>
    <xf numFmtId="1" fontId="10" fillId="0" borderId="391" xfId="0" applyNumberFormat="1" applyFont="1" applyBorder="1" applyAlignment="1">
      <alignment horizontal="center" vertical="center"/>
    </xf>
    <xf numFmtId="1" fontId="10" fillId="0" borderId="347" xfId="0" applyNumberFormat="1" applyFont="1" applyBorder="1" applyAlignment="1">
      <alignment horizontal="center" vertical="center" wrapText="1"/>
    </xf>
    <xf numFmtId="1" fontId="10" fillId="0" borderId="393" xfId="0" applyNumberFormat="1" applyFont="1" applyBorder="1" applyAlignment="1">
      <alignment horizontal="center" vertical="center" wrapText="1"/>
    </xf>
    <xf numFmtId="1" fontId="10" fillId="0" borderId="392" xfId="0" applyNumberFormat="1" applyFont="1" applyBorder="1" applyAlignment="1">
      <alignment horizontal="center" vertical="center" wrapText="1"/>
    </xf>
    <xf numFmtId="1" fontId="10" fillId="0" borderId="394" xfId="0" applyNumberFormat="1" applyFont="1" applyBorder="1" applyAlignment="1">
      <alignment horizontal="center" vertical="center" wrapText="1"/>
    </xf>
    <xf numFmtId="1" fontId="10" fillId="0" borderId="351" xfId="0" applyNumberFormat="1" applyFont="1" applyBorder="1" applyAlignment="1">
      <alignment horizontal="right" wrapText="1"/>
    </xf>
    <xf numFmtId="1" fontId="10" fillId="0" borderId="351" xfId="0" applyNumberFormat="1" applyFont="1" applyBorder="1"/>
    <xf numFmtId="1" fontId="10" fillId="8" borderId="398" xfId="0" applyNumberFormat="1" applyFont="1" applyFill="1" applyBorder="1" applyProtection="1">
      <protection locked="0"/>
    </xf>
    <xf numFmtId="1" fontId="10" fillId="0" borderId="399" xfId="0" applyNumberFormat="1" applyFont="1" applyBorder="1" applyAlignment="1" applyProtection="1">
      <alignment horizontal="center" vertical="center" wrapText="1"/>
      <protection hidden="1"/>
    </xf>
    <xf numFmtId="1" fontId="10" fillId="8" borderId="351" xfId="0" applyNumberFormat="1" applyFont="1" applyFill="1" applyBorder="1" applyProtection="1">
      <protection locked="0"/>
    </xf>
    <xf numFmtId="1" fontId="10" fillId="0" borderId="393" xfId="0" applyNumberFormat="1" applyFont="1" applyBorder="1" applyAlignment="1">
      <alignment horizontal="center" vertical="center"/>
    </xf>
    <xf numFmtId="1" fontId="10" fillId="0" borderId="400" xfId="0" applyNumberFormat="1" applyFont="1" applyBorder="1" applyAlignment="1">
      <alignment horizontal="center" vertical="center"/>
    </xf>
    <xf numFmtId="1" fontId="10" fillId="0" borderId="387" xfId="0" applyNumberFormat="1" applyFont="1" applyBorder="1" applyAlignment="1">
      <alignment horizontal="center" vertical="center" wrapText="1"/>
    </xf>
    <xf numFmtId="1" fontId="10" fillId="0" borderId="398" xfId="0" applyNumberFormat="1" applyFont="1" applyBorder="1"/>
    <xf numFmtId="1" fontId="10" fillId="8" borderId="350" xfId="0" applyNumberFormat="1" applyFont="1" applyFill="1" applyBorder="1" applyProtection="1">
      <protection locked="0"/>
    </xf>
    <xf numFmtId="1" fontId="9" fillId="4" borderId="386" xfId="0" applyNumberFormat="1" applyFont="1" applyFill="1" applyBorder="1" applyAlignment="1">
      <alignment vertical="top"/>
    </xf>
    <xf numFmtId="1" fontId="10" fillId="0" borderId="400" xfId="0" applyNumberFormat="1" applyFont="1" applyBorder="1" applyAlignment="1">
      <alignment horizontal="center" vertical="center" wrapText="1"/>
    </xf>
    <xf numFmtId="1" fontId="10" fillId="0" borderId="402" xfId="0" applyNumberFormat="1" applyFont="1" applyBorder="1" applyAlignment="1">
      <alignment horizontal="center" vertical="center" wrapText="1"/>
    </xf>
    <xf numFmtId="1" fontId="10" fillId="0" borderId="384" xfId="0" applyNumberFormat="1" applyFont="1" applyBorder="1" applyAlignment="1">
      <alignment horizontal="center" vertical="center" wrapText="1"/>
    </xf>
    <xf numFmtId="1" fontId="10" fillId="0" borderId="386" xfId="0" applyNumberFormat="1" applyFont="1" applyBorder="1" applyAlignment="1">
      <alignment horizontal="center" vertical="center" wrapText="1"/>
    </xf>
    <xf numFmtId="1" fontId="10" fillId="0" borderId="350" xfId="0" applyNumberFormat="1" applyFont="1" applyBorder="1"/>
    <xf numFmtId="1" fontId="10" fillId="8" borderId="397" xfId="0" applyNumberFormat="1" applyFont="1" applyFill="1" applyBorder="1" applyProtection="1">
      <protection locked="0"/>
    </xf>
    <xf numFmtId="1" fontId="10" fillId="8" borderId="401" xfId="0" applyNumberFormat="1" applyFont="1" applyFill="1" applyBorder="1" applyProtection="1">
      <protection locked="0"/>
    </xf>
    <xf numFmtId="1" fontId="9" fillId="8" borderId="397" xfId="0" applyNumberFormat="1" applyFont="1" applyFill="1" applyBorder="1" applyProtection="1">
      <protection locked="0"/>
    </xf>
    <xf numFmtId="1" fontId="9" fillId="8" borderId="351" xfId="0" applyNumberFormat="1" applyFont="1" applyFill="1" applyBorder="1" applyProtection="1">
      <protection locked="0"/>
    </xf>
    <xf numFmtId="1" fontId="10" fillId="0" borderId="394" xfId="0" applyNumberFormat="1" applyFont="1" applyBorder="1"/>
    <xf numFmtId="1" fontId="10" fillId="0" borderId="400" xfId="0" applyNumberFormat="1" applyFont="1" applyBorder="1"/>
    <xf numFmtId="1" fontId="10" fillId="0" borderId="392" xfId="0" applyNumberFormat="1" applyFont="1" applyBorder="1"/>
    <xf numFmtId="1" fontId="10" fillId="0" borderId="393" xfId="0" applyNumberFormat="1" applyFont="1" applyBorder="1"/>
    <xf numFmtId="1" fontId="10" fillId="0" borderId="386" xfId="0" applyNumberFormat="1" applyFont="1" applyBorder="1"/>
    <xf numFmtId="1" fontId="10" fillId="0" borderId="387" xfId="0" applyNumberFormat="1" applyFont="1" applyBorder="1"/>
    <xf numFmtId="1" fontId="10" fillId="0" borderId="399" xfId="0" applyNumberFormat="1" applyFont="1" applyBorder="1"/>
    <xf numFmtId="1" fontId="10" fillId="0" borderId="394" xfId="0" applyNumberFormat="1" applyFont="1" applyBorder="1" applyAlignment="1">
      <alignment horizontal="center" vertical="center"/>
    </xf>
    <xf numFmtId="1" fontId="10" fillId="0" borderId="392" xfId="0" applyNumberFormat="1" applyFont="1" applyBorder="1" applyAlignment="1">
      <alignment horizontal="center" vertical="center"/>
    </xf>
    <xf numFmtId="1" fontId="10" fillId="0" borderId="385" xfId="0" applyNumberFormat="1" applyFont="1" applyBorder="1" applyAlignment="1">
      <alignment horizontal="center" vertical="center" wrapText="1"/>
    </xf>
    <xf numFmtId="1" fontId="10" fillId="0" borderId="350" xfId="0" applyNumberFormat="1" applyFont="1" applyBorder="1" applyAlignment="1">
      <alignment horizontal="center" vertical="center" wrapText="1"/>
    </xf>
    <xf numFmtId="1" fontId="10" fillId="0" borderId="397" xfId="0" applyNumberFormat="1" applyFont="1" applyBorder="1" applyAlignment="1">
      <alignment horizontal="center" vertical="center" wrapText="1"/>
    </xf>
    <xf numFmtId="1" fontId="10" fillId="8" borderId="35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9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4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9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0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97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394" xfId="0" applyNumberFormat="1" applyFont="1" applyFill="1" applyBorder="1"/>
    <xf numFmtId="1" fontId="10" fillId="9" borderId="392" xfId="0" applyNumberFormat="1" applyFont="1" applyFill="1" applyBorder="1"/>
    <xf numFmtId="1" fontId="10" fillId="0" borderId="404" xfId="0" applyNumberFormat="1" applyFont="1" applyBorder="1" applyAlignment="1">
      <alignment horizontal="center" vertical="center" wrapText="1"/>
    </xf>
    <xf numFmtId="1" fontId="10" fillId="0" borderId="399" xfId="0" applyNumberFormat="1" applyFont="1" applyBorder="1" applyAlignment="1">
      <alignment horizontal="center" vertical="center" wrapText="1"/>
    </xf>
    <xf numFmtId="1" fontId="10" fillId="8" borderId="39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9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8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0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8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9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0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0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51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394" xfId="0" applyNumberFormat="1" applyFont="1" applyFill="1" applyBorder="1" applyAlignment="1">
      <alignment horizontal="center" vertical="center" wrapText="1"/>
    </xf>
    <xf numFmtId="1" fontId="10" fillId="4" borderId="400" xfId="0" applyNumberFormat="1" applyFont="1" applyFill="1" applyBorder="1" applyAlignment="1">
      <alignment horizontal="center" vertical="center" wrapText="1"/>
    </xf>
    <xf numFmtId="1" fontId="10" fillId="4" borderId="405" xfId="0" applyNumberFormat="1" applyFont="1" applyFill="1" applyBorder="1" applyAlignment="1">
      <alignment horizontal="center" vertical="center" wrapText="1"/>
    </xf>
    <xf numFmtId="1" fontId="10" fillId="4" borderId="393" xfId="0" applyNumberFormat="1" applyFont="1" applyFill="1" applyBorder="1" applyAlignment="1">
      <alignment horizontal="center" vertical="center" wrapText="1"/>
    </xf>
    <xf numFmtId="1" fontId="10" fillId="4" borderId="404" xfId="0" applyNumberFormat="1" applyFont="1" applyFill="1" applyBorder="1" applyAlignment="1">
      <alignment horizontal="center" vertical="center" wrapText="1"/>
    </xf>
    <xf numFmtId="1" fontId="10" fillId="4" borderId="399" xfId="0" applyNumberFormat="1" applyFont="1" applyFill="1" applyBorder="1" applyAlignment="1">
      <alignment horizontal="center" vertical="center" wrapText="1"/>
    </xf>
    <xf numFmtId="0" fontId="6" fillId="10" borderId="350" xfId="0" applyFont="1" applyFill="1" applyBorder="1"/>
    <xf numFmtId="0" fontId="6" fillId="10" borderId="398" xfId="0" applyFont="1" applyFill="1" applyBorder="1"/>
    <xf numFmtId="1" fontId="10" fillId="8" borderId="40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0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8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389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394" xfId="0" applyNumberFormat="1" applyFont="1" applyFill="1" applyBorder="1" applyAlignment="1">
      <alignment horizontal="center" vertical="center" wrapText="1"/>
    </xf>
    <xf numFmtId="1" fontId="10" fillId="11" borderId="392" xfId="0" applyNumberFormat="1" applyFont="1" applyFill="1" applyBorder="1" applyAlignment="1">
      <alignment horizontal="center" vertical="center" wrapText="1"/>
    </xf>
    <xf numFmtId="1" fontId="10" fillId="11" borderId="405" xfId="0" applyNumberFormat="1" applyFont="1" applyFill="1" applyBorder="1" applyAlignment="1">
      <alignment horizontal="center" vertical="center" wrapText="1"/>
    </xf>
    <xf numFmtId="1" fontId="10" fillId="0" borderId="405" xfId="0" applyNumberFormat="1" applyFont="1" applyBorder="1" applyAlignment="1">
      <alignment horizontal="center" vertical="center" wrapText="1"/>
    </xf>
    <xf numFmtId="1" fontId="10" fillId="0" borderId="406" xfId="0" applyNumberFormat="1" applyFont="1" applyBorder="1" applyAlignment="1">
      <alignment horizontal="center" vertical="center" wrapText="1"/>
    </xf>
    <xf numFmtId="1" fontId="10" fillId="0" borderId="389" xfId="0" applyNumberFormat="1" applyFont="1" applyBorder="1" applyAlignment="1">
      <alignment horizontal="center" vertical="center"/>
    </xf>
    <xf numFmtId="1" fontId="10" fillId="0" borderId="389" xfId="0" applyNumberFormat="1" applyFont="1" applyBorder="1" applyAlignment="1">
      <alignment horizontal="center" vertical="center" wrapText="1"/>
    </xf>
    <xf numFmtId="1" fontId="10" fillId="12" borderId="399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351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351" xfId="0" applyNumberFormat="1" applyFont="1" applyFill="1" applyBorder="1" applyAlignment="1" applyProtection="1">
      <alignment horizontal="right" vertical="center"/>
      <protection locked="0"/>
    </xf>
    <xf numFmtId="1" fontId="10" fillId="12" borderId="351" xfId="0" applyNumberFormat="1" applyFont="1" applyFill="1" applyBorder="1" applyAlignment="1" applyProtection="1">
      <alignment horizontal="right" vertical="top" wrapText="1"/>
      <protection locked="0"/>
    </xf>
    <xf numFmtId="1" fontId="10" fillId="0" borderId="399" xfId="0" applyNumberFormat="1" applyFont="1" applyBorder="1" applyAlignment="1">
      <alignment horizontal="center" vertical="center"/>
    </xf>
    <xf numFmtId="1" fontId="10" fillId="0" borderId="405" xfId="0" applyNumberFormat="1" applyFont="1" applyBorder="1" applyAlignment="1">
      <alignment horizontal="center" vertical="center"/>
    </xf>
    <xf numFmtId="1" fontId="10" fillId="0" borderId="394" xfId="0" applyNumberFormat="1" applyFont="1" applyBorder="1" applyAlignment="1">
      <alignment horizontal="right" wrapText="1"/>
    </xf>
    <xf numFmtId="1" fontId="10" fillId="0" borderId="405" xfId="0" applyNumberFormat="1" applyFont="1" applyBorder="1"/>
    <xf numFmtId="1" fontId="10" fillId="0" borderId="392" xfId="0" applyNumberFormat="1" applyFont="1" applyBorder="1" applyAlignment="1">
      <alignment horizontal="right" wrapText="1"/>
    </xf>
    <xf numFmtId="1" fontId="10" fillId="0" borderId="386" xfId="0" applyNumberFormat="1" applyFont="1" applyBorder="1" applyAlignment="1">
      <alignment horizontal="right" wrapText="1"/>
    </xf>
    <xf numFmtId="1" fontId="10" fillId="0" borderId="385" xfId="0" applyNumberFormat="1" applyFont="1" applyBorder="1" applyAlignment="1">
      <alignment horizontal="right"/>
    </xf>
    <xf numFmtId="1" fontId="10" fillId="0" borderId="392" xfId="0" applyNumberFormat="1" applyFont="1" applyBorder="1" applyAlignment="1">
      <alignment horizontal="right"/>
    </xf>
    <xf numFmtId="1" fontId="10" fillId="0" borderId="386" xfId="0" applyNumberFormat="1" applyFont="1" applyBorder="1" applyAlignment="1">
      <alignment horizontal="right"/>
    </xf>
    <xf numFmtId="1" fontId="10" fillId="0" borderId="387" xfId="0" applyNumberFormat="1" applyFont="1" applyBorder="1" applyAlignment="1">
      <alignment horizontal="right"/>
    </xf>
    <xf numFmtId="1" fontId="10" fillId="0" borderId="406" xfId="0" applyNumberFormat="1" applyFont="1" applyBorder="1" applyAlignment="1">
      <alignment horizontal="right"/>
    </xf>
    <xf numFmtId="1" fontId="10" fillId="0" borderId="399" xfId="0" applyNumberFormat="1" applyFont="1" applyBorder="1" applyAlignment="1">
      <alignment horizontal="right"/>
    </xf>
    <xf numFmtId="1" fontId="10" fillId="0" borderId="394" xfId="0" applyNumberFormat="1" applyFont="1" applyBorder="1" applyAlignment="1">
      <alignment horizontal="right"/>
    </xf>
    <xf numFmtId="1" fontId="10" fillId="0" borderId="393" xfId="0" applyNumberFormat="1" applyFont="1" applyBorder="1" applyAlignment="1">
      <alignment horizontal="right"/>
    </xf>
    <xf numFmtId="1" fontId="10" fillId="4" borderId="399" xfId="0" applyNumberFormat="1" applyFont="1" applyFill="1" applyBorder="1" applyAlignment="1">
      <alignment horizontal="right"/>
    </xf>
    <xf numFmtId="1" fontId="10" fillId="5" borderId="389" xfId="0" applyNumberFormat="1" applyFont="1" applyFill="1" applyBorder="1" applyAlignment="1">
      <alignment horizontal="center" vertical="center" wrapText="1"/>
    </xf>
    <xf numFmtId="1" fontId="10" fillId="5" borderId="347" xfId="0" applyNumberFormat="1" applyFont="1" applyFill="1" applyBorder="1" applyAlignment="1">
      <alignment horizontal="center" vertical="center" wrapText="1"/>
    </xf>
    <xf numFmtId="1" fontId="10" fillId="4" borderId="351" xfId="0" applyNumberFormat="1" applyFont="1" applyFill="1" applyBorder="1" applyAlignment="1">
      <alignment horizontal="right" wrapText="1"/>
    </xf>
    <xf numFmtId="1" fontId="10" fillId="11" borderId="351" xfId="0" applyNumberFormat="1" applyFont="1" applyFill="1" applyBorder="1" applyAlignment="1">
      <alignment horizontal="right" wrapText="1"/>
    </xf>
    <xf numFmtId="1" fontId="10" fillId="4" borderId="351" xfId="0" applyNumberFormat="1" applyFont="1" applyFill="1" applyBorder="1" applyAlignment="1">
      <alignment horizontal="right"/>
    </xf>
    <xf numFmtId="1" fontId="10" fillId="9" borderId="350" xfId="0" applyNumberFormat="1" applyFont="1" applyFill="1" applyBorder="1"/>
    <xf numFmtId="1" fontId="10" fillId="11" borderId="350" xfId="0" applyNumberFormat="1" applyFont="1" applyFill="1" applyBorder="1"/>
    <xf numFmtId="1" fontId="10" fillId="8" borderId="408" xfId="0" applyNumberFormat="1" applyFont="1" applyFill="1" applyBorder="1" applyProtection="1">
      <protection locked="0"/>
    </xf>
    <xf numFmtId="1" fontId="10" fillId="11" borderId="351" xfId="0" applyNumberFormat="1" applyFont="1" applyFill="1" applyBorder="1"/>
    <xf numFmtId="1" fontId="10" fillId="11" borderId="345" xfId="0" applyNumberFormat="1" applyFont="1" applyFill="1" applyBorder="1"/>
    <xf numFmtId="1" fontId="10" fillId="11" borderId="347" xfId="0" applyNumberFormat="1" applyFont="1" applyFill="1" applyBorder="1"/>
    <xf numFmtId="1" fontId="10" fillId="0" borderId="399" xfId="0" applyNumberFormat="1" applyFont="1" applyBorder="1" applyAlignment="1">
      <alignment horizontal="left" vertical="center"/>
    </xf>
    <xf numFmtId="1" fontId="10" fillId="4" borderId="347" xfId="0" applyNumberFormat="1" applyFont="1" applyFill="1" applyBorder="1" applyAlignment="1">
      <alignment horizontal="right" wrapText="1"/>
    </xf>
    <xf numFmtId="1" fontId="10" fillId="9" borderId="405" xfId="0" applyNumberFormat="1" applyFont="1" applyFill="1" applyBorder="1"/>
    <xf numFmtId="1" fontId="10" fillId="11" borderId="394" xfId="0" applyNumberFormat="1" applyFont="1" applyFill="1" applyBorder="1"/>
    <xf numFmtId="1" fontId="10" fillId="0" borderId="406" xfId="0" applyNumberFormat="1" applyFont="1" applyBorder="1"/>
    <xf numFmtId="1" fontId="10" fillId="4" borderId="351" xfId="0" applyNumberFormat="1" applyFont="1" applyFill="1" applyBorder="1" applyAlignment="1">
      <alignment vertical="center"/>
    </xf>
    <xf numFmtId="1" fontId="10" fillId="11" borderId="397" xfId="0" applyNumberFormat="1" applyFont="1" applyFill="1" applyBorder="1"/>
    <xf numFmtId="1" fontId="10" fillId="11" borderId="346" xfId="0" applyNumberFormat="1" applyFont="1" applyFill="1" applyBorder="1"/>
    <xf numFmtId="1" fontId="10" fillId="11" borderId="391" xfId="0" applyNumberFormat="1" applyFont="1" applyFill="1" applyBorder="1"/>
    <xf numFmtId="1" fontId="10" fillId="5" borderId="351" xfId="0" applyNumberFormat="1" applyFont="1" applyFill="1" applyBorder="1" applyAlignment="1">
      <alignment horizontal="left" vertical="center"/>
    </xf>
    <xf numFmtId="1" fontId="10" fillId="0" borderId="347" xfId="0" applyNumberFormat="1" applyFont="1" applyBorder="1" applyAlignment="1">
      <alignment horizontal="right" wrapText="1"/>
    </xf>
    <xf numFmtId="1" fontId="10" fillId="4" borderId="347" xfId="0" applyNumberFormat="1" applyFont="1" applyFill="1" applyBorder="1" applyAlignment="1">
      <alignment horizontal="right"/>
    </xf>
    <xf numFmtId="1" fontId="10" fillId="5" borderId="345" xfId="0" applyNumberFormat="1" applyFont="1" applyFill="1" applyBorder="1"/>
    <xf numFmtId="1" fontId="10" fillId="5" borderId="391" xfId="0" applyNumberFormat="1" applyFont="1" applyFill="1" applyBorder="1"/>
    <xf numFmtId="1" fontId="10" fillId="5" borderId="346" xfId="0" applyNumberFormat="1" applyFont="1" applyFill="1" applyBorder="1"/>
    <xf numFmtId="1" fontId="10" fillId="5" borderId="394" xfId="0" applyNumberFormat="1" applyFont="1" applyFill="1" applyBorder="1"/>
    <xf numFmtId="1" fontId="10" fillId="5" borderId="395" xfId="0" applyNumberFormat="1" applyFont="1" applyFill="1" applyBorder="1"/>
    <xf numFmtId="1" fontId="10" fillId="5" borderId="347" xfId="0" applyNumberFormat="1" applyFont="1" applyFill="1" applyBorder="1"/>
    <xf numFmtId="1" fontId="10" fillId="8" borderId="396" xfId="0" applyNumberFormat="1" applyFont="1" applyFill="1" applyBorder="1" applyProtection="1">
      <protection locked="0"/>
    </xf>
    <xf numFmtId="1" fontId="10" fillId="0" borderId="351" xfId="0" applyNumberFormat="1" applyFont="1" applyBorder="1" applyAlignment="1">
      <alignment horizontal="left" vertical="center"/>
    </xf>
    <xf numFmtId="1" fontId="10" fillId="0" borderId="347" xfId="0" applyNumberFormat="1" applyFont="1" applyBorder="1" applyAlignment="1">
      <alignment horizontal="left" vertical="center"/>
    </xf>
    <xf numFmtId="1" fontId="10" fillId="4" borderId="399" xfId="0" applyNumberFormat="1" applyFont="1" applyFill="1" applyBorder="1" applyAlignment="1">
      <alignment horizontal="right" wrapText="1"/>
    </xf>
    <xf numFmtId="1" fontId="10" fillId="8" borderId="394" xfId="0" applyNumberFormat="1" applyFont="1" applyFill="1" applyBorder="1" applyProtection="1">
      <protection locked="0"/>
    </xf>
    <xf numFmtId="1" fontId="10" fillId="8" borderId="392" xfId="0" applyNumberFormat="1" applyFont="1" applyFill="1" applyBorder="1" applyProtection="1">
      <protection locked="0"/>
    </xf>
    <xf numFmtId="1" fontId="10" fillId="8" borderId="406" xfId="0" applyNumberFormat="1" applyFont="1" applyFill="1" applyBorder="1" applyProtection="1">
      <protection locked="0"/>
    </xf>
    <xf numFmtId="1" fontId="10" fillId="8" borderId="405" xfId="0" applyNumberFormat="1" applyFont="1" applyFill="1" applyBorder="1" applyProtection="1">
      <protection locked="0"/>
    </xf>
    <xf numFmtId="1" fontId="10" fillId="8" borderId="399" xfId="0" applyNumberFormat="1" applyFont="1" applyFill="1" applyBorder="1" applyProtection="1">
      <protection locked="0"/>
    </xf>
    <xf numFmtId="1" fontId="10" fillId="9" borderId="397" xfId="0" applyNumberFormat="1" applyFont="1" applyFill="1" applyBorder="1"/>
    <xf numFmtId="1" fontId="10" fillId="9" borderId="391" xfId="0" applyNumberFormat="1" applyFont="1" applyFill="1" applyBorder="1"/>
    <xf numFmtId="1" fontId="10" fillId="8" borderId="345" xfId="0" applyNumberFormat="1" applyFont="1" applyFill="1" applyBorder="1" applyProtection="1">
      <protection locked="0"/>
    </xf>
    <xf numFmtId="1" fontId="10" fillId="8" borderId="391" xfId="0" applyNumberFormat="1" applyFont="1" applyFill="1" applyBorder="1" applyProtection="1">
      <protection locked="0"/>
    </xf>
    <xf numFmtId="1" fontId="10" fillId="9" borderId="345" xfId="0" applyNumberFormat="1" applyFont="1" applyFill="1" applyBorder="1"/>
    <xf numFmtId="1" fontId="10" fillId="8" borderId="395" xfId="0" applyNumberFormat="1" applyFont="1" applyFill="1" applyBorder="1" applyProtection="1">
      <protection locked="0"/>
    </xf>
    <xf numFmtId="1" fontId="10" fillId="8" borderId="346" xfId="0" applyNumberFormat="1" applyFont="1" applyFill="1" applyBorder="1" applyProtection="1">
      <protection locked="0"/>
    </xf>
    <xf numFmtId="1" fontId="10" fillId="0" borderId="351" xfId="0" applyNumberFormat="1" applyFont="1" applyBorder="1" applyAlignment="1">
      <alignment wrapText="1"/>
    </xf>
    <xf numFmtId="1" fontId="10" fillId="4" borderId="397" xfId="0" applyNumberFormat="1" applyFont="1" applyFill="1" applyBorder="1" applyAlignment="1">
      <alignment horizontal="right"/>
    </xf>
    <xf numFmtId="1" fontId="10" fillId="0" borderId="351" xfId="0" applyNumberFormat="1" applyFont="1" applyBorder="1" applyAlignment="1">
      <alignment vertical="center" wrapText="1"/>
    </xf>
    <xf numFmtId="1" fontId="10" fillId="9" borderId="408" xfId="0" applyNumberFormat="1" applyFont="1" applyFill="1" applyBorder="1"/>
    <xf numFmtId="1" fontId="10" fillId="9" borderId="351" xfId="0" applyNumberFormat="1" applyFont="1" applyFill="1" applyBorder="1"/>
    <xf numFmtId="1" fontId="10" fillId="4" borderId="350" xfId="0" applyNumberFormat="1" applyFont="1" applyFill="1" applyBorder="1" applyAlignment="1">
      <alignment horizontal="right" wrapText="1"/>
    </xf>
    <xf numFmtId="1" fontId="10" fillId="0" borderId="397" xfId="0" applyNumberFormat="1" applyFont="1" applyBorder="1"/>
    <xf numFmtId="1" fontId="10" fillId="11" borderId="350" xfId="0" applyNumberFormat="1" applyFont="1" applyFill="1" applyBorder="1" applyProtection="1">
      <protection locked="0"/>
    </xf>
    <xf numFmtId="1" fontId="10" fillId="11" borderId="397" xfId="0" applyNumberFormat="1" applyFont="1" applyFill="1" applyBorder="1" applyProtection="1">
      <protection locked="0"/>
    </xf>
    <xf numFmtId="1" fontId="10" fillId="11" borderId="396" xfId="0" applyNumberFormat="1" applyFont="1" applyFill="1" applyBorder="1" applyProtection="1">
      <protection locked="0"/>
    </xf>
    <xf numFmtId="1" fontId="10" fillId="0" borderId="385" xfId="0" applyNumberFormat="1" applyFont="1" applyBorder="1" applyAlignment="1">
      <alignment horizontal="center" vertical="center"/>
    </xf>
    <xf numFmtId="1" fontId="10" fillId="0" borderId="412" xfId="0" applyNumberFormat="1" applyFont="1" applyBorder="1"/>
    <xf numFmtId="1" fontId="10" fillId="8" borderId="403" xfId="0" applyNumberFormat="1" applyFont="1" applyFill="1" applyBorder="1" applyProtection="1">
      <protection locked="0"/>
    </xf>
    <xf numFmtId="1" fontId="10" fillId="4" borderId="402" xfId="0" applyNumberFormat="1" applyFont="1" applyFill="1" applyBorder="1" applyAlignment="1">
      <alignment horizontal="center" vertical="center" wrapText="1"/>
    </xf>
    <xf numFmtId="1" fontId="10" fillId="4" borderId="415" xfId="0" applyNumberFormat="1" applyFont="1" applyFill="1" applyBorder="1" applyAlignment="1">
      <alignment horizontal="center" vertical="center" wrapText="1"/>
    </xf>
    <xf numFmtId="1" fontId="10" fillId="4" borderId="350" xfId="0" applyNumberFormat="1" applyFont="1" applyFill="1" applyBorder="1" applyAlignment="1">
      <alignment horizontal="right" vertical="center" wrapText="1"/>
    </xf>
    <xf numFmtId="1" fontId="10" fillId="0" borderId="397" xfId="0" applyNumberFormat="1" applyFont="1" applyBorder="1" applyAlignment="1">
      <alignment horizontal="right" vertical="center" wrapText="1"/>
    </xf>
    <xf numFmtId="1" fontId="10" fillId="8" borderId="398" xfId="0" applyNumberFormat="1" applyFont="1" applyFill="1" applyBorder="1" applyAlignment="1" applyProtection="1">
      <alignment wrapText="1"/>
      <protection locked="0"/>
    </xf>
    <xf numFmtId="1" fontId="10" fillId="8" borderId="397" xfId="0" applyNumberFormat="1" applyFont="1" applyFill="1" applyBorder="1" applyAlignment="1" applyProtection="1">
      <alignment wrapText="1"/>
      <protection locked="0"/>
    </xf>
    <xf numFmtId="1" fontId="10" fillId="8" borderId="403" xfId="0" applyNumberFormat="1" applyFont="1" applyFill="1" applyBorder="1" applyAlignment="1" applyProtection="1">
      <alignment wrapText="1"/>
      <protection locked="0"/>
    </xf>
    <xf numFmtId="1" fontId="10" fillId="8" borderId="401" xfId="0" applyNumberFormat="1" applyFont="1" applyFill="1" applyBorder="1" applyAlignment="1" applyProtection="1">
      <alignment wrapText="1"/>
      <protection locked="0"/>
    </xf>
    <xf numFmtId="1" fontId="10" fillId="0" borderId="398" xfId="0" applyNumberFormat="1" applyFont="1" applyBorder="1" applyAlignment="1">
      <alignment horizontal="right" wrapText="1"/>
    </xf>
    <xf numFmtId="1" fontId="10" fillId="9" borderId="401" xfId="0" applyNumberFormat="1" applyFont="1" applyFill="1" applyBorder="1" applyAlignment="1">
      <alignment wrapText="1"/>
    </xf>
    <xf numFmtId="1" fontId="10" fillId="9" borderId="403" xfId="0" applyNumberFormat="1" applyFont="1" applyFill="1" applyBorder="1" applyAlignment="1">
      <alignment wrapText="1"/>
    </xf>
    <xf numFmtId="1" fontId="10" fillId="11" borderId="403" xfId="0" applyNumberFormat="1" applyFont="1" applyFill="1" applyBorder="1" applyAlignment="1">
      <alignment wrapText="1"/>
    </xf>
    <xf numFmtId="1" fontId="10" fillId="11" borderId="401" xfId="0" applyNumberFormat="1" applyFont="1" applyFill="1" applyBorder="1" applyAlignment="1">
      <alignment wrapText="1"/>
    </xf>
    <xf numFmtId="1" fontId="10" fillId="4" borderId="345" xfId="0" applyNumberFormat="1" applyFont="1" applyFill="1" applyBorder="1" applyAlignment="1">
      <alignment horizontal="right" wrapText="1"/>
    </xf>
    <xf numFmtId="1" fontId="10" fillId="8" borderId="344" xfId="0" applyNumberFormat="1" applyFont="1" applyFill="1" applyBorder="1" applyAlignment="1" applyProtection="1">
      <alignment wrapText="1"/>
      <protection locked="0"/>
    </xf>
    <xf numFmtId="1" fontId="10" fillId="8" borderId="391" xfId="0" applyNumberFormat="1" applyFont="1" applyFill="1" applyBorder="1" applyAlignment="1" applyProtection="1">
      <alignment wrapText="1"/>
      <protection locked="0"/>
    </xf>
    <xf numFmtId="1" fontId="10" fillId="11" borderId="416" xfId="0" applyNumberFormat="1" applyFont="1" applyFill="1" applyBorder="1" applyAlignment="1">
      <alignment wrapText="1"/>
    </xf>
    <xf numFmtId="1" fontId="10" fillId="11" borderId="417" xfId="0" applyNumberFormat="1" applyFont="1" applyFill="1" applyBorder="1" applyAlignment="1">
      <alignment wrapText="1"/>
    </xf>
    <xf numFmtId="1" fontId="10" fillId="8" borderId="346" xfId="0" applyNumberFormat="1" applyFont="1" applyFill="1" applyBorder="1" applyAlignment="1" applyProtection="1">
      <alignment wrapText="1"/>
      <protection locked="0"/>
    </xf>
    <xf numFmtId="1" fontId="10" fillId="9" borderId="350" xfId="0" applyNumberFormat="1" applyFont="1" applyFill="1" applyBorder="1" applyAlignment="1">
      <alignment wrapText="1"/>
    </xf>
    <xf numFmtId="1" fontId="10" fillId="9" borderId="398" xfId="0" applyNumberFormat="1" applyFont="1" applyFill="1" applyBorder="1" applyAlignment="1">
      <alignment wrapText="1"/>
    </xf>
    <xf numFmtId="1" fontId="10" fillId="11" borderId="350" xfId="0" applyNumberFormat="1" applyFont="1" applyFill="1" applyBorder="1" applyAlignment="1">
      <alignment wrapText="1"/>
    </xf>
    <xf numFmtId="1" fontId="10" fillId="11" borderId="398" xfId="0" applyNumberFormat="1" applyFont="1" applyFill="1" applyBorder="1" applyAlignment="1">
      <alignment wrapText="1"/>
    </xf>
    <xf numFmtId="1" fontId="10" fillId="0" borderId="418" xfId="2" applyNumberFormat="1" applyFont="1" applyFill="1" applyBorder="1" applyAlignment="1">
      <alignment horizontal="right" wrapText="1"/>
    </xf>
    <xf numFmtId="1" fontId="10" fillId="0" borderId="419" xfId="2" applyNumberFormat="1" applyFont="1" applyFill="1" applyBorder="1" applyAlignment="1">
      <alignment horizontal="right" wrapText="1"/>
    </xf>
    <xf numFmtId="1" fontId="10" fillId="0" borderId="420" xfId="2" applyNumberFormat="1" applyFont="1" applyFill="1" applyBorder="1" applyAlignment="1">
      <alignment horizontal="right" wrapText="1"/>
    </xf>
    <xf numFmtId="1" fontId="10" fillId="0" borderId="421" xfId="2" applyNumberFormat="1" applyFont="1" applyFill="1" applyBorder="1" applyAlignment="1">
      <alignment horizontal="right" wrapText="1"/>
    </xf>
    <xf numFmtId="1" fontId="10" fillId="0" borderId="423" xfId="2" applyNumberFormat="1" applyFont="1" applyFill="1" applyBorder="1" applyAlignment="1">
      <alignment horizontal="right" wrapText="1"/>
    </xf>
    <xf numFmtId="1" fontId="10" fillId="0" borderId="424" xfId="2" applyNumberFormat="1" applyFont="1" applyFill="1" applyBorder="1" applyAlignment="1">
      <alignment horizontal="right" wrapText="1"/>
    </xf>
    <xf numFmtId="1" fontId="10" fillId="8" borderId="425" xfId="0" applyNumberFormat="1" applyFont="1" applyFill="1" applyBorder="1" applyAlignment="1" applyProtection="1">
      <alignment wrapText="1"/>
      <protection locked="0"/>
    </xf>
    <xf numFmtId="1" fontId="10" fillId="0" borderId="426" xfId="2" applyNumberFormat="1" applyFont="1" applyFill="1" applyBorder="1" applyAlignment="1">
      <alignment horizontal="right" wrapText="1"/>
    </xf>
    <xf numFmtId="1" fontId="10" fillId="0" borderId="427" xfId="2" applyNumberFormat="1" applyFont="1" applyFill="1" applyBorder="1" applyAlignment="1">
      <alignment horizontal="right" wrapText="1"/>
    </xf>
    <xf numFmtId="1" fontId="10" fillId="0" borderId="429" xfId="3" applyNumberFormat="1" applyFont="1" applyFill="1" applyBorder="1" applyAlignment="1">
      <alignment horizontal="right" wrapText="1"/>
    </xf>
    <xf numFmtId="1" fontId="10" fillId="0" borderId="430" xfId="3" applyNumberFormat="1" applyFont="1" applyFill="1" applyBorder="1" applyAlignment="1">
      <alignment horizontal="right" wrapText="1"/>
    </xf>
    <xf numFmtId="1" fontId="10" fillId="3" borderId="431" xfId="3" applyNumberFormat="1" applyFont="1" applyBorder="1" applyAlignment="1" applyProtection="1">
      <alignment wrapText="1"/>
      <protection locked="0"/>
    </xf>
    <xf numFmtId="1" fontId="10" fillId="3" borderId="432" xfId="3" applyNumberFormat="1" applyFont="1" applyBorder="1" applyAlignment="1" applyProtection="1">
      <alignment wrapText="1"/>
      <protection locked="0"/>
    </xf>
    <xf numFmtId="1" fontId="10" fillId="3" borderId="433" xfId="3" applyNumberFormat="1" applyFont="1" applyBorder="1" applyAlignment="1" applyProtection="1">
      <alignment wrapText="1"/>
      <protection locked="0"/>
    </xf>
    <xf numFmtId="1" fontId="10" fillId="3" borderId="430" xfId="3" applyNumberFormat="1" applyFont="1" applyBorder="1" applyAlignment="1" applyProtection="1">
      <alignment wrapText="1"/>
      <protection locked="0"/>
    </xf>
    <xf numFmtId="1" fontId="10" fillId="3" borderId="434" xfId="3" applyNumberFormat="1" applyFont="1" applyBorder="1" applyAlignment="1" applyProtection="1">
      <alignment wrapText="1"/>
      <protection locked="0"/>
    </xf>
    <xf numFmtId="1" fontId="10" fillId="3" borderId="435" xfId="3" applyNumberFormat="1" applyFont="1" applyBorder="1" applyAlignment="1" applyProtection="1">
      <alignment wrapText="1"/>
      <protection locked="0"/>
    </xf>
    <xf numFmtId="1" fontId="10" fillId="3" borderId="415" xfId="3" applyNumberFormat="1" applyFont="1" applyBorder="1" applyAlignment="1" applyProtection="1">
      <alignment wrapText="1"/>
      <protection locked="0"/>
    </xf>
    <xf numFmtId="1" fontId="10" fillId="0" borderId="436" xfId="3" applyNumberFormat="1" applyFont="1" applyFill="1" applyBorder="1" applyAlignment="1">
      <alignment horizontal="right" wrapText="1"/>
    </xf>
    <xf numFmtId="1" fontId="10" fillId="0" borderId="437" xfId="3" applyNumberFormat="1" applyFont="1" applyFill="1" applyBorder="1" applyAlignment="1">
      <alignment horizontal="right" wrapText="1"/>
    </xf>
    <xf numFmtId="1" fontId="10" fillId="3" borderId="438" xfId="3" applyNumberFormat="1" applyFont="1" applyBorder="1" applyAlignment="1" applyProtection="1">
      <alignment wrapText="1"/>
      <protection locked="0"/>
    </xf>
    <xf numFmtId="1" fontId="10" fillId="3" borderId="439" xfId="3" applyNumberFormat="1" applyFont="1" applyBorder="1" applyAlignment="1" applyProtection="1">
      <alignment wrapText="1"/>
      <protection locked="0"/>
    </xf>
    <xf numFmtId="1" fontId="10" fillId="3" borderId="440" xfId="3" applyNumberFormat="1" applyFont="1" applyBorder="1" applyAlignment="1" applyProtection="1">
      <alignment wrapText="1"/>
      <protection locked="0"/>
    </xf>
    <xf numFmtId="1" fontId="10" fillId="3" borderId="437" xfId="3" applyNumberFormat="1" applyFont="1" applyBorder="1" applyAlignment="1" applyProtection="1">
      <alignment wrapText="1"/>
      <protection locked="0"/>
    </xf>
    <xf numFmtId="1" fontId="10" fillId="3" borderId="441" xfId="3" applyNumberFormat="1" applyFont="1" applyBorder="1" applyAlignment="1" applyProtection="1">
      <alignment wrapText="1"/>
      <protection locked="0"/>
    </xf>
    <xf numFmtId="1" fontId="10" fillId="3" borderId="442" xfId="3" applyNumberFormat="1" applyFont="1" applyBorder="1" applyAlignment="1" applyProtection="1">
      <alignment wrapText="1"/>
      <protection locked="0"/>
    </xf>
    <xf numFmtId="1" fontId="10" fillId="3" borderId="443" xfId="3" applyNumberFormat="1" applyFont="1" applyBorder="1" applyAlignment="1" applyProtection="1">
      <alignment wrapText="1"/>
      <protection locked="0"/>
    </xf>
    <xf numFmtId="1" fontId="10" fillId="3" borderId="444" xfId="3" applyNumberFormat="1" applyFont="1" applyBorder="1" applyAlignment="1" applyProtection="1">
      <alignment wrapText="1"/>
      <protection locked="0"/>
    </xf>
    <xf numFmtId="1" fontId="10" fillId="3" borderId="445" xfId="3" applyNumberFormat="1" applyFont="1" applyBorder="1" applyAlignment="1" applyProtection="1">
      <alignment wrapText="1"/>
      <protection locked="0"/>
    </xf>
    <xf numFmtId="1" fontId="10" fillId="3" borderId="446" xfId="3" applyNumberFormat="1" applyFont="1" applyBorder="1" applyAlignment="1" applyProtection="1">
      <alignment wrapText="1"/>
      <protection locked="0"/>
    </xf>
    <xf numFmtId="1" fontId="10" fillId="8" borderId="447" xfId="0" applyNumberFormat="1" applyFont="1" applyFill="1" applyBorder="1" applyAlignment="1" applyProtection="1">
      <alignment wrapText="1"/>
      <protection locked="0"/>
    </xf>
    <xf numFmtId="1" fontId="10" fillId="8" borderId="448" xfId="0" applyNumberFormat="1" applyFont="1" applyFill="1" applyBorder="1" applyAlignment="1" applyProtection="1">
      <alignment wrapText="1"/>
      <protection locked="0"/>
    </xf>
    <xf numFmtId="1" fontId="10" fillId="8" borderId="449" xfId="0" applyNumberFormat="1" applyFont="1" applyFill="1" applyBorder="1" applyAlignment="1" applyProtection="1">
      <alignment wrapText="1"/>
      <protection locked="0"/>
    </xf>
    <xf numFmtId="1" fontId="10" fillId="8" borderId="450" xfId="0" applyNumberFormat="1" applyFont="1" applyFill="1" applyBorder="1" applyAlignment="1" applyProtection="1">
      <alignment wrapText="1"/>
      <protection locked="0"/>
    </xf>
    <xf numFmtId="1" fontId="10" fillId="0" borderId="451" xfId="3" applyNumberFormat="1" applyFont="1" applyFill="1" applyBorder="1" applyAlignment="1">
      <alignment horizontal="right" wrapText="1"/>
    </xf>
    <xf numFmtId="1" fontId="10" fillId="0" borderId="452" xfId="3" applyNumberFormat="1" applyFont="1" applyFill="1" applyBorder="1" applyAlignment="1">
      <alignment horizontal="right" wrapText="1"/>
    </xf>
    <xf numFmtId="1" fontId="10" fillId="3" borderId="453" xfId="3" applyNumberFormat="1" applyFont="1" applyBorder="1" applyAlignment="1" applyProtection="1">
      <alignment wrapText="1"/>
      <protection locked="0"/>
    </xf>
    <xf numFmtId="1" fontId="10" fillId="3" borderId="454" xfId="3" applyNumberFormat="1" applyFont="1" applyBorder="1" applyAlignment="1" applyProtection="1">
      <alignment wrapText="1"/>
      <protection locked="0"/>
    </xf>
    <xf numFmtId="1" fontId="10" fillId="3" borderId="455" xfId="3" applyNumberFormat="1" applyFont="1" applyBorder="1" applyAlignment="1" applyProtection="1">
      <alignment wrapText="1"/>
      <protection locked="0"/>
    </xf>
    <xf numFmtId="1" fontId="10" fillId="3" borderId="456" xfId="3" applyNumberFormat="1" applyFont="1" applyBorder="1" applyAlignment="1" applyProtection="1">
      <alignment wrapText="1"/>
      <protection locked="0"/>
    </xf>
    <xf numFmtId="1" fontId="10" fillId="0" borderId="466" xfId="0" applyNumberFormat="1" applyFont="1" applyBorder="1" applyAlignment="1">
      <alignment horizontal="center" vertical="center" wrapText="1"/>
    </xf>
    <xf numFmtId="1" fontId="10" fillId="0" borderId="465" xfId="0" applyNumberFormat="1" applyFont="1" applyBorder="1" applyAlignment="1">
      <alignment horizontal="center" vertical="center" wrapText="1"/>
    </xf>
    <xf numFmtId="1" fontId="10" fillId="0" borderId="467" xfId="0" applyNumberFormat="1" applyFont="1" applyBorder="1" applyAlignment="1">
      <alignment horizontal="center" vertical="center" wrapText="1"/>
    </xf>
    <xf numFmtId="1" fontId="10" fillId="0" borderId="471" xfId="0" applyNumberFormat="1" applyFont="1" applyBorder="1" applyAlignment="1">
      <alignment horizontal="right" wrapText="1"/>
    </xf>
    <xf numFmtId="1" fontId="10" fillId="0" borderId="471" xfId="0" applyNumberFormat="1" applyFont="1" applyBorder="1"/>
    <xf numFmtId="1" fontId="10" fillId="8" borderId="472" xfId="0" applyNumberFormat="1" applyFont="1" applyFill="1" applyBorder="1" applyProtection="1">
      <protection locked="0"/>
    </xf>
    <xf numFmtId="1" fontId="10" fillId="8" borderId="473" xfId="0" applyNumberFormat="1" applyFont="1" applyFill="1" applyBorder="1" applyProtection="1">
      <protection locked="0"/>
    </xf>
    <xf numFmtId="1" fontId="10" fillId="8" borderId="474" xfId="0" applyNumberFormat="1" applyFont="1" applyFill="1" applyBorder="1" applyProtection="1">
      <protection locked="0"/>
    </xf>
    <xf numFmtId="1" fontId="10" fillId="0" borderId="475" xfId="0" applyNumberFormat="1" applyFont="1" applyBorder="1" applyAlignment="1" applyProtection="1">
      <alignment horizontal="center" vertical="center" wrapText="1"/>
      <protection hidden="1"/>
    </xf>
    <xf numFmtId="1" fontId="10" fillId="8" borderId="471" xfId="0" applyNumberFormat="1" applyFont="1" applyFill="1" applyBorder="1" applyProtection="1">
      <protection locked="0"/>
    </xf>
    <xf numFmtId="1" fontId="10" fillId="0" borderId="466" xfId="0" applyNumberFormat="1" applyFont="1" applyBorder="1" applyAlignment="1">
      <alignment horizontal="center" vertical="center"/>
    </xf>
    <xf numFmtId="1" fontId="10" fillId="0" borderId="476" xfId="0" applyNumberFormat="1" applyFont="1" applyBorder="1" applyAlignment="1">
      <alignment horizontal="center" vertical="center"/>
    </xf>
    <xf numFmtId="1" fontId="10" fillId="0" borderId="462" xfId="0" applyNumberFormat="1" applyFont="1" applyBorder="1" applyAlignment="1">
      <alignment horizontal="center" vertical="center" wrapText="1"/>
    </xf>
    <xf numFmtId="1" fontId="10" fillId="0" borderId="472" xfId="0" applyNumberFormat="1" applyFont="1" applyBorder="1"/>
    <xf numFmtId="1" fontId="10" fillId="0" borderId="478" xfId="0" applyNumberFormat="1" applyFont="1" applyBorder="1"/>
    <xf numFmtId="1" fontId="10" fillId="0" borderId="473" xfId="0" applyNumberFormat="1" applyFont="1" applyBorder="1"/>
    <xf numFmtId="1" fontId="10" fillId="8" borderId="479" xfId="0" applyNumberFormat="1" applyFont="1" applyFill="1" applyBorder="1" applyProtection="1">
      <protection locked="0"/>
    </xf>
    <xf numFmtId="1" fontId="9" fillId="4" borderId="461" xfId="0" applyNumberFormat="1" applyFont="1" applyFill="1" applyBorder="1" applyAlignment="1">
      <alignment vertical="top"/>
    </xf>
    <xf numFmtId="1" fontId="10" fillId="0" borderId="476" xfId="0" applyNumberFormat="1" applyFont="1" applyBorder="1" applyAlignment="1">
      <alignment horizontal="center" vertical="center" wrapText="1"/>
    </xf>
    <xf numFmtId="1" fontId="10" fillId="0" borderId="480" xfId="0" applyNumberFormat="1" applyFont="1" applyBorder="1" applyAlignment="1">
      <alignment horizontal="center" vertical="center" wrapText="1"/>
    </xf>
    <xf numFmtId="1" fontId="10" fillId="0" borderId="459" xfId="0" applyNumberFormat="1" applyFont="1" applyBorder="1" applyAlignment="1">
      <alignment horizontal="center" vertical="center" wrapText="1"/>
    </xf>
    <xf numFmtId="1" fontId="10" fillId="0" borderId="461" xfId="0" applyNumberFormat="1" applyFont="1" applyBorder="1" applyAlignment="1">
      <alignment horizontal="center" vertical="center" wrapText="1"/>
    </xf>
    <xf numFmtId="1" fontId="10" fillId="0" borderId="479" xfId="0" applyNumberFormat="1" applyFont="1" applyBorder="1"/>
    <xf numFmtId="1" fontId="10" fillId="8" borderId="470" xfId="0" applyNumberFormat="1" applyFont="1" applyFill="1" applyBorder="1" applyProtection="1">
      <protection locked="0"/>
    </xf>
    <xf numFmtId="1" fontId="10" fillId="8" borderId="477" xfId="0" applyNumberFormat="1" applyFont="1" applyFill="1" applyBorder="1" applyProtection="1">
      <protection locked="0"/>
    </xf>
    <xf numFmtId="1" fontId="9" fillId="8" borderId="470" xfId="0" applyNumberFormat="1" applyFont="1" applyFill="1" applyBorder="1" applyProtection="1">
      <protection locked="0"/>
    </xf>
    <xf numFmtId="1" fontId="9" fillId="8" borderId="471" xfId="0" applyNumberFormat="1" applyFont="1" applyFill="1" applyBorder="1" applyProtection="1">
      <protection locked="0"/>
    </xf>
    <xf numFmtId="1" fontId="10" fillId="0" borderId="467" xfId="0" applyNumberFormat="1" applyFont="1" applyBorder="1"/>
    <xf numFmtId="1" fontId="10" fillId="0" borderId="476" xfId="0" applyNumberFormat="1" applyFont="1" applyBorder="1"/>
    <xf numFmtId="1" fontId="10" fillId="0" borderId="465" xfId="0" applyNumberFormat="1" applyFont="1" applyBorder="1"/>
    <xf numFmtId="1" fontId="10" fillId="0" borderId="466" xfId="0" applyNumberFormat="1" applyFont="1" applyBorder="1"/>
    <xf numFmtId="1" fontId="10" fillId="0" borderId="461" xfId="0" applyNumberFormat="1" applyFont="1" applyBorder="1"/>
    <xf numFmtId="1" fontId="10" fillId="0" borderId="462" xfId="0" applyNumberFormat="1" applyFont="1" applyBorder="1"/>
    <xf numFmtId="1" fontId="10" fillId="0" borderId="475" xfId="0" applyNumberFormat="1" applyFont="1" applyBorder="1"/>
    <xf numFmtId="1" fontId="10" fillId="0" borderId="467" xfId="0" applyNumberFormat="1" applyFont="1" applyBorder="1" applyAlignment="1">
      <alignment horizontal="center" vertical="center"/>
    </xf>
    <xf numFmtId="1" fontId="10" fillId="0" borderId="465" xfId="0" applyNumberFormat="1" applyFont="1" applyBorder="1" applyAlignment="1">
      <alignment horizontal="center" vertical="center"/>
    </xf>
    <xf numFmtId="1" fontId="10" fillId="0" borderId="460" xfId="0" applyNumberFormat="1" applyFont="1" applyBorder="1" applyAlignment="1">
      <alignment horizontal="center" vertical="center" wrapText="1"/>
    </xf>
    <xf numFmtId="1" fontId="10" fillId="0" borderId="479" xfId="0" applyNumberFormat="1" applyFont="1" applyBorder="1" applyAlignment="1">
      <alignment horizontal="center" vertical="center" wrapText="1"/>
    </xf>
    <xf numFmtId="1" fontId="10" fillId="0" borderId="478" xfId="0" applyNumberFormat="1" applyFont="1" applyBorder="1" applyAlignment="1">
      <alignment horizontal="center" vertical="center" wrapText="1"/>
    </xf>
    <xf numFmtId="1" fontId="10" fillId="0" borderId="470" xfId="0" applyNumberFormat="1" applyFont="1" applyBorder="1" applyAlignment="1">
      <alignment horizontal="center" vertical="center" wrapText="1"/>
    </xf>
    <xf numFmtId="1" fontId="10" fillId="8" borderId="47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7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7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6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6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7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8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70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467" xfId="0" applyNumberFormat="1" applyFont="1" applyFill="1" applyBorder="1"/>
    <xf numFmtId="1" fontId="10" fillId="9" borderId="465" xfId="0" applyNumberFormat="1" applyFont="1" applyFill="1" applyBorder="1"/>
    <xf numFmtId="1" fontId="10" fillId="0" borderId="482" xfId="0" applyNumberFormat="1" applyFont="1" applyBorder="1" applyAlignment="1">
      <alignment horizontal="center" vertical="center" wrapText="1"/>
    </xf>
    <xf numFmtId="1" fontId="10" fillId="0" borderId="475" xfId="0" applyNumberFormat="1" applyFont="1" applyBorder="1" applyAlignment="1">
      <alignment horizontal="center" vertical="center" wrapText="1"/>
    </xf>
    <xf numFmtId="1" fontId="10" fillId="8" borderId="46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6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6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8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6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6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8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84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478" xfId="0" applyNumberFormat="1" applyFont="1" applyFill="1" applyBorder="1" applyAlignment="1">
      <alignment horizontal="center" vertical="center" wrapText="1"/>
    </xf>
    <xf numFmtId="1" fontId="10" fillId="0" borderId="473" xfId="0" applyNumberFormat="1" applyFont="1" applyBorder="1" applyAlignment="1">
      <alignment horizontal="center" vertical="center" wrapText="1"/>
    </xf>
    <xf numFmtId="1" fontId="10" fillId="8" borderId="471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467" xfId="0" applyNumberFormat="1" applyFont="1" applyFill="1" applyBorder="1" applyAlignment="1">
      <alignment horizontal="center" vertical="center" wrapText="1"/>
    </xf>
    <xf numFmtId="1" fontId="10" fillId="4" borderId="476" xfId="0" applyNumberFormat="1" applyFont="1" applyFill="1" applyBorder="1" applyAlignment="1">
      <alignment horizontal="center" vertical="center" wrapText="1"/>
    </xf>
    <xf numFmtId="1" fontId="10" fillId="4" borderId="483" xfId="0" applyNumberFormat="1" applyFont="1" applyFill="1" applyBorder="1" applyAlignment="1">
      <alignment horizontal="center" vertical="center" wrapText="1"/>
    </xf>
    <xf numFmtId="1" fontId="10" fillId="4" borderId="466" xfId="0" applyNumberFormat="1" applyFont="1" applyFill="1" applyBorder="1" applyAlignment="1">
      <alignment horizontal="center" vertical="center" wrapText="1"/>
    </xf>
    <xf numFmtId="1" fontId="10" fillId="4" borderId="482" xfId="0" applyNumberFormat="1" applyFont="1" applyFill="1" applyBorder="1" applyAlignment="1">
      <alignment horizontal="center" vertical="center" wrapText="1"/>
    </xf>
    <xf numFmtId="1" fontId="10" fillId="4" borderId="475" xfId="0" applyNumberFormat="1" applyFont="1" applyFill="1" applyBorder="1" applyAlignment="1">
      <alignment horizontal="center" vertical="center" wrapText="1"/>
    </xf>
    <xf numFmtId="0" fontId="6" fillId="10" borderId="479" xfId="0" applyFont="1" applyFill="1" applyBorder="1"/>
    <xf numFmtId="0" fontId="6" fillId="10" borderId="473" xfId="0" applyFont="1" applyFill="1" applyBorder="1"/>
    <xf numFmtId="0" fontId="6" fillId="10" borderId="472" xfId="0" applyFont="1" applyFill="1" applyBorder="1"/>
    <xf numFmtId="1" fontId="10" fillId="8" borderId="48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8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5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464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467" xfId="0" applyNumberFormat="1" applyFont="1" applyFill="1" applyBorder="1" applyAlignment="1">
      <alignment horizontal="center" vertical="center" wrapText="1"/>
    </xf>
    <xf numFmtId="1" fontId="10" fillId="11" borderId="465" xfId="0" applyNumberFormat="1" applyFont="1" applyFill="1" applyBorder="1" applyAlignment="1">
      <alignment horizontal="center" vertical="center" wrapText="1"/>
    </xf>
    <xf numFmtId="1" fontId="10" fillId="11" borderId="483" xfId="0" applyNumberFormat="1" applyFont="1" applyFill="1" applyBorder="1" applyAlignment="1">
      <alignment horizontal="center" vertical="center" wrapText="1"/>
    </xf>
    <xf numFmtId="1" fontId="10" fillId="0" borderId="483" xfId="0" applyNumberFormat="1" applyFont="1" applyBorder="1" applyAlignment="1">
      <alignment horizontal="center" vertical="center" wrapText="1"/>
    </xf>
    <xf numFmtId="1" fontId="10" fillId="0" borderId="484" xfId="0" applyNumberFormat="1" applyFont="1" applyBorder="1" applyAlignment="1">
      <alignment horizontal="center" vertical="center" wrapText="1"/>
    </xf>
    <xf numFmtId="1" fontId="10" fillId="0" borderId="464" xfId="0" applyNumberFormat="1" applyFont="1" applyBorder="1" applyAlignment="1">
      <alignment horizontal="center" vertical="center"/>
    </xf>
    <xf numFmtId="1" fontId="10" fillId="0" borderId="464" xfId="0" applyNumberFormat="1" applyFont="1" applyBorder="1" applyAlignment="1">
      <alignment horizontal="center" vertical="center" wrapText="1"/>
    </xf>
    <xf numFmtId="1" fontId="10" fillId="12" borderId="475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471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471" xfId="0" applyNumberFormat="1" applyFont="1" applyFill="1" applyBorder="1" applyAlignment="1" applyProtection="1">
      <alignment horizontal="right" vertical="center"/>
      <protection locked="0"/>
    </xf>
    <xf numFmtId="1" fontId="10" fillId="12" borderId="471" xfId="0" applyNumberFormat="1" applyFont="1" applyFill="1" applyBorder="1" applyAlignment="1" applyProtection="1">
      <alignment horizontal="right" vertical="top" wrapText="1"/>
      <protection locked="0"/>
    </xf>
    <xf numFmtId="1" fontId="10" fillId="0" borderId="475" xfId="0" applyNumberFormat="1" applyFont="1" applyBorder="1" applyAlignment="1">
      <alignment horizontal="center" vertical="center"/>
    </xf>
    <xf numFmtId="1" fontId="10" fillId="0" borderId="483" xfId="0" applyNumberFormat="1" applyFont="1" applyBorder="1" applyAlignment="1">
      <alignment horizontal="center" vertical="center"/>
    </xf>
    <xf numFmtId="1" fontId="10" fillId="0" borderId="479" xfId="0" applyNumberFormat="1" applyFont="1" applyBorder="1" applyAlignment="1">
      <alignment horizontal="right" wrapText="1"/>
    </xf>
    <xf numFmtId="1" fontId="10" fillId="0" borderId="467" xfId="0" applyNumberFormat="1" applyFont="1" applyBorder="1" applyAlignment="1">
      <alignment horizontal="right" wrapText="1"/>
    </xf>
    <xf numFmtId="1" fontId="10" fillId="0" borderId="483" xfId="0" applyNumberFormat="1" applyFont="1" applyBorder="1"/>
    <xf numFmtId="1" fontId="10" fillId="0" borderId="465" xfId="0" applyNumberFormat="1" applyFont="1" applyBorder="1" applyAlignment="1">
      <alignment horizontal="right" wrapText="1"/>
    </xf>
    <xf numFmtId="1" fontId="10" fillId="0" borderId="461" xfId="0" applyNumberFormat="1" applyFont="1" applyBorder="1" applyAlignment="1">
      <alignment horizontal="right" wrapText="1"/>
    </xf>
    <xf numFmtId="1" fontId="10" fillId="0" borderId="460" xfId="0" applyNumberFormat="1" applyFont="1" applyBorder="1" applyAlignment="1">
      <alignment horizontal="right"/>
    </xf>
    <xf numFmtId="1" fontId="10" fillId="0" borderId="465" xfId="0" applyNumberFormat="1" applyFont="1" applyBorder="1" applyAlignment="1">
      <alignment horizontal="right"/>
    </xf>
    <xf numFmtId="1" fontId="10" fillId="0" borderId="461" xfId="0" applyNumberFormat="1" applyFont="1" applyBorder="1" applyAlignment="1">
      <alignment horizontal="right"/>
    </xf>
    <xf numFmtId="1" fontId="10" fillId="0" borderId="462" xfId="0" applyNumberFormat="1" applyFont="1" applyBorder="1" applyAlignment="1">
      <alignment horizontal="right"/>
    </xf>
    <xf numFmtId="1" fontId="10" fillId="0" borderId="484" xfId="0" applyNumberFormat="1" applyFont="1" applyBorder="1" applyAlignment="1">
      <alignment horizontal="right"/>
    </xf>
    <xf numFmtId="1" fontId="10" fillId="0" borderId="475" xfId="0" applyNumberFormat="1" applyFont="1" applyBorder="1" applyAlignment="1">
      <alignment horizontal="right"/>
    </xf>
    <xf numFmtId="1" fontId="10" fillId="8" borderId="478" xfId="0" applyNumberFormat="1" applyFont="1" applyFill="1" applyBorder="1" applyProtection="1">
      <protection locked="0"/>
    </xf>
    <xf numFmtId="1" fontId="10" fillId="0" borderId="467" xfId="0" applyNumberFormat="1" applyFont="1" applyBorder="1" applyAlignment="1">
      <alignment horizontal="right"/>
    </xf>
    <xf numFmtId="1" fontId="10" fillId="0" borderId="466" xfId="0" applyNumberFormat="1" applyFont="1" applyBorder="1" applyAlignment="1">
      <alignment horizontal="right"/>
    </xf>
    <xf numFmtId="1" fontId="10" fillId="4" borderId="475" xfId="0" applyNumberFormat="1" applyFont="1" applyFill="1" applyBorder="1" applyAlignment="1">
      <alignment horizontal="right"/>
    </xf>
    <xf numFmtId="1" fontId="10" fillId="5" borderId="464" xfId="0" applyNumberFormat="1" applyFont="1" applyFill="1" applyBorder="1" applyAlignment="1">
      <alignment horizontal="center" vertical="center" wrapText="1"/>
    </xf>
    <xf numFmtId="1" fontId="10" fillId="4" borderId="471" xfId="0" applyNumberFormat="1" applyFont="1" applyFill="1" applyBorder="1" applyAlignment="1">
      <alignment horizontal="right" wrapText="1"/>
    </xf>
    <xf numFmtId="1" fontId="10" fillId="11" borderId="471" xfId="0" applyNumberFormat="1" applyFont="1" applyFill="1" applyBorder="1" applyAlignment="1">
      <alignment horizontal="right" wrapText="1"/>
    </xf>
    <xf numFmtId="1" fontId="10" fillId="4" borderId="471" xfId="0" applyNumberFormat="1" applyFont="1" applyFill="1" applyBorder="1" applyAlignment="1">
      <alignment horizontal="right"/>
    </xf>
    <xf numFmtId="1" fontId="10" fillId="9" borderId="479" xfId="0" applyNumberFormat="1" applyFont="1" applyFill="1" applyBorder="1"/>
    <xf numFmtId="1" fontId="10" fillId="9" borderId="473" xfId="0" applyNumberFormat="1" applyFont="1" applyFill="1" applyBorder="1"/>
    <xf numFmtId="1" fontId="10" fillId="11" borderId="479" xfId="0" applyNumberFormat="1" applyFont="1" applyFill="1" applyBorder="1"/>
    <xf numFmtId="1" fontId="10" fillId="8" borderId="486" xfId="0" applyNumberFormat="1" applyFont="1" applyFill="1" applyBorder="1" applyProtection="1">
      <protection locked="0"/>
    </xf>
    <xf numFmtId="1" fontId="10" fillId="11" borderId="471" xfId="0" applyNumberFormat="1" applyFont="1" applyFill="1" applyBorder="1"/>
    <xf numFmtId="1" fontId="10" fillId="0" borderId="475" xfId="0" applyNumberFormat="1" applyFont="1" applyBorder="1" applyAlignment="1">
      <alignment horizontal="left" vertical="center"/>
    </xf>
    <xf numFmtId="1" fontId="10" fillId="9" borderId="483" xfId="0" applyNumberFormat="1" applyFont="1" applyFill="1" applyBorder="1"/>
    <xf numFmtId="1" fontId="10" fillId="11" borderId="467" xfId="0" applyNumberFormat="1" applyFont="1" applyFill="1" applyBorder="1"/>
    <xf numFmtId="1" fontId="10" fillId="0" borderId="484" xfId="0" applyNumberFormat="1" applyFont="1" applyBorder="1"/>
    <xf numFmtId="1" fontId="10" fillId="4" borderId="471" xfId="0" applyNumberFormat="1" applyFont="1" applyFill="1" applyBorder="1" applyAlignment="1">
      <alignment vertical="center"/>
    </xf>
    <xf numFmtId="1" fontId="10" fillId="11" borderId="473" xfId="0" applyNumberFormat="1" applyFont="1" applyFill="1" applyBorder="1"/>
    <xf numFmtId="1" fontId="10" fillId="11" borderId="470" xfId="0" applyNumberFormat="1" applyFont="1" applyFill="1" applyBorder="1"/>
    <xf numFmtId="1" fontId="10" fillId="5" borderId="471" xfId="0" applyNumberFormat="1" applyFont="1" applyFill="1" applyBorder="1" applyAlignment="1">
      <alignment horizontal="left" vertical="center"/>
    </xf>
    <xf numFmtId="1" fontId="10" fillId="5" borderId="467" xfId="0" applyNumberFormat="1" applyFont="1" applyFill="1" applyBorder="1"/>
    <xf numFmtId="1" fontId="10" fillId="8" borderId="469" xfId="0" applyNumberFormat="1" applyFont="1" applyFill="1" applyBorder="1" applyProtection="1">
      <protection locked="0"/>
    </xf>
    <xf numFmtId="1" fontId="10" fillId="0" borderId="471" xfId="0" applyNumberFormat="1" applyFont="1" applyBorder="1" applyAlignment="1">
      <alignment horizontal="left" vertical="center"/>
    </xf>
    <xf numFmtId="1" fontId="10" fillId="4" borderId="475" xfId="0" applyNumberFormat="1" applyFont="1" applyFill="1" applyBorder="1" applyAlignment="1">
      <alignment horizontal="right" wrapText="1"/>
    </xf>
    <xf numFmtId="1" fontId="10" fillId="8" borderId="467" xfId="0" applyNumberFormat="1" applyFont="1" applyFill="1" applyBorder="1" applyProtection="1">
      <protection locked="0"/>
    </xf>
    <xf numFmtId="1" fontId="10" fillId="8" borderId="465" xfId="0" applyNumberFormat="1" applyFont="1" applyFill="1" applyBorder="1" applyProtection="1">
      <protection locked="0"/>
    </xf>
    <xf numFmtId="1" fontId="10" fillId="8" borderId="484" xfId="0" applyNumberFormat="1" applyFont="1" applyFill="1" applyBorder="1" applyProtection="1">
      <protection locked="0"/>
    </xf>
    <xf numFmtId="1" fontId="10" fillId="8" borderId="483" xfId="0" applyNumberFormat="1" applyFont="1" applyFill="1" applyBorder="1" applyProtection="1">
      <protection locked="0"/>
    </xf>
    <xf numFmtId="1" fontId="10" fillId="8" borderId="475" xfId="0" applyNumberFormat="1" applyFont="1" applyFill="1" applyBorder="1" applyProtection="1">
      <protection locked="0"/>
    </xf>
    <xf numFmtId="1" fontId="10" fillId="9" borderId="470" xfId="0" applyNumberFormat="1" applyFont="1" applyFill="1" applyBorder="1"/>
    <xf numFmtId="1" fontId="10" fillId="0" borderId="471" xfId="0" applyNumberFormat="1" applyFont="1" applyBorder="1" applyAlignment="1">
      <alignment wrapText="1"/>
    </xf>
    <xf numFmtId="1" fontId="10" fillId="4" borderId="470" xfId="0" applyNumberFormat="1" applyFont="1" applyFill="1" applyBorder="1" applyAlignment="1">
      <alignment horizontal="right"/>
    </xf>
    <xf numFmtId="1" fontId="10" fillId="0" borderId="471" xfId="0" applyNumberFormat="1" applyFont="1" applyBorder="1" applyAlignment="1">
      <alignment vertical="center" wrapText="1"/>
    </xf>
    <xf numFmtId="1" fontId="10" fillId="9" borderId="486" xfId="0" applyNumberFormat="1" applyFont="1" applyFill="1" applyBorder="1"/>
    <xf numFmtId="1" fontId="10" fillId="9" borderId="471" xfId="0" applyNumberFormat="1" applyFont="1" applyFill="1" applyBorder="1"/>
    <xf numFmtId="1" fontId="10" fillId="4" borderId="479" xfId="0" applyNumberFormat="1" applyFont="1" applyFill="1" applyBorder="1" applyAlignment="1">
      <alignment horizontal="right" wrapText="1"/>
    </xf>
    <xf numFmtId="1" fontId="10" fillId="0" borderId="470" xfId="0" applyNumberFormat="1" applyFont="1" applyBorder="1"/>
    <xf numFmtId="1" fontId="10" fillId="11" borderId="479" xfId="0" applyNumberFormat="1" applyFont="1" applyFill="1" applyBorder="1" applyProtection="1">
      <protection locked="0"/>
    </xf>
    <xf numFmtId="1" fontId="10" fillId="11" borderId="470" xfId="0" applyNumberFormat="1" applyFont="1" applyFill="1" applyBorder="1" applyProtection="1">
      <protection locked="0"/>
    </xf>
    <xf numFmtId="1" fontId="10" fillId="11" borderId="469" xfId="0" applyNumberFormat="1" applyFont="1" applyFill="1" applyBorder="1" applyProtection="1">
      <protection locked="0"/>
    </xf>
    <xf numFmtId="1" fontId="10" fillId="0" borderId="460" xfId="0" applyNumberFormat="1" applyFont="1" applyBorder="1" applyAlignment="1">
      <alignment horizontal="center" vertical="center"/>
    </xf>
    <xf numFmtId="1" fontId="10" fillId="0" borderId="489" xfId="0" applyNumberFormat="1" applyFont="1" applyBorder="1"/>
    <xf numFmtId="1" fontId="10" fillId="8" borderId="481" xfId="0" applyNumberFormat="1" applyFont="1" applyFill="1" applyBorder="1" applyProtection="1">
      <protection locked="0"/>
    </xf>
    <xf numFmtId="1" fontId="10" fillId="4" borderId="480" xfId="0" applyNumberFormat="1" applyFont="1" applyFill="1" applyBorder="1" applyAlignment="1">
      <alignment horizontal="center" vertical="center" wrapText="1"/>
    </xf>
    <xf numFmtId="1" fontId="10" fillId="4" borderId="492" xfId="0" applyNumberFormat="1" applyFont="1" applyFill="1" applyBorder="1" applyAlignment="1">
      <alignment horizontal="center" vertical="center" wrapText="1"/>
    </xf>
    <xf numFmtId="1" fontId="10" fillId="4" borderId="479" xfId="0" applyNumberFormat="1" applyFont="1" applyFill="1" applyBorder="1" applyAlignment="1">
      <alignment horizontal="right" vertical="center" wrapText="1"/>
    </xf>
    <xf numFmtId="1" fontId="10" fillId="4" borderId="478" xfId="0" applyNumberFormat="1" applyFont="1" applyFill="1" applyBorder="1" applyAlignment="1">
      <alignment horizontal="right" vertical="center" wrapText="1"/>
    </xf>
    <xf numFmtId="1" fontId="10" fillId="0" borderId="470" xfId="0" applyNumberFormat="1" applyFont="1" applyBorder="1" applyAlignment="1">
      <alignment horizontal="right" vertical="center" wrapText="1"/>
    </xf>
    <xf numFmtId="1" fontId="10" fillId="8" borderId="479" xfId="0" applyNumberFormat="1" applyFont="1" applyFill="1" applyBorder="1" applyAlignment="1" applyProtection="1">
      <alignment wrapText="1"/>
      <protection locked="0"/>
    </xf>
    <xf numFmtId="1" fontId="10" fillId="8" borderId="473" xfId="0" applyNumberFormat="1" applyFont="1" applyFill="1" applyBorder="1" applyAlignment="1" applyProtection="1">
      <alignment wrapText="1"/>
      <protection locked="0"/>
    </xf>
    <xf numFmtId="1" fontId="10" fillId="8" borderId="472" xfId="0" applyNumberFormat="1" applyFont="1" applyFill="1" applyBorder="1" applyAlignment="1" applyProtection="1">
      <alignment wrapText="1"/>
      <protection locked="0"/>
    </xf>
    <xf numFmtId="1" fontId="10" fillId="8" borderId="470" xfId="0" applyNumberFormat="1" applyFont="1" applyFill="1" applyBorder="1" applyAlignment="1" applyProtection="1">
      <alignment wrapText="1"/>
      <protection locked="0"/>
    </xf>
    <xf numFmtId="1" fontId="10" fillId="8" borderId="481" xfId="0" applyNumberFormat="1" applyFont="1" applyFill="1" applyBorder="1" applyAlignment="1" applyProtection="1">
      <alignment wrapText="1"/>
      <protection locked="0"/>
    </xf>
    <xf numFmtId="1" fontId="10" fillId="8" borderId="477" xfId="0" applyNumberFormat="1" applyFont="1" applyFill="1" applyBorder="1" applyAlignment="1" applyProtection="1">
      <alignment wrapText="1"/>
      <protection locked="0"/>
    </xf>
    <xf numFmtId="1" fontId="10" fillId="8" borderId="478" xfId="0" applyNumberFormat="1" applyFont="1" applyFill="1" applyBorder="1" applyAlignment="1" applyProtection="1">
      <alignment wrapText="1"/>
      <protection locked="0"/>
    </xf>
    <xf numFmtId="1" fontId="10" fillId="0" borderId="478" xfId="0" applyNumberFormat="1" applyFont="1" applyBorder="1" applyAlignment="1">
      <alignment horizontal="right" wrapText="1"/>
    </xf>
    <xf numFmtId="1" fontId="10" fillId="0" borderId="472" xfId="0" applyNumberFormat="1" applyFont="1" applyBorder="1" applyAlignment="1">
      <alignment horizontal="right" wrapText="1"/>
    </xf>
    <xf numFmtId="1" fontId="10" fillId="9" borderId="477" xfId="0" applyNumberFormat="1" applyFont="1" applyFill="1" applyBorder="1" applyAlignment="1">
      <alignment wrapText="1"/>
    </xf>
    <xf numFmtId="1" fontId="10" fillId="9" borderId="481" xfId="0" applyNumberFormat="1" applyFont="1" applyFill="1" applyBorder="1" applyAlignment="1">
      <alignment wrapText="1"/>
    </xf>
    <xf numFmtId="1" fontId="10" fillId="11" borderId="481" xfId="0" applyNumberFormat="1" applyFont="1" applyFill="1" applyBorder="1" applyAlignment="1">
      <alignment wrapText="1"/>
    </xf>
    <xf numFmtId="1" fontId="10" fillId="11" borderId="477" xfId="0" applyNumberFormat="1" applyFont="1" applyFill="1" applyBorder="1" applyAlignment="1">
      <alignment wrapText="1"/>
    </xf>
    <xf numFmtId="1" fontId="10" fillId="9" borderId="479" xfId="0" applyNumberFormat="1" applyFont="1" applyFill="1" applyBorder="1" applyAlignment="1">
      <alignment wrapText="1"/>
    </xf>
    <xf numFmtId="1" fontId="10" fillId="9" borderId="473" xfId="0" applyNumberFormat="1" applyFont="1" applyFill="1" applyBorder="1" applyAlignment="1">
      <alignment wrapText="1"/>
    </xf>
    <xf numFmtId="1" fontId="10" fillId="9" borderId="472" xfId="0" applyNumberFormat="1" applyFont="1" applyFill="1" applyBorder="1" applyAlignment="1">
      <alignment wrapText="1"/>
    </xf>
    <xf numFmtId="1" fontId="10" fillId="11" borderId="479" xfId="0" applyNumberFormat="1" applyFont="1" applyFill="1" applyBorder="1" applyAlignment="1">
      <alignment wrapText="1"/>
    </xf>
    <xf numFmtId="1" fontId="10" fillId="11" borderId="473" xfId="0" applyNumberFormat="1" applyFont="1" applyFill="1" applyBorder="1" applyAlignment="1">
      <alignment wrapText="1"/>
    </xf>
    <xf numFmtId="1" fontId="10" fillId="11" borderId="472" xfId="0" applyNumberFormat="1" applyFont="1" applyFill="1" applyBorder="1" applyAlignment="1">
      <alignment wrapText="1"/>
    </xf>
    <xf numFmtId="1" fontId="10" fillId="0" borderId="493" xfId="2" applyNumberFormat="1" applyFont="1" applyFill="1" applyBorder="1" applyAlignment="1">
      <alignment horizontal="right" wrapText="1"/>
    </xf>
    <xf numFmtId="1" fontId="10" fillId="0" borderId="494" xfId="2" applyNumberFormat="1" applyFont="1" applyFill="1" applyBorder="1" applyAlignment="1">
      <alignment horizontal="right" wrapText="1"/>
    </xf>
    <xf numFmtId="1" fontId="10" fillId="0" borderId="495" xfId="2" applyNumberFormat="1" applyFont="1" applyFill="1" applyBorder="1" applyAlignment="1">
      <alignment horizontal="right" wrapText="1"/>
    </xf>
    <xf numFmtId="1" fontId="10" fillId="0" borderId="496" xfId="2" applyNumberFormat="1" applyFont="1" applyFill="1" applyBorder="1" applyAlignment="1">
      <alignment horizontal="right" wrapText="1"/>
    </xf>
    <xf numFmtId="1" fontId="10" fillId="0" borderId="497" xfId="2" applyNumberFormat="1" applyFont="1" applyFill="1" applyBorder="1" applyAlignment="1">
      <alignment horizontal="right" wrapText="1"/>
    </xf>
    <xf numFmtId="1" fontId="10" fillId="0" borderId="498" xfId="2" applyNumberFormat="1" applyFont="1" applyFill="1" applyBorder="1" applyAlignment="1">
      <alignment horizontal="right" wrapText="1"/>
    </xf>
    <xf numFmtId="1" fontId="10" fillId="0" borderId="500" xfId="2" applyNumberFormat="1" applyFont="1" applyFill="1" applyBorder="1" applyAlignment="1">
      <alignment horizontal="right" wrapText="1"/>
    </xf>
    <xf numFmtId="1" fontId="10" fillId="0" borderId="501" xfId="2" applyNumberFormat="1" applyFont="1" applyFill="1" applyBorder="1" applyAlignment="1">
      <alignment horizontal="right" wrapText="1"/>
    </xf>
    <xf numFmtId="1" fontId="10" fillId="0" borderId="502" xfId="0" applyNumberFormat="1" applyFont="1" applyBorder="1" applyAlignment="1">
      <alignment horizontal="right" wrapText="1"/>
    </xf>
    <xf numFmtId="1" fontId="10" fillId="11" borderId="503" xfId="0" applyNumberFormat="1" applyFont="1" applyFill="1" applyBorder="1" applyAlignment="1">
      <alignment wrapText="1"/>
    </xf>
    <xf numFmtId="1" fontId="10" fillId="11" borderId="504" xfId="0" applyNumberFormat="1" applyFont="1" applyFill="1" applyBorder="1" applyAlignment="1">
      <alignment wrapText="1"/>
    </xf>
    <xf numFmtId="1" fontId="10" fillId="11" borderId="502" xfId="0" applyNumberFormat="1" applyFont="1" applyFill="1" applyBorder="1" applyAlignment="1">
      <alignment wrapText="1"/>
    </xf>
    <xf numFmtId="1" fontId="10" fillId="8" borderId="508" xfId="0" applyNumberFormat="1" applyFont="1" applyFill="1" applyBorder="1" applyAlignment="1" applyProtection="1">
      <alignment wrapText="1"/>
      <protection locked="0"/>
    </xf>
    <xf numFmtId="1" fontId="10" fillId="0" borderId="508" xfId="0" applyNumberFormat="1" applyFont="1" applyBorder="1" applyAlignment="1">
      <alignment horizontal="right" wrapText="1"/>
    </xf>
    <xf numFmtId="1" fontId="10" fillId="0" borderId="511" xfId="3" applyNumberFormat="1" applyFont="1" applyFill="1" applyBorder="1" applyAlignment="1">
      <alignment horizontal="right" wrapText="1"/>
    </xf>
    <xf numFmtId="1" fontId="10" fillId="0" borderId="512" xfId="3" applyNumberFormat="1" applyFont="1" applyFill="1" applyBorder="1" applyAlignment="1">
      <alignment horizontal="right" wrapText="1"/>
    </xf>
    <xf numFmtId="1" fontId="10" fillId="3" borderId="513" xfId="3" applyNumberFormat="1" applyFont="1" applyBorder="1" applyAlignment="1" applyProtection="1">
      <alignment wrapText="1"/>
      <protection locked="0"/>
    </xf>
    <xf numFmtId="1" fontId="10" fillId="3" borderId="514" xfId="3" applyNumberFormat="1" applyFont="1" applyBorder="1" applyAlignment="1" applyProtection="1">
      <alignment wrapText="1"/>
      <protection locked="0"/>
    </xf>
    <xf numFmtId="1" fontId="10" fillId="3" borderId="515" xfId="3" applyNumberFormat="1" applyFont="1" applyBorder="1" applyAlignment="1" applyProtection="1">
      <alignment wrapText="1"/>
      <protection locked="0"/>
    </xf>
    <xf numFmtId="1" fontId="10" fillId="3" borderId="512" xfId="3" applyNumberFormat="1" applyFont="1" applyBorder="1" applyAlignment="1" applyProtection="1">
      <alignment wrapText="1"/>
      <protection locked="0"/>
    </xf>
    <xf numFmtId="1" fontId="10" fillId="3" borderId="516" xfId="3" applyNumberFormat="1" applyFont="1" applyBorder="1" applyAlignment="1" applyProtection="1">
      <alignment wrapText="1"/>
      <protection locked="0"/>
    </xf>
    <xf numFmtId="1" fontId="10" fillId="3" borderId="517" xfId="3" applyNumberFormat="1" applyFont="1" applyBorder="1" applyAlignment="1" applyProtection="1">
      <alignment wrapText="1"/>
      <protection locked="0"/>
    </xf>
    <xf numFmtId="1" fontId="10" fillId="3" borderId="518" xfId="3" applyNumberFormat="1" applyFont="1" applyBorder="1" applyAlignment="1" applyProtection="1">
      <alignment wrapText="1"/>
      <protection locked="0"/>
    </xf>
    <xf numFmtId="1" fontId="10" fillId="8" borderId="519" xfId="0" applyNumberFormat="1" applyFont="1" applyFill="1" applyBorder="1" applyAlignment="1" applyProtection="1">
      <alignment wrapText="1"/>
      <protection locked="0"/>
    </xf>
    <xf numFmtId="1" fontId="10" fillId="8" borderId="520" xfId="0" applyNumberFormat="1" applyFont="1" applyFill="1" applyBorder="1" applyAlignment="1" applyProtection="1">
      <alignment wrapText="1"/>
      <protection locked="0"/>
    </xf>
    <xf numFmtId="1" fontId="10" fillId="8" borderId="521" xfId="0" applyNumberFormat="1" applyFont="1" applyFill="1" applyBorder="1" applyAlignment="1" applyProtection="1">
      <alignment wrapText="1"/>
      <protection locked="0"/>
    </xf>
    <xf numFmtId="1" fontId="10" fillId="0" borderId="522" xfId="3" applyNumberFormat="1" applyFont="1" applyFill="1" applyBorder="1" applyAlignment="1">
      <alignment horizontal="right" wrapText="1"/>
    </xf>
    <xf numFmtId="1" fontId="10" fillId="0" borderId="523" xfId="3" applyNumberFormat="1" applyFont="1" applyFill="1" applyBorder="1" applyAlignment="1">
      <alignment horizontal="right" wrapText="1"/>
    </xf>
    <xf numFmtId="1" fontId="10" fillId="3" borderId="524" xfId="3" applyNumberFormat="1" applyFont="1" applyBorder="1" applyAlignment="1" applyProtection="1">
      <alignment wrapText="1"/>
      <protection locked="0"/>
    </xf>
    <xf numFmtId="1" fontId="10" fillId="3" borderId="525" xfId="3" applyNumberFormat="1" applyFont="1" applyBorder="1" applyAlignment="1" applyProtection="1">
      <alignment wrapText="1"/>
      <protection locked="0"/>
    </xf>
    <xf numFmtId="1" fontId="10" fillId="3" borderId="526" xfId="3" applyNumberFormat="1" applyFont="1" applyBorder="1" applyAlignment="1" applyProtection="1">
      <alignment wrapText="1"/>
      <protection locked="0"/>
    </xf>
    <xf numFmtId="1" fontId="10" fillId="3" borderId="523" xfId="3" applyNumberFormat="1" applyFont="1" applyBorder="1" applyAlignment="1" applyProtection="1">
      <alignment wrapText="1"/>
      <protection locked="0"/>
    </xf>
    <xf numFmtId="1" fontId="10" fillId="3" borderId="527" xfId="3" applyNumberFormat="1" applyFont="1" applyBorder="1" applyAlignment="1" applyProtection="1">
      <alignment wrapText="1"/>
      <protection locked="0"/>
    </xf>
    <xf numFmtId="1" fontId="10" fillId="3" borderId="528" xfId="3" applyNumberFormat="1" applyFont="1" applyBorder="1" applyAlignment="1" applyProtection="1">
      <alignment wrapText="1"/>
      <protection locked="0"/>
    </xf>
    <xf numFmtId="1" fontId="10" fillId="3" borderId="529" xfId="3" applyNumberFormat="1" applyFont="1" applyBorder="1" applyAlignment="1" applyProtection="1">
      <alignment wrapText="1"/>
      <protection locked="0"/>
    </xf>
    <xf numFmtId="1" fontId="10" fillId="3" borderId="530" xfId="3" applyNumberFormat="1" applyFont="1" applyBorder="1" applyAlignment="1" applyProtection="1">
      <alignment wrapText="1"/>
      <protection locked="0"/>
    </xf>
    <xf numFmtId="1" fontId="10" fillId="3" borderId="531" xfId="3" applyNumberFormat="1" applyFont="1" applyBorder="1" applyAlignment="1" applyProtection="1">
      <alignment wrapText="1"/>
      <protection locked="0"/>
    </xf>
    <xf numFmtId="1" fontId="10" fillId="3" borderId="532" xfId="3" applyNumberFormat="1" applyFont="1" applyBorder="1" applyAlignment="1" applyProtection="1">
      <alignment wrapText="1"/>
      <protection locked="0"/>
    </xf>
    <xf numFmtId="1" fontId="10" fillId="8" borderId="533" xfId="0" applyNumberFormat="1" applyFont="1" applyFill="1" applyBorder="1" applyAlignment="1" applyProtection="1">
      <alignment wrapText="1"/>
      <protection locked="0"/>
    </xf>
    <xf numFmtId="1" fontId="10" fillId="8" borderId="534" xfId="0" applyNumberFormat="1" applyFont="1" applyFill="1" applyBorder="1" applyAlignment="1" applyProtection="1">
      <alignment wrapText="1"/>
      <protection locked="0"/>
    </xf>
    <xf numFmtId="1" fontId="10" fillId="8" borderId="535" xfId="0" applyNumberFormat="1" applyFont="1" applyFill="1" applyBorder="1" applyAlignment="1" applyProtection="1">
      <alignment wrapText="1"/>
      <protection locked="0"/>
    </xf>
    <xf numFmtId="1" fontId="10" fillId="8" borderId="536" xfId="0" applyNumberFormat="1" applyFont="1" applyFill="1" applyBorder="1" applyAlignment="1" applyProtection="1">
      <alignment wrapText="1"/>
      <protection locked="0"/>
    </xf>
    <xf numFmtId="1" fontId="10" fillId="0" borderId="537" xfId="3" applyNumberFormat="1" applyFont="1" applyFill="1" applyBorder="1" applyAlignment="1">
      <alignment horizontal="right" wrapText="1"/>
    </xf>
    <xf numFmtId="1" fontId="10" fillId="0" borderId="538" xfId="3" applyNumberFormat="1" applyFont="1" applyFill="1" applyBorder="1" applyAlignment="1">
      <alignment horizontal="right" wrapText="1"/>
    </xf>
    <xf numFmtId="1" fontId="10" fillId="3" borderId="539" xfId="3" applyNumberFormat="1" applyFont="1" applyBorder="1" applyAlignment="1" applyProtection="1">
      <alignment wrapText="1"/>
      <protection locked="0"/>
    </xf>
    <xf numFmtId="1" fontId="10" fillId="3" borderId="540" xfId="3" applyNumberFormat="1" applyFont="1" applyBorder="1" applyAlignment="1" applyProtection="1">
      <alignment wrapText="1"/>
      <protection locked="0"/>
    </xf>
    <xf numFmtId="1" fontId="10" fillId="3" borderId="541" xfId="3" applyNumberFormat="1" applyFont="1" applyBorder="1" applyAlignment="1" applyProtection="1">
      <alignment wrapText="1"/>
      <protection locked="0"/>
    </xf>
    <xf numFmtId="1" fontId="10" fillId="3" borderId="542" xfId="3" applyNumberFormat="1" applyFont="1" applyBorder="1" applyAlignment="1" applyProtection="1">
      <alignment wrapText="1"/>
      <protection locked="0"/>
    </xf>
    <xf numFmtId="1" fontId="10" fillId="0" borderId="505" xfId="0" applyNumberFormat="1" applyFont="1" applyBorder="1" applyAlignment="1">
      <alignment horizontal="center" vertical="center"/>
    </xf>
    <xf numFmtId="1" fontId="10" fillId="0" borderId="552" xfId="0" applyNumberFormat="1" applyFont="1" applyBorder="1" applyAlignment="1">
      <alignment horizontal="center" vertical="center"/>
    </xf>
    <xf numFmtId="1" fontId="10" fillId="0" borderId="505" xfId="0" applyNumberFormat="1" applyFont="1" applyBorder="1" applyAlignment="1">
      <alignment horizontal="center" vertical="center" wrapText="1"/>
    </xf>
    <xf numFmtId="1" fontId="10" fillId="0" borderId="554" xfId="0" applyNumberFormat="1" applyFont="1" applyBorder="1" applyAlignment="1">
      <alignment horizontal="center" vertical="center" wrapText="1"/>
    </xf>
    <xf numFmtId="1" fontId="10" fillId="0" borderId="553" xfId="0" applyNumberFormat="1" applyFont="1" applyBorder="1" applyAlignment="1">
      <alignment horizontal="center" vertical="center" wrapText="1"/>
    </xf>
    <xf numFmtId="1" fontId="10" fillId="0" borderId="555" xfId="0" applyNumberFormat="1" applyFont="1" applyBorder="1" applyAlignment="1">
      <alignment horizontal="center" vertical="center" wrapText="1"/>
    </xf>
    <xf numFmtId="1" fontId="10" fillId="0" borderId="560" xfId="0" applyNumberFormat="1" applyFont="1" applyBorder="1" applyAlignment="1">
      <alignment horizontal="right" wrapText="1"/>
    </xf>
    <xf numFmtId="1" fontId="10" fillId="0" borderId="560" xfId="0" applyNumberFormat="1" applyFont="1" applyBorder="1"/>
    <xf numFmtId="1" fontId="10" fillId="8" borderId="561" xfId="0" applyNumberFormat="1" applyFont="1" applyFill="1" applyBorder="1" applyProtection="1">
      <protection locked="0"/>
    </xf>
    <xf numFmtId="1" fontId="10" fillId="8" borderId="562" xfId="0" applyNumberFormat="1" applyFont="1" applyFill="1" applyBorder="1" applyProtection="1">
      <protection locked="0"/>
    </xf>
    <xf numFmtId="1" fontId="10" fillId="8" borderId="563" xfId="0" applyNumberFormat="1" applyFont="1" applyFill="1" applyBorder="1" applyProtection="1">
      <protection locked="0"/>
    </xf>
    <xf numFmtId="1" fontId="10" fillId="0" borderId="564" xfId="0" applyNumberFormat="1" applyFont="1" applyBorder="1" applyAlignment="1" applyProtection="1">
      <alignment horizontal="center" vertical="center" wrapText="1"/>
      <protection hidden="1"/>
    </xf>
    <xf numFmtId="1" fontId="10" fillId="8" borderId="560" xfId="0" applyNumberFormat="1" applyFont="1" applyFill="1" applyBorder="1" applyProtection="1">
      <protection locked="0"/>
    </xf>
    <xf numFmtId="1" fontId="10" fillId="0" borderId="554" xfId="0" applyNumberFormat="1" applyFont="1" applyBorder="1" applyAlignment="1">
      <alignment horizontal="center" vertical="center"/>
    </xf>
    <xf numFmtId="1" fontId="10" fillId="0" borderId="565" xfId="0" applyNumberFormat="1" applyFont="1" applyBorder="1" applyAlignment="1">
      <alignment horizontal="center" vertical="center"/>
    </xf>
    <xf numFmtId="1" fontId="10" fillId="0" borderId="548" xfId="0" applyNumberFormat="1" applyFont="1" applyBorder="1" applyAlignment="1">
      <alignment horizontal="center" vertical="center" wrapText="1"/>
    </xf>
    <xf numFmtId="1" fontId="10" fillId="0" borderId="561" xfId="0" applyNumberFormat="1" applyFont="1" applyBorder="1"/>
    <xf numFmtId="1" fontId="10" fillId="0" borderId="567" xfId="0" applyNumberFormat="1" applyFont="1" applyBorder="1"/>
    <xf numFmtId="1" fontId="10" fillId="0" borderId="562" xfId="0" applyNumberFormat="1" applyFont="1" applyBorder="1"/>
    <xf numFmtId="1" fontId="10" fillId="8" borderId="568" xfId="0" applyNumberFormat="1" applyFont="1" applyFill="1" applyBorder="1" applyProtection="1">
      <protection locked="0"/>
    </xf>
    <xf numFmtId="1" fontId="9" fillId="4" borderId="547" xfId="0" applyNumberFormat="1" applyFont="1" applyFill="1" applyBorder="1" applyAlignment="1">
      <alignment vertical="top"/>
    </xf>
    <xf numFmtId="1" fontId="10" fillId="0" borderId="565" xfId="0" applyNumberFormat="1" applyFont="1" applyBorder="1" applyAlignment="1">
      <alignment horizontal="center" vertical="center" wrapText="1"/>
    </xf>
    <xf numFmtId="1" fontId="10" fillId="0" borderId="569" xfId="0" applyNumberFormat="1" applyFont="1" applyBorder="1" applyAlignment="1">
      <alignment horizontal="center" vertical="center" wrapText="1"/>
    </xf>
    <xf numFmtId="1" fontId="10" fillId="0" borderId="545" xfId="0" applyNumberFormat="1" applyFont="1" applyBorder="1" applyAlignment="1">
      <alignment horizontal="center" vertical="center" wrapText="1"/>
    </xf>
    <xf numFmtId="1" fontId="10" fillId="0" borderId="547" xfId="0" applyNumberFormat="1" applyFont="1" applyBorder="1" applyAlignment="1">
      <alignment horizontal="center" vertical="center" wrapText="1"/>
    </xf>
    <xf numFmtId="1" fontId="10" fillId="0" borderId="568" xfId="0" applyNumberFormat="1" applyFont="1" applyBorder="1"/>
    <xf numFmtId="1" fontId="10" fillId="8" borderId="559" xfId="0" applyNumberFormat="1" applyFont="1" applyFill="1" applyBorder="1" applyProtection="1">
      <protection locked="0"/>
    </xf>
    <xf numFmtId="1" fontId="10" fillId="8" borderId="566" xfId="0" applyNumberFormat="1" applyFont="1" applyFill="1" applyBorder="1" applyProtection="1">
      <protection locked="0"/>
    </xf>
    <xf numFmtId="1" fontId="9" fillId="8" borderId="559" xfId="0" applyNumberFormat="1" applyFont="1" applyFill="1" applyBorder="1" applyProtection="1">
      <protection locked="0"/>
    </xf>
    <xf numFmtId="1" fontId="9" fillId="8" borderId="560" xfId="0" applyNumberFormat="1" applyFont="1" applyFill="1" applyBorder="1" applyProtection="1">
      <protection locked="0"/>
    </xf>
    <xf numFmtId="1" fontId="10" fillId="0" borderId="555" xfId="0" applyNumberFormat="1" applyFont="1" applyBorder="1"/>
    <xf numFmtId="1" fontId="10" fillId="0" borderId="565" xfId="0" applyNumberFormat="1" applyFont="1" applyBorder="1"/>
    <xf numFmtId="1" fontId="10" fillId="0" borderId="553" xfId="0" applyNumberFormat="1" applyFont="1" applyBorder="1"/>
    <xf numFmtId="1" fontId="10" fillId="0" borderId="554" xfId="0" applyNumberFormat="1" applyFont="1" applyBorder="1"/>
    <xf numFmtId="1" fontId="10" fillId="0" borderId="547" xfId="0" applyNumberFormat="1" applyFont="1" applyBorder="1"/>
    <xf numFmtId="1" fontId="10" fillId="0" borderId="548" xfId="0" applyNumberFormat="1" applyFont="1" applyBorder="1"/>
    <xf numFmtId="1" fontId="10" fillId="0" borderId="564" xfId="0" applyNumberFormat="1" applyFont="1" applyBorder="1"/>
    <xf numFmtId="1" fontId="10" fillId="0" borderId="555" xfId="0" applyNumberFormat="1" applyFont="1" applyBorder="1" applyAlignment="1">
      <alignment horizontal="center" vertical="center"/>
    </xf>
    <xf numFmtId="1" fontId="10" fillId="0" borderId="553" xfId="0" applyNumberFormat="1" applyFont="1" applyBorder="1" applyAlignment="1">
      <alignment horizontal="center" vertical="center"/>
    </xf>
    <xf numFmtId="1" fontId="10" fillId="0" borderId="546" xfId="0" applyNumberFormat="1" applyFont="1" applyBorder="1" applyAlignment="1">
      <alignment horizontal="center" vertical="center" wrapText="1"/>
    </xf>
    <xf numFmtId="1" fontId="10" fillId="0" borderId="568" xfId="0" applyNumberFormat="1" applyFont="1" applyBorder="1" applyAlignment="1">
      <alignment horizontal="center" vertical="center" wrapText="1"/>
    </xf>
    <xf numFmtId="1" fontId="10" fillId="0" borderId="567" xfId="0" applyNumberFormat="1" applyFont="1" applyBorder="1" applyAlignment="1">
      <alignment horizontal="center" vertical="center" wrapText="1"/>
    </xf>
    <xf numFmtId="1" fontId="10" fillId="0" borderId="559" xfId="0" applyNumberFormat="1" applyFont="1" applyBorder="1" applyAlignment="1">
      <alignment horizontal="center" vertical="center" wrapText="1"/>
    </xf>
    <xf numFmtId="1" fontId="10" fillId="8" borderId="56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6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6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5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5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6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7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59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555" xfId="0" applyNumberFormat="1" applyFont="1" applyFill="1" applyBorder="1"/>
    <xf numFmtId="1" fontId="10" fillId="9" borderId="553" xfId="0" applyNumberFormat="1" applyFont="1" applyFill="1" applyBorder="1"/>
    <xf numFmtId="1" fontId="10" fillId="0" borderId="571" xfId="0" applyNumberFormat="1" applyFont="1" applyBorder="1" applyAlignment="1">
      <alignment horizontal="center" vertical="center" wrapText="1"/>
    </xf>
    <xf numFmtId="1" fontId="10" fillId="0" borderId="564" xfId="0" applyNumberFormat="1" applyFont="1" applyBorder="1" applyAlignment="1">
      <alignment horizontal="center" vertical="center" wrapText="1"/>
    </xf>
    <xf numFmtId="1" fontId="10" fillId="8" borderId="55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5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4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7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4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5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7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73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567" xfId="0" applyNumberFormat="1" applyFont="1" applyFill="1" applyBorder="1" applyAlignment="1">
      <alignment horizontal="center" vertical="center" wrapText="1"/>
    </xf>
    <xf numFmtId="1" fontId="10" fillId="0" borderId="562" xfId="0" applyNumberFormat="1" applyFont="1" applyBorder="1" applyAlignment="1">
      <alignment horizontal="center" vertical="center" wrapText="1"/>
    </xf>
    <xf numFmtId="1" fontId="10" fillId="8" borderId="560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555" xfId="0" applyNumberFormat="1" applyFont="1" applyFill="1" applyBorder="1" applyAlignment="1">
      <alignment horizontal="center" vertical="center" wrapText="1"/>
    </xf>
    <xf numFmtId="1" fontId="10" fillId="4" borderId="565" xfId="0" applyNumberFormat="1" applyFont="1" applyFill="1" applyBorder="1" applyAlignment="1">
      <alignment horizontal="center" vertical="center" wrapText="1"/>
    </xf>
    <xf numFmtId="1" fontId="10" fillId="4" borderId="572" xfId="0" applyNumberFormat="1" applyFont="1" applyFill="1" applyBorder="1" applyAlignment="1">
      <alignment horizontal="center" vertical="center" wrapText="1"/>
    </xf>
    <xf numFmtId="1" fontId="10" fillId="4" borderId="554" xfId="0" applyNumberFormat="1" applyFont="1" applyFill="1" applyBorder="1" applyAlignment="1">
      <alignment horizontal="center" vertical="center" wrapText="1"/>
    </xf>
    <xf numFmtId="1" fontId="10" fillId="4" borderId="571" xfId="0" applyNumberFormat="1" applyFont="1" applyFill="1" applyBorder="1" applyAlignment="1">
      <alignment horizontal="center" vertical="center" wrapText="1"/>
    </xf>
    <xf numFmtId="1" fontId="10" fillId="4" borderId="564" xfId="0" applyNumberFormat="1" applyFont="1" applyFill="1" applyBorder="1" applyAlignment="1">
      <alignment horizontal="center" vertical="center" wrapText="1"/>
    </xf>
    <xf numFmtId="0" fontId="6" fillId="10" borderId="568" xfId="0" applyFont="1" applyFill="1" applyBorder="1"/>
    <xf numFmtId="0" fontId="6" fillId="10" borderId="562" xfId="0" applyFont="1" applyFill="1" applyBorder="1"/>
    <xf numFmtId="0" fontId="6" fillId="10" borderId="561" xfId="0" applyFont="1" applyFill="1" applyBorder="1"/>
    <xf numFmtId="1" fontId="10" fillId="8" borderId="56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7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4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550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555" xfId="0" applyNumberFormat="1" applyFont="1" applyFill="1" applyBorder="1" applyAlignment="1">
      <alignment horizontal="center" vertical="center" wrapText="1"/>
    </xf>
    <xf numFmtId="1" fontId="10" fillId="11" borderId="553" xfId="0" applyNumberFormat="1" applyFont="1" applyFill="1" applyBorder="1" applyAlignment="1">
      <alignment horizontal="center" vertical="center" wrapText="1"/>
    </xf>
    <xf numFmtId="1" fontId="10" fillId="11" borderId="572" xfId="0" applyNumberFormat="1" applyFont="1" applyFill="1" applyBorder="1" applyAlignment="1">
      <alignment horizontal="center" vertical="center" wrapText="1"/>
    </xf>
    <xf numFmtId="1" fontId="10" fillId="0" borderId="572" xfId="0" applyNumberFormat="1" applyFont="1" applyBorder="1" applyAlignment="1">
      <alignment horizontal="center" vertical="center" wrapText="1"/>
    </xf>
    <xf numFmtId="1" fontId="10" fillId="0" borderId="573" xfId="0" applyNumberFormat="1" applyFont="1" applyBorder="1" applyAlignment="1">
      <alignment horizontal="center" vertical="center" wrapText="1"/>
    </xf>
    <xf numFmtId="1" fontId="10" fillId="0" borderId="550" xfId="0" applyNumberFormat="1" applyFont="1" applyBorder="1" applyAlignment="1">
      <alignment horizontal="center" vertical="center"/>
    </xf>
    <xf numFmtId="1" fontId="10" fillId="0" borderId="550" xfId="0" applyNumberFormat="1" applyFont="1" applyBorder="1" applyAlignment="1">
      <alignment horizontal="center" vertical="center" wrapText="1"/>
    </xf>
    <xf numFmtId="1" fontId="10" fillId="12" borderId="564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560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560" xfId="0" applyNumberFormat="1" applyFont="1" applyFill="1" applyBorder="1" applyAlignment="1" applyProtection="1">
      <alignment horizontal="right" vertical="center"/>
      <protection locked="0"/>
    </xf>
    <xf numFmtId="1" fontId="10" fillId="12" borderId="560" xfId="0" applyNumberFormat="1" applyFont="1" applyFill="1" applyBorder="1" applyAlignment="1" applyProtection="1">
      <alignment horizontal="right" vertical="top" wrapText="1"/>
      <protection locked="0"/>
    </xf>
    <xf numFmtId="1" fontId="10" fillId="0" borderId="564" xfId="0" applyNumberFormat="1" applyFont="1" applyBorder="1" applyAlignment="1">
      <alignment horizontal="center" vertical="center"/>
    </xf>
    <xf numFmtId="1" fontId="10" fillId="0" borderId="572" xfId="0" applyNumberFormat="1" applyFont="1" applyBorder="1" applyAlignment="1">
      <alignment horizontal="center" vertical="center"/>
    </xf>
    <xf numFmtId="1" fontId="10" fillId="0" borderId="568" xfId="0" applyNumberFormat="1" applyFont="1" applyBorder="1" applyAlignment="1">
      <alignment horizontal="right" wrapText="1"/>
    </xf>
    <xf numFmtId="1" fontId="10" fillId="0" borderId="555" xfId="0" applyNumberFormat="1" applyFont="1" applyBorder="1" applyAlignment="1">
      <alignment horizontal="right" wrapText="1"/>
    </xf>
    <xf numFmtId="1" fontId="10" fillId="0" borderId="572" xfId="0" applyNumberFormat="1" applyFont="1" applyBorder="1"/>
    <xf numFmtId="1" fontId="10" fillId="0" borderId="553" xfId="0" applyNumberFormat="1" applyFont="1" applyBorder="1" applyAlignment="1">
      <alignment horizontal="right" wrapText="1"/>
    </xf>
    <xf numFmtId="1" fontId="10" fillId="0" borderId="547" xfId="0" applyNumberFormat="1" applyFont="1" applyBorder="1" applyAlignment="1">
      <alignment horizontal="right" wrapText="1"/>
    </xf>
    <xf numFmtId="1" fontId="10" fillId="0" borderId="546" xfId="0" applyNumberFormat="1" applyFont="1" applyBorder="1" applyAlignment="1">
      <alignment horizontal="right"/>
    </xf>
    <xf numFmtId="1" fontId="10" fillId="0" borderId="553" xfId="0" applyNumberFormat="1" applyFont="1" applyBorder="1" applyAlignment="1">
      <alignment horizontal="right"/>
    </xf>
    <xf numFmtId="1" fontId="10" fillId="0" borderId="547" xfId="0" applyNumberFormat="1" applyFont="1" applyBorder="1" applyAlignment="1">
      <alignment horizontal="right"/>
    </xf>
    <xf numFmtId="1" fontId="10" fillId="0" borderId="548" xfId="0" applyNumberFormat="1" applyFont="1" applyBorder="1" applyAlignment="1">
      <alignment horizontal="right"/>
    </xf>
    <xf numFmtId="1" fontId="10" fillId="0" borderId="573" xfId="0" applyNumberFormat="1" applyFont="1" applyBorder="1" applyAlignment="1">
      <alignment horizontal="right"/>
    </xf>
    <xf numFmtId="1" fontId="10" fillId="0" borderId="564" xfId="0" applyNumberFormat="1" applyFont="1" applyBorder="1" applyAlignment="1">
      <alignment horizontal="right"/>
    </xf>
    <xf numFmtId="1" fontId="10" fillId="8" borderId="567" xfId="0" applyNumberFormat="1" applyFont="1" applyFill="1" applyBorder="1" applyProtection="1">
      <protection locked="0"/>
    </xf>
    <xf numFmtId="1" fontId="10" fillId="0" borderId="555" xfId="0" applyNumberFormat="1" applyFont="1" applyBorder="1" applyAlignment="1">
      <alignment horizontal="right"/>
    </xf>
    <xf numFmtId="1" fontId="10" fillId="0" borderId="554" xfId="0" applyNumberFormat="1" applyFont="1" applyBorder="1" applyAlignment="1">
      <alignment horizontal="right"/>
    </xf>
    <xf numFmtId="1" fontId="10" fillId="4" borderId="564" xfId="0" applyNumberFormat="1" applyFont="1" applyFill="1" applyBorder="1" applyAlignment="1">
      <alignment horizontal="right"/>
    </xf>
    <xf numFmtId="1" fontId="10" fillId="5" borderId="550" xfId="0" applyNumberFormat="1" applyFont="1" applyFill="1" applyBorder="1" applyAlignment="1">
      <alignment horizontal="center" vertical="center" wrapText="1"/>
    </xf>
    <xf numFmtId="1" fontId="10" fillId="5" borderId="505" xfId="0" applyNumberFormat="1" applyFont="1" applyFill="1" applyBorder="1" applyAlignment="1">
      <alignment horizontal="center" vertical="center" wrapText="1"/>
    </xf>
    <xf numFmtId="1" fontId="10" fillId="4" borderId="560" xfId="0" applyNumberFormat="1" applyFont="1" applyFill="1" applyBorder="1" applyAlignment="1">
      <alignment horizontal="right" wrapText="1"/>
    </xf>
    <xf numFmtId="1" fontId="10" fillId="11" borderId="560" xfId="0" applyNumberFormat="1" applyFont="1" applyFill="1" applyBorder="1" applyAlignment="1">
      <alignment horizontal="right" wrapText="1"/>
    </xf>
    <xf numFmtId="1" fontId="10" fillId="4" borderId="560" xfId="0" applyNumberFormat="1" applyFont="1" applyFill="1" applyBorder="1" applyAlignment="1">
      <alignment horizontal="right"/>
    </xf>
    <xf numFmtId="1" fontId="10" fillId="9" borderId="568" xfId="0" applyNumberFormat="1" applyFont="1" applyFill="1" applyBorder="1"/>
    <xf numFmtId="1" fontId="10" fillId="9" borderId="562" xfId="0" applyNumberFormat="1" applyFont="1" applyFill="1" applyBorder="1"/>
    <xf numFmtId="1" fontId="10" fillId="11" borderId="568" xfId="0" applyNumberFormat="1" applyFont="1" applyFill="1" applyBorder="1"/>
    <xf numFmtId="1" fontId="10" fillId="8" borderId="575" xfId="0" applyNumberFormat="1" applyFont="1" applyFill="1" applyBorder="1" applyProtection="1">
      <protection locked="0"/>
    </xf>
    <xf numFmtId="1" fontId="10" fillId="11" borderId="560" xfId="0" applyNumberFormat="1" applyFont="1" applyFill="1" applyBorder="1"/>
    <xf numFmtId="1" fontId="10" fillId="11" borderId="503" xfId="0" applyNumberFormat="1" applyFont="1" applyFill="1" applyBorder="1"/>
    <xf numFmtId="1" fontId="10" fillId="11" borderId="505" xfId="0" applyNumberFormat="1" applyFont="1" applyFill="1" applyBorder="1"/>
    <xf numFmtId="1" fontId="10" fillId="0" borderId="564" xfId="0" applyNumberFormat="1" applyFont="1" applyBorder="1" applyAlignment="1">
      <alignment horizontal="left" vertical="center"/>
    </xf>
    <xf numFmtId="1" fontId="10" fillId="4" borderId="505" xfId="0" applyNumberFormat="1" applyFont="1" applyFill="1" applyBorder="1" applyAlignment="1">
      <alignment horizontal="right" wrapText="1"/>
    </xf>
    <xf numFmtId="1" fontId="10" fillId="9" borderId="572" xfId="0" applyNumberFormat="1" applyFont="1" applyFill="1" applyBorder="1"/>
    <xf numFmtId="1" fontId="10" fillId="11" borderId="555" xfId="0" applyNumberFormat="1" applyFont="1" applyFill="1" applyBorder="1"/>
    <xf numFmtId="1" fontId="10" fillId="0" borderId="573" xfId="0" applyNumberFormat="1" applyFont="1" applyBorder="1"/>
    <xf numFmtId="1" fontId="10" fillId="4" borderId="560" xfId="0" applyNumberFormat="1" applyFont="1" applyFill="1" applyBorder="1" applyAlignment="1">
      <alignment vertical="center"/>
    </xf>
    <xf numFmtId="1" fontId="10" fillId="11" borderId="562" xfId="0" applyNumberFormat="1" applyFont="1" applyFill="1" applyBorder="1"/>
    <xf numFmtId="1" fontId="10" fillId="11" borderId="559" xfId="0" applyNumberFormat="1" applyFont="1" applyFill="1" applyBorder="1"/>
    <xf numFmtId="1" fontId="10" fillId="11" borderId="504" xfId="0" applyNumberFormat="1" applyFont="1" applyFill="1" applyBorder="1"/>
    <xf numFmtId="1" fontId="10" fillId="11" borderId="552" xfId="0" applyNumberFormat="1" applyFont="1" applyFill="1" applyBorder="1"/>
    <xf numFmtId="1" fontId="10" fillId="5" borderId="560" xfId="0" applyNumberFormat="1" applyFont="1" applyFill="1" applyBorder="1" applyAlignment="1">
      <alignment horizontal="left" vertical="center"/>
    </xf>
    <xf numFmtId="1" fontId="10" fillId="0" borderId="505" xfId="0" applyNumberFormat="1" applyFont="1" applyBorder="1" applyAlignment="1">
      <alignment horizontal="right" wrapText="1"/>
    </xf>
    <xf numFmtId="1" fontId="10" fillId="4" borderId="505" xfId="0" applyNumberFormat="1" applyFont="1" applyFill="1" applyBorder="1" applyAlignment="1">
      <alignment horizontal="right"/>
    </xf>
    <xf numFmtId="1" fontId="10" fillId="5" borderId="503" xfId="0" applyNumberFormat="1" applyFont="1" applyFill="1" applyBorder="1"/>
    <xf numFmtId="1" fontId="10" fillId="5" borderId="552" xfId="0" applyNumberFormat="1" applyFont="1" applyFill="1" applyBorder="1"/>
    <xf numFmtId="1" fontId="10" fillId="5" borderId="504" xfId="0" applyNumberFormat="1" applyFont="1" applyFill="1" applyBorder="1"/>
    <xf numFmtId="1" fontId="10" fillId="5" borderId="555" xfId="0" applyNumberFormat="1" applyFont="1" applyFill="1" applyBorder="1"/>
    <xf numFmtId="1" fontId="10" fillId="5" borderId="556" xfId="0" applyNumberFormat="1" applyFont="1" applyFill="1" applyBorder="1"/>
    <xf numFmtId="1" fontId="10" fillId="5" borderId="505" xfId="0" applyNumberFormat="1" applyFont="1" applyFill="1" applyBorder="1"/>
    <xf numFmtId="1" fontId="10" fillId="8" borderId="558" xfId="0" applyNumberFormat="1" applyFont="1" applyFill="1" applyBorder="1" applyProtection="1">
      <protection locked="0"/>
    </xf>
    <xf numFmtId="1" fontId="10" fillId="0" borderId="560" xfId="0" applyNumberFormat="1" applyFont="1" applyBorder="1" applyAlignment="1">
      <alignment horizontal="left" vertical="center"/>
    </xf>
    <xf numFmtId="1" fontId="10" fillId="0" borderId="505" xfId="0" applyNumberFormat="1" applyFont="1" applyBorder="1" applyAlignment="1">
      <alignment horizontal="left" vertical="center"/>
    </xf>
    <xf numFmtId="1" fontId="10" fillId="4" borderId="564" xfId="0" applyNumberFormat="1" applyFont="1" applyFill="1" applyBorder="1" applyAlignment="1">
      <alignment horizontal="right" wrapText="1"/>
    </xf>
    <xf numFmtId="1" fontId="10" fillId="8" borderId="555" xfId="0" applyNumberFormat="1" applyFont="1" applyFill="1" applyBorder="1" applyProtection="1">
      <protection locked="0"/>
    </xf>
    <xf numFmtId="1" fontId="10" fillId="8" borderId="553" xfId="0" applyNumberFormat="1" applyFont="1" applyFill="1" applyBorder="1" applyProtection="1">
      <protection locked="0"/>
    </xf>
    <xf numFmtId="1" fontId="10" fillId="8" borderId="573" xfId="0" applyNumberFormat="1" applyFont="1" applyFill="1" applyBorder="1" applyProtection="1">
      <protection locked="0"/>
    </xf>
    <xf numFmtId="1" fontId="10" fillId="8" borderId="572" xfId="0" applyNumberFormat="1" applyFont="1" applyFill="1" applyBorder="1" applyProtection="1">
      <protection locked="0"/>
    </xf>
    <xf numFmtId="1" fontId="10" fillId="8" borderId="564" xfId="0" applyNumberFormat="1" applyFont="1" applyFill="1" applyBorder="1" applyProtection="1">
      <protection locked="0"/>
    </xf>
    <xf numFmtId="1" fontId="10" fillId="9" borderId="559" xfId="0" applyNumberFormat="1" applyFont="1" applyFill="1" applyBorder="1"/>
    <xf numFmtId="1" fontId="10" fillId="9" borderId="552" xfId="0" applyNumberFormat="1" applyFont="1" applyFill="1" applyBorder="1"/>
    <xf numFmtId="1" fontId="10" fillId="8" borderId="503" xfId="0" applyNumberFormat="1" applyFont="1" applyFill="1" applyBorder="1" applyProtection="1">
      <protection locked="0"/>
    </xf>
    <xf numFmtId="1" fontId="10" fillId="8" borderId="552" xfId="0" applyNumberFormat="1" applyFont="1" applyFill="1" applyBorder="1" applyProtection="1">
      <protection locked="0"/>
    </xf>
    <xf numFmtId="1" fontId="10" fillId="9" borderId="503" xfId="0" applyNumberFormat="1" applyFont="1" applyFill="1" applyBorder="1"/>
    <xf numFmtId="1" fontId="10" fillId="8" borderId="556" xfId="0" applyNumberFormat="1" applyFont="1" applyFill="1" applyBorder="1" applyProtection="1">
      <protection locked="0"/>
    </xf>
    <xf numFmtId="1" fontId="10" fillId="8" borderId="504" xfId="0" applyNumberFormat="1" applyFont="1" applyFill="1" applyBorder="1" applyProtection="1">
      <protection locked="0"/>
    </xf>
    <xf numFmtId="1" fontId="10" fillId="0" borderId="560" xfId="0" applyNumberFormat="1" applyFont="1" applyBorder="1" applyAlignment="1">
      <alignment wrapText="1"/>
    </xf>
    <xf numFmtId="1" fontId="10" fillId="4" borderId="559" xfId="0" applyNumberFormat="1" applyFont="1" applyFill="1" applyBorder="1" applyAlignment="1">
      <alignment horizontal="right"/>
    </xf>
    <xf numFmtId="1" fontId="10" fillId="0" borderId="560" xfId="0" applyNumberFormat="1" applyFont="1" applyBorder="1" applyAlignment="1">
      <alignment vertical="center" wrapText="1"/>
    </xf>
    <xf numFmtId="1" fontId="10" fillId="9" borderId="575" xfId="0" applyNumberFormat="1" applyFont="1" applyFill="1" applyBorder="1"/>
    <xf numFmtId="1" fontId="10" fillId="9" borderId="560" xfId="0" applyNumberFormat="1" applyFont="1" applyFill="1" applyBorder="1"/>
    <xf numFmtId="1" fontId="10" fillId="4" borderId="568" xfId="0" applyNumberFormat="1" applyFont="1" applyFill="1" applyBorder="1" applyAlignment="1">
      <alignment horizontal="right" wrapText="1"/>
    </xf>
    <xf numFmtId="1" fontId="10" fillId="0" borderId="559" xfId="0" applyNumberFormat="1" applyFont="1" applyBorder="1"/>
    <xf numFmtId="1" fontId="10" fillId="11" borderId="568" xfId="0" applyNumberFormat="1" applyFont="1" applyFill="1" applyBorder="1" applyProtection="1">
      <protection locked="0"/>
    </xf>
    <xf numFmtId="1" fontId="10" fillId="11" borderId="559" xfId="0" applyNumberFormat="1" applyFont="1" applyFill="1" applyBorder="1" applyProtection="1">
      <protection locked="0"/>
    </xf>
    <xf numFmtId="1" fontId="10" fillId="11" borderId="558" xfId="0" applyNumberFormat="1" applyFont="1" applyFill="1" applyBorder="1" applyProtection="1">
      <protection locked="0"/>
    </xf>
    <xf numFmtId="1" fontId="10" fillId="0" borderId="546" xfId="0" applyNumberFormat="1" applyFont="1" applyBorder="1" applyAlignment="1">
      <alignment horizontal="center" vertical="center"/>
    </xf>
    <xf numFmtId="1" fontId="10" fillId="0" borderId="579" xfId="0" applyNumberFormat="1" applyFont="1" applyBorder="1"/>
    <xf numFmtId="1" fontId="10" fillId="8" borderId="570" xfId="0" applyNumberFormat="1" applyFont="1" applyFill="1" applyBorder="1" applyProtection="1">
      <protection locked="0"/>
    </xf>
    <xf numFmtId="1" fontId="10" fillId="4" borderId="569" xfId="0" applyNumberFormat="1" applyFont="1" applyFill="1" applyBorder="1" applyAlignment="1">
      <alignment horizontal="center" vertical="center" wrapText="1"/>
    </xf>
    <xf numFmtId="1" fontId="10" fillId="4" borderId="582" xfId="0" applyNumberFormat="1" applyFont="1" applyFill="1" applyBorder="1" applyAlignment="1">
      <alignment horizontal="center" vertical="center" wrapText="1"/>
    </xf>
    <xf numFmtId="1" fontId="10" fillId="4" borderId="568" xfId="0" applyNumberFormat="1" applyFont="1" applyFill="1" applyBorder="1" applyAlignment="1">
      <alignment horizontal="right" vertical="center" wrapText="1"/>
    </xf>
    <xf numFmtId="1" fontId="10" fillId="4" borderId="567" xfId="0" applyNumberFormat="1" applyFont="1" applyFill="1" applyBorder="1" applyAlignment="1">
      <alignment horizontal="right" vertical="center" wrapText="1"/>
    </xf>
    <xf numFmtId="1" fontId="10" fillId="0" borderId="559" xfId="0" applyNumberFormat="1" applyFont="1" applyBorder="1" applyAlignment="1">
      <alignment horizontal="right" vertical="center" wrapText="1"/>
    </xf>
    <xf numFmtId="1" fontId="10" fillId="8" borderId="568" xfId="0" applyNumberFormat="1" applyFont="1" applyFill="1" applyBorder="1" applyAlignment="1" applyProtection="1">
      <alignment wrapText="1"/>
      <protection locked="0"/>
    </xf>
    <xf numFmtId="1" fontId="10" fillId="8" borderId="562" xfId="0" applyNumberFormat="1" applyFont="1" applyFill="1" applyBorder="1" applyAlignment="1" applyProtection="1">
      <alignment wrapText="1"/>
      <protection locked="0"/>
    </xf>
    <xf numFmtId="1" fontId="10" fillId="8" borderId="561" xfId="0" applyNumberFormat="1" applyFont="1" applyFill="1" applyBorder="1" applyAlignment="1" applyProtection="1">
      <alignment wrapText="1"/>
      <protection locked="0"/>
    </xf>
    <xf numFmtId="1" fontId="10" fillId="8" borderId="559" xfId="0" applyNumberFormat="1" applyFont="1" applyFill="1" applyBorder="1" applyAlignment="1" applyProtection="1">
      <alignment wrapText="1"/>
      <protection locked="0"/>
    </xf>
    <xf numFmtId="1" fontId="10" fillId="8" borderId="570" xfId="0" applyNumberFormat="1" applyFont="1" applyFill="1" applyBorder="1" applyAlignment="1" applyProtection="1">
      <alignment wrapText="1"/>
      <protection locked="0"/>
    </xf>
    <xf numFmtId="1" fontId="10" fillId="8" borderId="566" xfId="0" applyNumberFormat="1" applyFont="1" applyFill="1" applyBorder="1" applyAlignment="1" applyProtection="1">
      <alignment wrapText="1"/>
      <protection locked="0"/>
    </xf>
    <xf numFmtId="1" fontId="10" fillId="8" borderId="567" xfId="0" applyNumberFormat="1" applyFont="1" applyFill="1" applyBorder="1" applyAlignment="1" applyProtection="1">
      <alignment wrapText="1"/>
      <protection locked="0"/>
    </xf>
    <xf numFmtId="1" fontId="10" fillId="0" borderId="567" xfId="0" applyNumberFormat="1" applyFont="1" applyBorder="1" applyAlignment="1">
      <alignment horizontal="right" wrapText="1"/>
    </xf>
    <xf numFmtId="1" fontId="10" fillId="0" borderId="561" xfId="0" applyNumberFormat="1" applyFont="1" applyBorder="1" applyAlignment="1">
      <alignment horizontal="right" wrapText="1"/>
    </xf>
    <xf numFmtId="1" fontId="10" fillId="9" borderId="566" xfId="0" applyNumberFormat="1" applyFont="1" applyFill="1" applyBorder="1" applyAlignment="1">
      <alignment wrapText="1"/>
    </xf>
    <xf numFmtId="1" fontId="10" fillId="9" borderId="570" xfId="0" applyNumberFormat="1" applyFont="1" applyFill="1" applyBorder="1" applyAlignment="1">
      <alignment wrapText="1"/>
    </xf>
    <xf numFmtId="1" fontId="10" fillId="11" borderId="570" xfId="0" applyNumberFormat="1" applyFont="1" applyFill="1" applyBorder="1" applyAlignment="1">
      <alignment wrapText="1"/>
    </xf>
    <xf numFmtId="1" fontId="10" fillId="11" borderId="566" xfId="0" applyNumberFormat="1" applyFont="1" applyFill="1" applyBorder="1" applyAlignment="1">
      <alignment wrapText="1"/>
    </xf>
    <xf numFmtId="1" fontId="10" fillId="4" borderId="503" xfId="0" applyNumberFormat="1" applyFont="1" applyFill="1" applyBorder="1" applyAlignment="1">
      <alignment horizontal="right" wrapText="1"/>
    </xf>
    <xf numFmtId="1" fontId="10" fillId="8" borderId="502" xfId="0" applyNumberFormat="1" applyFont="1" applyFill="1" applyBorder="1" applyAlignment="1" applyProtection="1">
      <alignment wrapText="1"/>
      <protection locked="0"/>
    </xf>
    <xf numFmtId="1" fontId="10" fillId="8" borderId="552" xfId="0" applyNumberFormat="1" applyFont="1" applyFill="1" applyBorder="1" applyAlignment="1" applyProtection="1">
      <alignment wrapText="1"/>
      <protection locked="0"/>
    </xf>
    <xf numFmtId="1" fontId="10" fillId="11" borderId="583" xfId="0" applyNumberFormat="1" applyFont="1" applyFill="1" applyBorder="1" applyAlignment="1">
      <alignment wrapText="1"/>
    </xf>
    <xf numFmtId="1" fontId="10" fillId="11" borderId="584" xfId="0" applyNumberFormat="1" applyFont="1" applyFill="1" applyBorder="1" applyAlignment="1">
      <alignment wrapText="1"/>
    </xf>
    <xf numFmtId="1" fontId="10" fillId="8" borderId="504" xfId="0" applyNumberFormat="1" applyFont="1" applyFill="1" applyBorder="1" applyAlignment="1" applyProtection="1">
      <alignment wrapText="1"/>
      <protection locked="0"/>
    </xf>
    <xf numFmtId="1" fontId="10" fillId="9" borderId="568" xfId="0" applyNumberFormat="1" applyFont="1" applyFill="1" applyBorder="1" applyAlignment="1">
      <alignment wrapText="1"/>
    </xf>
    <xf numFmtId="1" fontId="10" fillId="9" borderId="562" xfId="0" applyNumberFormat="1" applyFont="1" applyFill="1" applyBorder="1" applyAlignment="1">
      <alignment wrapText="1"/>
    </xf>
    <xf numFmtId="1" fontId="10" fillId="9" borderId="561" xfId="0" applyNumberFormat="1" applyFont="1" applyFill="1" applyBorder="1" applyAlignment="1">
      <alignment wrapText="1"/>
    </xf>
    <xf numFmtId="1" fontId="10" fillId="11" borderId="568" xfId="0" applyNumberFormat="1" applyFont="1" applyFill="1" applyBorder="1" applyAlignment="1">
      <alignment wrapText="1"/>
    </xf>
    <xf numFmtId="1" fontId="10" fillId="11" borderId="562" xfId="0" applyNumberFormat="1" applyFont="1" applyFill="1" applyBorder="1" applyAlignment="1">
      <alignment wrapText="1"/>
    </xf>
    <xf numFmtId="1" fontId="10" fillId="11" borderId="561" xfId="0" applyNumberFormat="1" applyFont="1" applyFill="1" applyBorder="1" applyAlignment="1">
      <alignment wrapText="1"/>
    </xf>
    <xf numFmtId="1" fontId="10" fillId="0" borderId="585" xfId="2" applyNumberFormat="1" applyFont="1" applyFill="1" applyBorder="1" applyAlignment="1">
      <alignment horizontal="right" wrapText="1"/>
    </xf>
    <xf numFmtId="1" fontId="10" fillId="0" borderId="586" xfId="2" applyNumberFormat="1" applyFont="1" applyFill="1" applyBorder="1" applyAlignment="1">
      <alignment horizontal="right" wrapText="1"/>
    </xf>
    <xf numFmtId="1" fontId="10" fillId="0" borderId="587" xfId="2" applyNumberFormat="1" applyFont="1" applyFill="1" applyBorder="1" applyAlignment="1">
      <alignment horizontal="right" wrapText="1"/>
    </xf>
    <xf numFmtId="1" fontId="10" fillId="0" borderId="588" xfId="2" applyNumberFormat="1" applyFont="1" applyFill="1" applyBorder="1" applyAlignment="1">
      <alignment horizontal="right" wrapText="1"/>
    </xf>
    <xf numFmtId="1" fontId="10" fillId="0" borderId="589" xfId="2" applyNumberFormat="1" applyFont="1" applyFill="1" applyBorder="1" applyAlignment="1">
      <alignment horizontal="right" wrapText="1"/>
    </xf>
    <xf numFmtId="1" fontId="10" fillId="0" borderId="590" xfId="2" applyNumberFormat="1" applyFont="1" applyFill="1" applyBorder="1" applyAlignment="1">
      <alignment horizontal="right" wrapText="1"/>
    </xf>
    <xf numFmtId="1" fontId="10" fillId="0" borderId="591" xfId="2" applyNumberFormat="1" applyFont="1" applyFill="1" applyBorder="1" applyAlignment="1">
      <alignment horizontal="right" wrapText="1"/>
    </xf>
    <xf numFmtId="1" fontId="10" fillId="0" borderId="592" xfId="2" applyNumberFormat="1" applyFont="1" applyFill="1" applyBorder="1" applyAlignment="1">
      <alignment horizontal="right" wrapText="1"/>
    </xf>
    <xf numFmtId="1" fontId="10" fillId="0" borderId="593" xfId="2" applyNumberFormat="1" applyFont="1" applyFill="1" applyBorder="1" applyAlignment="1">
      <alignment horizontal="right" wrapText="1"/>
    </xf>
    <xf numFmtId="1" fontId="10" fillId="0" borderId="594" xfId="2" applyNumberFormat="1" applyFont="1" applyFill="1" applyBorder="1" applyAlignment="1">
      <alignment horizontal="right" wrapText="1"/>
    </xf>
    <xf numFmtId="1" fontId="10" fillId="8" borderId="596" xfId="0" applyNumberFormat="1" applyFont="1" applyFill="1" applyBorder="1" applyAlignment="1" applyProtection="1">
      <alignment wrapText="1"/>
      <protection locked="0"/>
    </xf>
    <xf numFmtId="1" fontId="10" fillId="0" borderId="597" xfId="2" applyNumberFormat="1" applyFont="1" applyFill="1" applyBorder="1" applyAlignment="1">
      <alignment horizontal="right" wrapText="1"/>
    </xf>
    <xf numFmtId="1" fontId="10" fillId="0" borderId="598" xfId="2" applyNumberFormat="1" applyFont="1" applyFill="1" applyBorder="1" applyAlignment="1">
      <alignment horizontal="right" wrapText="1"/>
    </xf>
    <xf numFmtId="1" fontId="10" fillId="0" borderId="599" xfId="0" applyNumberFormat="1" applyFont="1" applyBorder="1" applyAlignment="1">
      <alignment horizontal="right" wrapText="1"/>
    </xf>
    <xf numFmtId="1" fontId="10" fillId="11" borderId="600" xfId="0" applyNumberFormat="1" applyFont="1" applyFill="1" applyBorder="1" applyAlignment="1">
      <alignment wrapText="1"/>
    </xf>
    <xf numFmtId="1" fontId="10" fillId="11" borderId="601" xfId="0" applyNumberFormat="1" applyFont="1" applyFill="1" applyBorder="1" applyAlignment="1">
      <alignment wrapText="1"/>
    </xf>
    <xf numFmtId="1" fontId="10" fillId="11" borderId="599" xfId="0" applyNumberFormat="1" applyFont="1" applyFill="1" applyBorder="1" applyAlignment="1">
      <alignment wrapText="1"/>
    </xf>
    <xf numFmtId="1" fontId="10" fillId="8" borderId="605" xfId="0" applyNumberFormat="1" applyFont="1" applyFill="1" applyBorder="1" applyAlignment="1" applyProtection="1">
      <alignment wrapText="1"/>
      <protection locked="0"/>
    </xf>
    <xf numFmtId="1" fontId="10" fillId="0" borderId="605" xfId="0" applyNumberFormat="1" applyFont="1" applyBorder="1" applyAlignment="1">
      <alignment horizontal="right" wrapText="1"/>
    </xf>
    <xf numFmtId="1" fontId="10" fillId="0" borderId="608" xfId="3" applyNumberFormat="1" applyFont="1" applyFill="1" applyBorder="1" applyAlignment="1">
      <alignment horizontal="right" wrapText="1"/>
    </xf>
    <xf numFmtId="1" fontId="10" fillId="0" borderId="609" xfId="3" applyNumberFormat="1" applyFont="1" applyFill="1" applyBorder="1" applyAlignment="1">
      <alignment horizontal="right" wrapText="1"/>
    </xf>
    <xf numFmtId="1" fontId="10" fillId="3" borderId="610" xfId="3" applyNumberFormat="1" applyFont="1" applyBorder="1" applyAlignment="1" applyProtection="1">
      <alignment wrapText="1"/>
      <protection locked="0"/>
    </xf>
    <xf numFmtId="1" fontId="10" fillId="3" borderId="611" xfId="3" applyNumberFormat="1" applyFont="1" applyBorder="1" applyAlignment="1" applyProtection="1">
      <alignment wrapText="1"/>
      <protection locked="0"/>
    </xf>
    <xf numFmtId="1" fontId="10" fillId="3" borderId="612" xfId="3" applyNumberFormat="1" applyFont="1" applyBorder="1" applyAlignment="1" applyProtection="1">
      <alignment wrapText="1"/>
      <protection locked="0"/>
    </xf>
    <xf numFmtId="1" fontId="10" fillId="3" borderId="609" xfId="3" applyNumberFormat="1" applyFont="1" applyBorder="1" applyAlignment="1" applyProtection="1">
      <alignment wrapText="1"/>
      <protection locked="0"/>
    </xf>
    <xf numFmtId="1" fontId="10" fillId="3" borderId="613" xfId="3" applyNumberFormat="1" applyFont="1" applyBorder="1" applyAlignment="1" applyProtection="1">
      <alignment wrapText="1"/>
      <protection locked="0"/>
    </xf>
    <xf numFmtId="1" fontId="10" fillId="3" borderId="614" xfId="3" applyNumberFormat="1" applyFont="1" applyBorder="1" applyAlignment="1" applyProtection="1">
      <alignment wrapText="1"/>
      <protection locked="0"/>
    </xf>
    <xf numFmtId="1" fontId="10" fillId="3" borderId="615" xfId="3" applyNumberFormat="1" applyFont="1" applyBorder="1" applyAlignment="1" applyProtection="1">
      <alignment wrapText="1"/>
      <protection locked="0"/>
    </xf>
    <xf numFmtId="1" fontId="10" fillId="8" borderId="616" xfId="0" applyNumberFormat="1" applyFont="1" applyFill="1" applyBorder="1" applyAlignment="1" applyProtection="1">
      <alignment wrapText="1"/>
      <protection locked="0"/>
    </xf>
    <xf numFmtId="1" fontId="10" fillId="8" borderId="617" xfId="0" applyNumberFormat="1" applyFont="1" applyFill="1" applyBorder="1" applyAlignment="1" applyProtection="1">
      <alignment wrapText="1"/>
      <protection locked="0"/>
    </xf>
    <xf numFmtId="1" fontId="10" fillId="8" borderId="618" xfId="0" applyNumberFormat="1" applyFont="1" applyFill="1" applyBorder="1" applyAlignment="1" applyProtection="1">
      <alignment wrapText="1"/>
      <protection locked="0"/>
    </xf>
    <xf numFmtId="1" fontId="10" fillId="0" borderId="619" xfId="3" applyNumberFormat="1" applyFont="1" applyFill="1" applyBorder="1" applyAlignment="1">
      <alignment horizontal="right" wrapText="1"/>
    </xf>
    <xf numFmtId="1" fontId="10" fillId="0" borderId="620" xfId="3" applyNumberFormat="1" applyFont="1" applyFill="1" applyBorder="1" applyAlignment="1">
      <alignment horizontal="right" wrapText="1"/>
    </xf>
    <xf numFmtId="1" fontId="10" fillId="3" borderId="621" xfId="3" applyNumberFormat="1" applyFont="1" applyBorder="1" applyAlignment="1" applyProtection="1">
      <alignment wrapText="1"/>
      <protection locked="0"/>
    </xf>
    <xf numFmtId="1" fontId="10" fillId="3" borderId="622" xfId="3" applyNumberFormat="1" applyFont="1" applyBorder="1" applyAlignment="1" applyProtection="1">
      <alignment wrapText="1"/>
      <protection locked="0"/>
    </xf>
    <xf numFmtId="1" fontId="10" fillId="3" borderId="623" xfId="3" applyNumberFormat="1" applyFont="1" applyBorder="1" applyAlignment="1" applyProtection="1">
      <alignment wrapText="1"/>
      <protection locked="0"/>
    </xf>
    <xf numFmtId="1" fontId="10" fillId="3" borderId="620" xfId="3" applyNumberFormat="1" applyFont="1" applyBorder="1" applyAlignment="1" applyProtection="1">
      <alignment wrapText="1"/>
      <protection locked="0"/>
    </xf>
    <xf numFmtId="1" fontId="10" fillId="3" borderId="624" xfId="3" applyNumberFormat="1" applyFont="1" applyBorder="1" applyAlignment="1" applyProtection="1">
      <alignment wrapText="1"/>
      <protection locked="0"/>
    </xf>
    <xf numFmtId="1" fontId="10" fillId="3" borderId="625" xfId="3" applyNumberFormat="1" applyFont="1" applyBorder="1" applyAlignment="1" applyProtection="1">
      <alignment wrapText="1"/>
      <protection locked="0"/>
    </xf>
    <xf numFmtId="1" fontId="10" fillId="3" borderId="626" xfId="3" applyNumberFormat="1" applyFont="1" applyBorder="1" applyAlignment="1" applyProtection="1">
      <alignment wrapText="1"/>
      <protection locked="0"/>
    </xf>
    <xf numFmtId="1" fontId="10" fillId="3" borderId="627" xfId="3" applyNumberFormat="1" applyFont="1" applyBorder="1" applyAlignment="1" applyProtection="1">
      <alignment wrapText="1"/>
      <protection locked="0"/>
    </xf>
    <xf numFmtId="1" fontId="10" fillId="3" borderId="628" xfId="3" applyNumberFormat="1" applyFont="1" applyBorder="1" applyAlignment="1" applyProtection="1">
      <alignment wrapText="1"/>
      <protection locked="0"/>
    </xf>
    <xf numFmtId="1" fontId="10" fillId="3" borderId="629" xfId="3" applyNumberFormat="1" applyFont="1" applyBorder="1" applyAlignment="1" applyProtection="1">
      <alignment wrapText="1"/>
      <protection locked="0"/>
    </xf>
    <xf numFmtId="1" fontId="10" fillId="8" borderId="630" xfId="0" applyNumberFormat="1" applyFont="1" applyFill="1" applyBorder="1" applyAlignment="1" applyProtection="1">
      <alignment wrapText="1"/>
      <protection locked="0"/>
    </xf>
    <xf numFmtId="1" fontId="10" fillId="8" borderId="631" xfId="0" applyNumberFormat="1" applyFont="1" applyFill="1" applyBorder="1" applyAlignment="1" applyProtection="1">
      <alignment wrapText="1"/>
      <protection locked="0"/>
    </xf>
    <xf numFmtId="1" fontId="10" fillId="8" borderId="632" xfId="0" applyNumberFormat="1" applyFont="1" applyFill="1" applyBorder="1" applyAlignment="1" applyProtection="1">
      <alignment wrapText="1"/>
      <protection locked="0"/>
    </xf>
    <xf numFmtId="1" fontId="10" fillId="8" borderId="633" xfId="0" applyNumberFormat="1" applyFont="1" applyFill="1" applyBorder="1" applyAlignment="1" applyProtection="1">
      <alignment wrapText="1"/>
      <protection locked="0"/>
    </xf>
    <xf numFmtId="1" fontId="10" fillId="0" borderId="634" xfId="3" applyNumberFormat="1" applyFont="1" applyFill="1" applyBorder="1" applyAlignment="1">
      <alignment horizontal="right" wrapText="1"/>
    </xf>
    <xf numFmtId="1" fontId="10" fillId="0" borderId="635" xfId="3" applyNumberFormat="1" applyFont="1" applyFill="1" applyBorder="1" applyAlignment="1">
      <alignment horizontal="right" wrapText="1"/>
    </xf>
    <xf numFmtId="1" fontId="10" fillId="3" borderId="636" xfId="3" applyNumberFormat="1" applyFont="1" applyBorder="1" applyAlignment="1" applyProtection="1">
      <alignment wrapText="1"/>
      <protection locked="0"/>
    </xf>
    <xf numFmtId="1" fontId="10" fillId="3" borderId="637" xfId="3" applyNumberFormat="1" applyFont="1" applyBorder="1" applyAlignment="1" applyProtection="1">
      <alignment wrapText="1"/>
      <protection locked="0"/>
    </xf>
    <xf numFmtId="1" fontId="10" fillId="3" borderId="638" xfId="3" applyNumberFormat="1" applyFont="1" applyBorder="1" applyAlignment="1" applyProtection="1">
      <alignment wrapText="1"/>
      <protection locked="0"/>
    </xf>
    <xf numFmtId="1" fontId="10" fillId="3" borderId="639" xfId="3" applyNumberFormat="1" applyFont="1" applyBorder="1" applyAlignment="1" applyProtection="1">
      <alignment wrapText="1"/>
      <protection locked="0"/>
    </xf>
    <xf numFmtId="1" fontId="10" fillId="0" borderId="602" xfId="0" applyNumberFormat="1" applyFont="1" applyBorder="1" applyAlignment="1">
      <alignment horizontal="center" vertical="center"/>
    </xf>
    <xf numFmtId="1" fontId="10" fillId="0" borderId="649" xfId="0" applyNumberFormat="1" applyFont="1" applyBorder="1" applyAlignment="1">
      <alignment horizontal="center" vertical="center"/>
    </xf>
    <xf numFmtId="1" fontId="10" fillId="0" borderId="602" xfId="0" applyNumberFormat="1" applyFont="1" applyBorder="1" applyAlignment="1">
      <alignment horizontal="center" vertical="center" wrapText="1"/>
    </xf>
    <xf numFmtId="1" fontId="10" fillId="0" borderId="651" xfId="0" applyNumberFormat="1" applyFont="1" applyBorder="1" applyAlignment="1">
      <alignment horizontal="center" vertical="center" wrapText="1"/>
    </xf>
    <xf numFmtId="1" fontId="10" fillId="0" borderId="650" xfId="0" applyNumberFormat="1" applyFont="1" applyBorder="1" applyAlignment="1">
      <alignment horizontal="center" vertical="center" wrapText="1"/>
    </xf>
    <xf numFmtId="1" fontId="10" fillId="0" borderId="652" xfId="0" applyNumberFormat="1" applyFont="1" applyBorder="1" applyAlignment="1">
      <alignment horizontal="center" vertical="center" wrapText="1"/>
    </xf>
    <xf numFmtId="1" fontId="10" fillId="0" borderId="607" xfId="0" applyNumberFormat="1" applyFont="1" applyBorder="1" applyAlignment="1">
      <alignment horizontal="right" wrapText="1"/>
    </xf>
    <xf numFmtId="1" fontId="10" fillId="0" borderId="607" xfId="0" applyNumberFormat="1" applyFont="1" applyBorder="1"/>
    <xf numFmtId="1" fontId="10" fillId="8" borderId="656" xfId="0" applyNumberFormat="1" applyFont="1" applyFill="1" applyBorder="1" applyProtection="1">
      <protection locked="0"/>
    </xf>
    <xf numFmtId="1" fontId="10" fillId="8" borderId="618" xfId="0" applyNumberFormat="1" applyFont="1" applyFill="1" applyBorder="1" applyProtection="1">
      <protection locked="0"/>
    </xf>
    <xf numFmtId="1" fontId="10" fillId="8" borderId="657" xfId="0" applyNumberFormat="1" applyFont="1" applyFill="1" applyBorder="1" applyProtection="1">
      <protection locked="0"/>
    </xf>
    <xf numFmtId="1" fontId="10" fillId="0" borderId="658" xfId="0" applyNumberFormat="1" applyFont="1" applyBorder="1" applyAlignment="1" applyProtection="1">
      <alignment horizontal="center" vertical="center" wrapText="1"/>
      <protection hidden="1"/>
    </xf>
    <xf numFmtId="1" fontId="10" fillId="8" borderId="607" xfId="0" applyNumberFormat="1" applyFont="1" applyFill="1" applyBorder="1" applyProtection="1">
      <protection locked="0"/>
    </xf>
    <xf numFmtId="1" fontId="10" fillId="0" borderId="651" xfId="0" applyNumberFormat="1" applyFont="1" applyBorder="1" applyAlignment="1">
      <alignment horizontal="center" vertical="center"/>
    </xf>
    <xf numFmtId="1" fontId="10" fillId="0" borderId="659" xfId="0" applyNumberFormat="1" applyFont="1" applyBorder="1" applyAlignment="1">
      <alignment horizontal="center" vertical="center"/>
    </xf>
    <xf numFmtId="1" fontId="10" fillId="0" borderId="645" xfId="0" applyNumberFormat="1" applyFont="1" applyBorder="1" applyAlignment="1">
      <alignment horizontal="center" vertical="center" wrapText="1"/>
    </xf>
    <xf numFmtId="1" fontId="10" fillId="0" borderId="656" xfId="0" applyNumberFormat="1" applyFont="1" applyBorder="1"/>
    <xf numFmtId="1" fontId="10" fillId="0" borderId="617" xfId="0" applyNumberFormat="1" applyFont="1" applyBorder="1"/>
    <xf numFmtId="1" fontId="10" fillId="0" borderId="618" xfId="0" applyNumberFormat="1" applyFont="1" applyBorder="1"/>
    <xf numFmtId="1" fontId="10" fillId="8" borderId="605" xfId="0" applyNumberFormat="1" applyFont="1" applyFill="1" applyBorder="1" applyProtection="1">
      <protection locked="0"/>
    </xf>
    <xf numFmtId="1" fontId="9" fillId="4" borderId="644" xfId="0" applyNumberFormat="1" applyFont="1" applyFill="1" applyBorder="1" applyAlignment="1">
      <alignment vertical="top"/>
    </xf>
    <xf numFmtId="1" fontId="10" fillId="0" borderId="659" xfId="0" applyNumberFormat="1" applyFont="1" applyBorder="1" applyAlignment="1">
      <alignment horizontal="center" vertical="center" wrapText="1"/>
    </xf>
    <xf numFmtId="1" fontId="10" fillId="0" borderId="661" xfId="0" applyNumberFormat="1" applyFont="1" applyBorder="1" applyAlignment="1">
      <alignment horizontal="center" vertical="center" wrapText="1"/>
    </xf>
    <xf numFmtId="1" fontId="10" fillId="0" borderId="642" xfId="0" applyNumberFormat="1" applyFont="1" applyBorder="1" applyAlignment="1">
      <alignment horizontal="center" vertical="center" wrapText="1"/>
    </xf>
    <xf numFmtId="1" fontId="10" fillId="0" borderId="644" xfId="0" applyNumberFormat="1" applyFont="1" applyBorder="1" applyAlignment="1">
      <alignment horizontal="center" vertical="center" wrapText="1"/>
    </xf>
    <xf numFmtId="1" fontId="10" fillId="0" borderId="605" xfId="0" applyNumberFormat="1" applyFont="1" applyBorder="1"/>
    <xf numFmtId="1" fontId="10" fillId="8" borderId="655" xfId="0" applyNumberFormat="1" applyFont="1" applyFill="1" applyBorder="1" applyProtection="1">
      <protection locked="0"/>
    </xf>
    <xf numFmtId="1" fontId="10" fillId="8" borderId="660" xfId="0" applyNumberFormat="1" applyFont="1" applyFill="1" applyBorder="1" applyProtection="1">
      <protection locked="0"/>
    </xf>
    <xf numFmtId="1" fontId="9" fillId="8" borderId="655" xfId="0" applyNumberFormat="1" applyFont="1" applyFill="1" applyBorder="1" applyProtection="1">
      <protection locked="0"/>
    </xf>
    <xf numFmtId="1" fontId="9" fillId="8" borderId="607" xfId="0" applyNumberFormat="1" applyFont="1" applyFill="1" applyBorder="1" applyProtection="1">
      <protection locked="0"/>
    </xf>
    <xf numFmtId="1" fontId="10" fillId="0" borderId="652" xfId="0" applyNumberFormat="1" applyFont="1" applyBorder="1"/>
    <xf numFmtId="1" fontId="10" fillId="0" borderId="659" xfId="0" applyNumberFormat="1" applyFont="1" applyBorder="1"/>
    <xf numFmtId="1" fontId="10" fillId="0" borderId="650" xfId="0" applyNumberFormat="1" applyFont="1" applyBorder="1"/>
    <xf numFmtId="1" fontId="10" fillId="0" borderId="651" xfId="0" applyNumberFormat="1" applyFont="1" applyBorder="1"/>
    <xf numFmtId="1" fontId="10" fillId="0" borderId="644" xfId="0" applyNumberFormat="1" applyFont="1" applyBorder="1"/>
    <xf numFmtId="1" fontId="10" fillId="0" borderId="645" xfId="0" applyNumberFormat="1" applyFont="1" applyBorder="1"/>
    <xf numFmtId="1" fontId="10" fillId="0" borderId="658" xfId="0" applyNumberFormat="1" applyFont="1" applyBorder="1"/>
    <xf numFmtId="1" fontId="10" fillId="0" borderId="652" xfId="0" applyNumberFormat="1" applyFont="1" applyBorder="1" applyAlignment="1">
      <alignment horizontal="center" vertical="center"/>
    </xf>
    <xf numFmtId="1" fontId="10" fillId="0" borderId="650" xfId="0" applyNumberFormat="1" applyFont="1" applyBorder="1" applyAlignment="1">
      <alignment horizontal="center" vertical="center"/>
    </xf>
    <xf numFmtId="1" fontId="10" fillId="0" borderId="643" xfId="0" applyNumberFormat="1" applyFont="1" applyBorder="1" applyAlignment="1">
      <alignment horizontal="center" vertical="center" wrapText="1"/>
    </xf>
    <xf numFmtId="1" fontId="10" fillId="0" borderId="605" xfId="0" applyNumberFormat="1" applyFont="1" applyBorder="1" applyAlignment="1">
      <alignment horizontal="center" vertical="center" wrapText="1"/>
    </xf>
    <xf numFmtId="1" fontId="10" fillId="0" borderId="617" xfId="0" applyNumberFormat="1" applyFont="1" applyBorder="1" applyAlignment="1">
      <alignment horizontal="center" vertical="center" wrapText="1"/>
    </xf>
    <xf numFmtId="1" fontId="10" fillId="0" borderId="655" xfId="0" applyNumberFormat="1" applyFont="1" applyBorder="1" applyAlignment="1">
      <alignment horizontal="center" vertical="center" wrapText="1"/>
    </xf>
    <xf numFmtId="1" fontId="10" fillId="8" borderId="60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1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5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0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5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5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6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55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652" xfId="0" applyNumberFormat="1" applyFont="1" applyFill="1" applyBorder="1"/>
    <xf numFmtId="1" fontId="10" fillId="9" borderId="650" xfId="0" applyNumberFormat="1" applyFont="1" applyFill="1" applyBorder="1"/>
    <xf numFmtId="1" fontId="10" fillId="0" borderId="663" xfId="0" applyNumberFormat="1" applyFont="1" applyBorder="1" applyAlignment="1">
      <alignment horizontal="center" vertical="center" wrapText="1"/>
    </xf>
    <xf numFmtId="1" fontId="10" fillId="0" borderId="658" xfId="0" applyNumberFormat="1" applyFont="1" applyBorder="1" applyAlignment="1">
      <alignment horizontal="center" vertical="center" wrapText="1"/>
    </xf>
    <xf numFmtId="1" fontId="10" fillId="8" borderId="65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5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4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6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4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5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6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65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617" xfId="0" applyNumberFormat="1" applyFont="1" applyFill="1" applyBorder="1" applyAlignment="1">
      <alignment horizontal="center" vertical="center" wrapText="1"/>
    </xf>
    <xf numFmtId="1" fontId="10" fillId="0" borderId="618" xfId="0" applyNumberFormat="1" applyFont="1" applyBorder="1" applyAlignment="1">
      <alignment horizontal="center" vertical="center" wrapText="1"/>
    </xf>
    <xf numFmtId="1" fontId="10" fillId="8" borderId="607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652" xfId="0" applyNumberFormat="1" applyFont="1" applyFill="1" applyBorder="1" applyAlignment="1">
      <alignment horizontal="center" vertical="center" wrapText="1"/>
    </xf>
    <xf numFmtId="1" fontId="10" fillId="4" borderId="659" xfId="0" applyNumberFormat="1" applyFont="1" applyFill="1" applyBorder="1" applyAlignment="1">
      <alignment horizontal="center" vertical="center" wrapText="1"/>
    </xf>
    <xf numFmtId="1" fontId="10" fillId="4" borderId="664" xfId="0" applyNumberFormat="1" applyFont="1" applyFill="1" applyBorder="1" applyAlignment="1">
      <alignment horizontal="center" vertical="center" wrapText="1"/>
    </xf>
    <xf numFmtId="1" fontId="10" fillId="4" borderId="651" xfId="0" applyNumberFormat="1" applyFont="1" applyFill="1" applyBorder="1" applyAlignment="1">
      <alignment horizontal="center" vertical="center" wrapText="1"/>
    </xf>
    <xf numFmtId="1" fontId="10" fillId="4" borderId="663" xfId="0" applyNumberFormat="1" applyFont="1" applyFill="1" applyBorder="1" applyAlignment="1">
      <alignment horizontal="center" vertical="center" wrapText="1"/>
    </xf>
    <xf numFmtId="1" fontId="10" fillId="4" borderId="658" xfId="0" applyNumberFormat="1" applyFont="1" applyFill="1" applyBorder="1" applyAlignment="1">
      <alignment horizontal="center" vertical="center" wrapText="1"/>
    </xf>
    <xf numFmtId="0" fontId="6" fillId="10" borderId="605" xfId="0" applyFont="1" applyFill="1" applyBorder="1"/>
    <xf numFmtId="0" fontId="6" fillId="10" borderId="618" xfId="0" applyFont="1" applyFill="1" applyBorder="1"/>
    <xf numFmtId="0" fontId="6" fillId="10" borderId="656" xfId="0" applyFont="1" applyFill="1" applyBorder="1"/>
    <xf numFmtId="1" fontId="10" fillId="8" borderId="66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6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4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647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652" xfId="0" applyNumberFormat="1" applyFont="1" applyFill="1" applyBorder="1" applyAlignment="1">
      <alignment horizontal="center" vertical="center" wrapText="1"/>
    </xf>
    <xf numFmtId="1" fontId="10" fillId="11" borderId="650" xfId="0" applyNumberFormat="1" applyFont="1" applyFill="1" applyBorder="1" applyAlignment="1">
      <alignment horizontal="center" vertical="center" wrapText="1"/>
    </xf>
    <xf numFmtId="1" fontId="10" fillId="11" borderId="664" xfId="0" applyNumberFormat="1" applyFont="1" applyFill="1" applyBorder="1" applyAlignment="1">
      <alignment horizontal="center" vertical="center" wrapText="1"/>
    </xf>
    <xf numFmtId="1" fontId="10" fillId="0" borderId="664" xfId="0" applyNumberFormat="1" applyFont="1" applyBorder="1" applyAlignment="1">
      <alignment horizontal="center" vertical="center" wrapText="1"/>
    </xf>
    <xf numFmtId="1" fontId="10" fillId="0" borderId="665" xfId="0" applyNumberFormat="1" applyFont="1" applyBorder="1" applyAlignment="1">
      <alignment horizontal="center" vertical="center" wrapText="1"/>
    </xf>
    <xf numFmtId="1" fontId="10" fillId="0" borderId="647" xfId="0" applyNumberFormat="1" applyFont="1" applyBorder="1" applyAlignment="1">
      <alignment horizontal="center" vertical="center"/>
    </xf>
    <xf numFmtId="1" fontId="10" fillId="0" borderId="647" xfId="0" applyNumberFormat="1" applyFont="1" applyBorder="1" applyAlignment="1">
      <alignment horizontal="center" vertical="center" wrapText="1"/>
    </xf>
    <xf numFmtId="1" fontId="10" fillId="12" borderId="658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607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607" xfId="0" applyNumberFormat="1" applyFont="1" applyFill="1" applyBorder="1" applyAlignment="1" applyProtection="1">
      <alignment horizontal="right" vertical="center"/>
      <protection locked="0"/>
    </xf>
    <xf numFmtId="1" fontId="10" fillId="12" borderId="607" xfId="0" applyNumberFormat="1" applyFont="1" applyFill="1" applyBorder="1" applyAlignment="1" applyProtection="1">
      <alignment horizontal="right" vertical="top" wrapText="1"/>
      <protection locked="0"/>
    </xf>
    <xf numFmtId="1" fontId="10" fillId="0" borderId="658" xfId="0" applyNumberFormat="1" applyFont="1" applyBorder="1" applyAlignment="1">
      <alignment horizontal="center" vertical="center"/>
    </xf>
    <xf numFmtId="1" fontId="10" fillId="0" borderId="664" xfId="0" applyNumberFormat="1" applyFont="1" applyBorder="1" applyAlignment="1">
      <alignment horizontal="center" vertical="center"/>
    </xf>
    <xf numFmtId="1" fontId="10" fillId="0" borderId="652" xfId="0" applyNumberFormat="1" applyFont="1" applyBorder="1" applyAlignment="1">
      <alignment horizontal="right" wrapText="1"/>
    </xf>
    <xf numFmtId="1" fontId="10" fillId="0" borderId="664" xfId="0" applyNumberFormat="1" applyFont="1" applyBorder="1"/>
    <xf numFmtId="1" fontId="10" fillId="0" borderId="650" xfId="0" applyNumberFormat="1" applyFont="1" applyBorder="1" applyAlignment="1">
      <alignment horizontal="right" wrapText="1"/>
    </xf>
    <xf numFmtId="1" fontId="10" fillId="0" borderId="644" xfId="0" applyNumberFormat="1" applyFont="1" applyBorder="1" applyAlignment="1">
      <alignment horizontal="right" wrapText="1"/>
    </xf>
    <xf numFmtId="1" fontId="10" fillId="0" borderId="643" xfId="0" applyNumberFormat="1" applyFont="1" applyBorder="1" applyAlignment="1">
      <alignment horizontal="right"/>
    </xf>
    <xf numFmtId="1" fontId="10" fillId="0" borderId="650" xfId="0" applyNumberFormat="1" applyFont="1" applyBorder="1" applyAlignment="1">
      <alignment horizontal="right"/>
    </xf>
    <xf numFmtId="1" fontId="10" fillId="0" borderId="644" xfId="0" applyNumberFormat="1" applyFont="1" applyBorder="1" applyAlignment="1">
      <alignment horizontal="right"/>
    </xf>
    <xf numFmtId="1" fontId="10" fillId="0" borderId="645" xfId="0" applyNumberFormat="1" applyFont="1" applyBorder="1" applyAlignment="1">
      <alignment horizontal="right"/>
    </xf>
    <xf numFmtId="1" fontId="10" fillId="0" borderId="665" xfId="0" applyNumberFormat="1" applyFont="1" applyBorder="1" applyAlignment="1">
      <alignment horizontal="right"/>
    </xf>
    <xf numFmtId="1" fontId="10" fillId="0" borderId="658" xfId="0" applyNumberFormat="1" applyFont="1" applyBorder="1" applyAlignment="1">
      <alignment horizontal="right"/>
    </xf>
    <xf numFmtId="1" fontId="10" fillId="8" borderId="617" xfId="0" applyNumberFormat="1" applyFont="1" applyFill="1" applyBorder="1" applyProtection="1">
      <protection locked="0"/>
    </xf>
    <xf numFmtId="1" fontId="10" fillId="0" borderId="652" xfId="0" applyNumberFormat="1" applyFont="1" applyBorder="1" applyAlignment="1">
      <alignment horizontal="right"/>
    </xf>
    <xf numFmtId="1" fontId="10" fillId="0" borderId="651" xfId="0" applyNumberFormat="1" applyFont="1" applyBorder="1" applyAlignment="1">
      <alignment horizontal="right"/>
    </xf>
    <xf numFmtId="1" fontId="10" fillId="4" borderId="658" xfId="0" applyNumberFormat="1" applyFont="1" applyFill="1" applyBorder="1" applyAlignment="1">
      <alignment horizontal="right"/>
    </xf>
    <xf numFmtId="1" fontId="10" fillId="5" borderId="647" xfId="0" applyNumberFormat="1" applyFont="1" applyFill="1" applyBorder="1" applyAlignment="1">
      <alignment horizontal="center" vertical="center" wrapText="1"/>
    </xf>
    <xf numFmtId="1" fontId="10" fillId="5" borderId="602" xfId="0" applyNumberFormat="1" applyFont="1" applyFill="1" applyBorder="1" applyAlignment="1">
      <alignment horizontal="center" vertical="center" wrapText="1"/>
    </xf>
    <xf numFmtId="1" fontId="10" fillId="4" borderId="607" xfId="0" applyNumberFormat="1" applyFont="1" applyFill="1" applyBorder="1" applyAlignment="1">
      <alignment horizontal="right" wrapText="1"/>
    </xf>
    <xf numFmtId="1" fontId="10" fillId="11" borderId="607" xfId="0" applyNumberFormat="1" applyFont="1" applyFill="1" applyBorder="1" applyAlignment="1">
      <alignment horizontal="right" wrapText="1"/>
    </xf>
    <xf numFmtId="1" fontId="10" fillId="4" borderId="607" xfId="0" applyNumberFormat="1" applyFont="1" applyFill="1" applyBorder="1" applyAlignment="1">
      <alignment horizontal="right"/>
    </xf>
    <xf numFmtId="1" fontId="10" fillId="9" borderId="605" xfId="0" applyNumberFormat="1" applyFont="1" applyFill="1" applyBorder="1"/>
    <xf numFmtId="1" fontId="10" fillId="9" borderId="618" xfId="0" applyNumberFormat="1" applyFont="1" applyFill="1" applyBorder="1"/>
    <xf numFmtId="1" fontId="10" fillId="11" borderId="605" xfId="0" applyNumberFormat="1" applyFont="1" applyFill="1" applyBorder="1"/>
    <xf numFmtId="1" fontId="10" fillId="8" borderId="667" xfId="0" applyNumberFormat="1" applyFont="1" applyFill="1" applyBorder="1" applyProtection="1">
      <protection locked="0"/>
    </xf>
    <xf numFmtId="1" fontId="10" fillId="11" borderId="607" xfId="0" applyNumberFormat="1" applyFont="1" applyFill="1" applyBorder="1"/>
    <xf numFmtId="1" fontId="10" fillId="11" borderId="600" xfId="0" applyNumberFormat="1" applyFont="1" applyFill="1" applyBorder="1"/>
    <xf numFmtId="1" fontId="10" fillId="11" borderId="602" xfId="0" applyNumberFormat="1" applyFont="1" applyFill="1" applyBorder="1"/>
    <xf numFmtId="1" fontId="10" fillId="0" borderId="658" xfId="0" applyNumberFormat="1" applyFont="1" applyBorder="1" applyAlignment="1">
      <alignment horizontal="left" vertical="center"/>
    </xf>
    <xf numFmtId="1" fontId="10" fillId="4" borderId="602" xfId="0" applyNumberFormat="1" applyFont="1" applyFill="1" applyBorder="1" applyAlignment="1">
      <alignment horizontal="right" wrapText="1"/>
    </xf>
    <xf numFmtId="1" fontId="10" fillId="9" borderId="664" xfId="0" applyNumberFormat="1" applyFont="1" applyFill="1" applyBorder="1"/>
    <xf numFmtId="1" fontId="10" fillId="11" borderId="652" xfId="0" applyNumberFormat="1" applyFont="1" applyFill="1" applyBorder="1"/>
    <xf numFmtId="1" fontId="10" fillId="0" borderId="665" xfId="0" applyNumberFormat="1" applyFont="1" applyBorder="1"/>
    <xf numFmtId="1" fontId="10" fillId="4" borderId="607" xfId="0" applyNumberFormat="1" applyFont="1" applyFill="1" applyBorder="1" applyAlignment="1">
      <alignment vertical="center"/>
    </xf>
    <xf numFmtId="1" fontId="10" fillId="11" borderId="618" xfId="0" applyNumberFormat="1" applyFont="1" applyFill="1" applyBorder="1"/>
    <xf numFmtId="1" fontId="10" fillId="11" borderId="655" xfId="0" applyNumberFormat="1" applyFont="1" applyFill="1" applyBorder="1"/>
    <xf numFmtId="1" fontId="10" fillId="11" borderId="601" xfId="0" applyNumberFormat="1" applyFont="1" applyFill="1" applyBorder="1"/>
    <xf numFmtId="1" fontId="10" fillId="11" borderId="649" xfId="0" applyNumberFormat="1" applyFont="1" applyFill="1" applyBorder="1"/>
    <xf numFmtId="1" fontId="10" fillId="5" borderId="607" xfId="0" applyNumberFormat="1" applyFont="1" applyFill="1" applyBorder="1" applyAlignment="1">
      <alignment horizontal="left" vertical="center"/>
    </xf>
    <xf numFmtId="1" fontId="10" fillId="0" borderId="602" xfId="0" applyNumberFormat="1" applyFont="1" applyBorder="1" applyAlignment="1">
      <alignment horizontal="right" wrapText="1"/>
    </xf>
    <xf numFmtId="1" fontId="10" fillId="4" borderId="602" xfId="0" applyNumberFormat="1" applyFont="1" applyFill="1" applyBorder="1" applyAlignment="1">
      <alignment horizontal="right"/>
    </xf>
    <xf numFmtId="1" fontId="10" fillId="5" borderId="600" xfId="0" applyNumberFormat="1" applyFont="1" applyFill="1" applyBorder="1"/>
    <xf numFmtId="1" fontId="10" fillId="5" borderId="649" xfId="0" applyNumberFormat="1" applyFont="1" applyFill="1" applyBorder="1"/>
    <xf numFmtId="1" fontId="10" fillId="5" borderId="601" xfId="0" applyNumberFormat="1" applyFont="1" applyFill="1" applyBorder="1"/>
    <xf numFmtId="1" fontId="10" fillId="5" borderId="652" xfId="0" applyNumberFormat="1" applyFont="1" applyFill="1" applyBorder="1"/>
    <xf numFmtId="1" fontId="10" fillId="5" borderId="653" xfId="0" applyNumberFormat="1" applyFont="1" applyFill="1" applyBorder="1"/>
    <xf numFmtId="1" fontId="10" fillId="5" borderId="602" xfId="0" applyNumberFormat="1" applyFont="1" applyFill="1" applyBorder="1"/>
    <xf numFmtId="1" fontId="10" fillId="8" borderId="654" xfId="0" applyNumberFormat="1" applyFont="1" applyFill="1" applyBorder="1" applyProtection="1">
      <protection locked="0"/>
    </xf>
    <xf numFmtId="1" fontId="10" fillId="0" borderId="607" xfId="0" applyNumberFormat="1" applyFont="1" applyBorder="1" applyAlignment="1">
      <alignment horizontal="left" vertical="center"/>
    </xf>
    <xf numFmtId="1" fontId="10" fillId="0" borderId="602" xfId="0" applyNumberFormat="1" applyFont="1" applyBorder="1" applyAlignment="1">
      <alignment horizontal="left" vertical="center"/>
    </xf>
    <xf numFmtId="1" fontId="10" fillId="4" borderId="658" xfId="0" applyNumberFormat="1" applyFont="1" applyFill="1" applyBorder="1" applyAlignment="1">
      <alignment horizontal="right" wrapText="1"/>
    </xf>
    <xf numFmtId="1" fontId="10" fillId="8" borderId="652" xfId="0" applyNumberFormat="1" applyFont="1" applyFill="1" applyBorder="1" applyProtection="1">
      <protection locked="0"/>
    </xf>
    <xf numFmtId="1" fontId="10" fillId="8" borderId="650" xfId="0" applyNumberFormat="1" applyFont="1" applyFill="1" applyBorder="1" applyProtection="1">
      <protection locked="0"/>
    </xf>
    <xf numFmtId="1" fontId="10" fillId="8" borderId="665" xfId="0" applyNumberFormat="1" applyFont="1" applyFill="1" applyBorder="1" applyProtection="1">
      <protection locked="0"/>
    </xf>
    <xf numFmtId="1" fontId="10" fillId="8" borderId="664" xfId="0" applyNumberFormat="1" applyFont="1" applyFill="1" applyBorder="1" applyProtection="1">
      <protection locked="0"/>
    </xf>
    <xf numFmtId="1" fontId="10" fillId="8" borderId="658" xfId="0" applyNumberFormat="1" applyFont="1" applyFill="1" applyBorder="1" applyProtection="1">
      <protection locked="0"/>
    </xf>
    <xf numFmtId="1" fontId="10" fillId="9" borderId="655" xfId="0" applyNumberFormat="1" applyFont="1" applyFill="1" applyBorder="1"/>
    <xf numFmtId="1" fontId="10" fillId="9" borderId="649" xfId="0" applyNumberFormat="1" applyFont="1" applyFill="1" applyBorder="1"/>
    <xf numFmtId="1" fontId="10" fillId="8" borderId="600" xfId="0" applyNumberFormat="1" applyFont="1" applyFill="1" applyBorder="1" applyProtection="1">
      <protection locked="0"/>
    </xf>
    <xf numFmtId="1" fontId="10" fillId="8" borderId="649" xfId="0" applyNumberFormat="1" applyFont="1" applyFill="1" applyBorder="1" applyProtection="1">
      <protection locked="0"/>
    </xf>
    <xf numFmtId="1" fontId="10" fillId="9" borderId="600" xfId="0" applyNumberFormat="1" applyFont="1" applyFill="1" applyBorder="1"/>
    <xf numFmtId="1" fontId="10" fillId="8" borderId="653" xfId="0" applyNumberFormat="1" applyFont="1" applyFill="1" applyBorder="1" applyProtection="1">
      <protection locked="0"/>
    </xf>
    <xf numFmtId="1" fontId="10" fillId="8" borderId="601" xfId="0" applyNumberFormat="1" applyFont="1" applyFill="1" applyBorder="1" applyProtection="1">
      <protection locked="0"/>
    </xf>
    <xf numFmtId="1" fontId="10" fillId="0" borderId="607" xfId="0" applyNumberFormat="1" applyFont="1" applyBorder="1" applyAlignment="1">
      <alignment wrapText="1"/>
    </xf>
    <xf numFmtId="1" fontId="10" fillId="4" borderId="655" xfId="0" applyNumberFormat="1" applyFont="1" applyFill="1" applyBorder="1" applyAlignment="1">
      <alignment horizontal="right"/>
    </xf>
    <xf numFmtId="1" fontId="10" fillId="0" borderId="607" xfId="0" applyNumberFormat="1" applyFont="1" applyBorder="1" applyAlignment="1">
      <alignment vertical="center" wrapText="1"/>
    </xf>
    <xf numFmtId="1" fontId="10" fillId="9" borderId="667" xfId="0" applyNumberFormat="1" applyFont="1" applyFill="1" applyBorder="1"/>
    <xf numFmtId="1" fontId="10" fillId="9" borderId="607" xfId="0" applyNumberFormat="1" applyFont="1" applyFill="1" applyBorder="1"/>
    <xf numFmtId="1" fontId="10" fillId="4" borderId="605" xfId="0" applyNumberFormat="1" applyFont="1" applyFill="1" applyBorder="1" applyAlignment="1">
      <alignment horizontal="right" wrapText="1"/>
    </xf>
    <xf numFmtId="1" fontId="10" fillId="0" borderId="655" xfId="0" applyNumberFormat="1" applyFont="1" applyBorder="1"/>
    <xf numFmtId="1" fontId="10" fillId="11" borderId="605" xfId="0" applyNumberFormat="1" applyFont="1" applyFill="1" applyBorder="1" applyProtection="1">
      <protection locked="0"/>
    </xf>
    <xf numFmtId="1" fontId="10" fillId="11" borderId="655" xfId="0" applyNumberFormat="1" applyFont="1" applyFill="1" applyBorder="1" applyProtection="1">
      <protection locked="0"/>
    </xf>
    <xf numFmtId="1" fontId="10" fillId="11" borderId="654" xfId="0" applyNumberFormat="1" applyFont="1" applyFill="1" applyBorder="1" applyProtection="1">
      <protection locked="0"/>
    </xf>
    <xf numFmtId="1" fontId="10" fillId="0" borderId="643" xfId="0" applyNumberFormat="1" applyFont="1" applyBorder="1" applyAlignment="1">
      <alignment horizontal="center" vertical="center"/>
    </xf>
    <xf numFmtId="1" fontId="10" fillId="0" borderId="671" xfId="0" applyNumberFormat="1" applyFont="1" applyBorder="1"/>
    <xf numFmtId="1" fontId="10" fillId="8" borderId="662" xfId="0" applyNumberFormat="1" applyFont="1" applyFill="1" applyBorder="1" applyProtection="1">
      <protection locked="0"/>
    </xf>
    <xf numFmtId="1" fontId="10" fillId="4" borderId="661" xfId="0" applyNumberFormat="1" applyFont="1" applyFill="1" applyBorder="1" applyAlignment="1">
      <alignment horizontal="center" vertical="center" wrapText="1"/>
    </xf>
    <xf numFmtId="1" fontId="10" fillId="4" borderId="674" xfId="0" applyNumberFormat="1" applyFont="1" applyFill="1" applyBorder="1" applyAlignment="1">
      <alignment horizontal="center" vertical="center" wrapText="1"/>
    </xf>
    <xf numFmtId="1" fontId="10" fillId="4" borderId="605" xfId="0" applyNumberFormat="1" applyFont="1" applyFill="1" applyBorder="1" applyAlignment="1">
      <alignment horizontal="right" vertical="center" wrapText="1"/>
    </xf>
    <xf numFmtId="1" fontId="10" fillId="4" borderId="617" xfId="0" applyNumberFormat="1" applyFont="1" applyFill="1" applyBorder="1" applyAlignment="1">
      <alignment horizontal="right" vertical="center" wrapText="1"/>
    </xf>
    <xf numFmtId="1" fontId="10" fillId="0" borderId="655" xfId="0" applyNumberFormat="1" applyFont="1" applyBorder="1" applyAlignment="1">
      <alignment horizontal="right" vertical="center" wrapText="1"/>
    </xf>
    <xf numFmtId="1" fontId="10" fillId="8" borderId="656" xfId="0" applyNumberFormat="1" applyFont="1" applyFill="1" applyBorder="1" applyAlignment="1" applyProtection="1">
      <alignment wrapText="1"/>
      <protection locked="0"/>
    </xf>
    <xf numFmtId="1" fontId="10" fillId="8" borderId="655" xfId="0" applyNumberFormat="1" applyFont="1" applyFill="1" applyBorder="1" applyAlignment="1" applyProtection="1">
      <alignment wrapText="1"/>
      <protection locked="0"/>
    </xf>
    <xf numFmtId="1" fontId="10" fillId="8" borderId="662" xfId="0" applyNumberFormat="1" applyFont="1" applyFill="1" applyBorder="1" applyAlignment="1" applyProtection="1">
      <alignment wrapText="1"/>
      <protection locked="0"/>
    </xf>
    <xf numFmtId="1" fontId="10" fillId="8" borderId="660" xfId="0" applyNumberFormat="1" applyFont="1" applyFill="1" applyBorder="1" applyAlignment="1" applyProtection="1">
      <alignment wrapText="1"/>
      <protection locked="0"/>
    </xf>
    <xf numFmtId="1" fontId="10" fillId="0" borderId="617" xfId="0" applyNumberFormat="1" applyFont="1" applyBorder="1" applyAlignment="1">
      <alignment horizontal="right" wrapText="1"/>
    </xf>
    <xf numFmtId="1" fontId="10" fillId="0" borderId="656" xfId="0" applyNumberFormat="1" applyFont="1" applyBorder="1" applyAlignment="1">
      <alignment horizontal="right" wrapText="1"/>
    </xf>
    <xf numFmtId="1" fontId="10" fillId="9" borderId="660" xfId="0" applyNumberFormat="1" applyFont="1" applyFill="1" applyBorder="1" applyAlignment="1">
      <alignment wrapText="1"/>
    </xf>
    <xf numFmtId="1" fontId="10" fillId="9" borderId="662" xfId="0" applyNumberFormat="1" applyFont="1" applyFill="1" applyBorder="1" applyAlignment="1">
      <alignment wrapText="1"/>
    </xf>
    <xf numFmtId="1" fontId="10" fillId="11" borderId="662" xfId="0" applyNumberFormat="1" applyFont="1" applyFill="1" applyBorder="1" applyAlignment="1">
      <alignment wrapText="1"/>
    </xf>
    <xf numFmtId="1" fontId="10" fillId="11" borderId="660" xfId="0" applyNumberFormat="1" applyFont="1" applyFill="1" applyBorder="1" applyAlignment="1">
      <alignment wrapText="1"/>
    </xf>
    <xf numFmtId="1" fontId="10" fillId="4" borderId="600" xfId="0" applyNumberFormat="1" applyFont="1" applyFill="1" applyBorder="1" applyAlignment="1">
      <alignment horizontal="right" wrapText="1"/>
    </xf>
    <xf numFmtId="1" fontId="10" fillId="8" borderId="599" xfId="0" applyNumberFormat="1" applyFont="1" applyFill="1" applyBorder="1" applyAlignment="1" applyProtection="1">
      <alignment wrapText="1"/>
      <protection locked="0"/>
    </xf>
    <xf numFmtId="1" fontId="10" fillId="8" borderId="649" xfId="0" applyNumberFormat="1" applyFont="1" applyFill="1" applyBorder="1" applyAlignment="1" applyProtection="1">
      <alignment wrapText="1"/>
      <protection locked="0"/>
    </xf>
    <xf numFmtId="1" fontId="10" fillId="11" borderId="675" xfId="0" applyNumberFormat="1" applyFont="1" applyFill="1" applyBorder="1" applyAlignment="1">
      <alignment wrapText="1"/>
    </xf>
    <xf numFmtId="1" fontId="10" fillId="11" borderId="676" xfId="0" applyNumberFormat="1" applyFont="1" applyFill="1" applyBorder="1" applyAlignment="1">
      <alignment wrapText="1"/>
    </xf>
    <xf numFmtId="1" fontId="10" fillId="8" borderId="601" xfId="0" applyNumberFormat="1" applyFont="1" applyFill="1" applyBorder="1" applyAlignment="1" applyProtection="1">
      <alignment wrapText="1"/>
      <protection locked="0"/>
    </xf>
    <xf numFmtId="1" fontId="10" fillId="9" borderId="605" xfId="0" applyNumberFormat="1" applyFont="1" applyFill="1" applyBorder="1" applyAlignment="1">
      <alignment wrapText="1"/>
    </xf>
    <xf numFmtId="1" fontId="10" fillId="9" borderId="618" xfId="0" applyNumberFormat="1" applyFont="1" applyFill="1" applyBorder="1" applyAlignment="1">
      <alignment wrapText="1"/>
    </xf>
    <xf numFmtId="1" fontId="10" fillId="9" borderId="656" xfId="0" applyNumberFormat="1" applyFont="1" applyFill="1" applyBorder="1" applyAlignment="1">
      <alignment wrapText="1"/>
    </xf>
    <xf numFmtId="1" fontId="10" fillId="11" borderId="605" xfId="0" applyNumberFormat="1" applyFont="1" applyFill="1" applyBorder="1" applyAlignment="1">
      <alignment wrapText="1"/>
    </xf>
    <xf numFmtId="1" fontId="10" fillId="11" borderId="618" xfId="0" applyNumberFormat="1" applyFont="1" applyFill="1" applyBorder="1" applyAlignment="1">
      <alignment wrapText="1"/>
    </xf>
    <xf numFmtId="1" fontId="10" fillId="11" borderId="656" xfId="0" applyNumberFormat="1" applyFont="1" applyFill="1" applyBorder="1" applyAlignment="1">
      <alignment wrapText="1"/>
    </xf>
    <xf numFmtId="1" fontId="10" fillId="0" borderId="677" xfId="2" applyNumberFormat="1" applyFont="1" applyFill="1" applyBorder="1" applyAlignment="1">
      <alignment horizontal="right" wrapText="1"/>
    </xf>
    <xf numFmtId="1" fontId="10" fillId="0" borderId="678" xfId="2" applyNumberFormat="1" applyFont="1" applyFill="1" applyBorder="1" applyAlignment="1">
      <alignment horizontal="right" wrapText="1"/>
    </xf>
    <xf numFmtId="1" fontId="10" fillId="0" borderId="679" xfId="2" applyNumberFormat="1" applyFont="1" applyFill="1" applyBorder="1" applyAlignment="1">
      <alignment horizontal="right" wrapText="1"/>
    </xf>
    <xf numFmtId="1" fontId="10" fillId="0" borderId="680" xfId="2" applyNumberFormat="1" applyFont="1" applyFill="1" applyBorder="1" applyAlignment="1">
      <alignment horizontal="right" wrapText="1"/>
    </xf>
    <xf numFmtId="1" fontId="10" fillId="0" borderId="682" xfId="2" applyNumberFormat="1" applyFont="1" applyFill="1" applyBorder="1" applyAlignment="1">
      <alignment horizontal="right" wrapText="1"/>
    </xf>
    <xf numFmtId="1" fontId="10" fillId="0" borderId="683" xfId="2" applyNumberFormat="1" applyFont="1" applyFill="1" applyBorder="1" applyAlignment="1">
      <alignment horizontal="right" wrapText="1"/>
    </xf>
    <xf numFmtId="1" fontId="10" fillId="8" borderId="684" xfId="0" applyNumberFormat="1" applyFont="1" applyFill="1" applyBorder="1" applyAlignment="1" applyProtection="1">
      <alignment wrapText="1"/>
      <protection locked="0"/>
    </xf>
    <xf numFmtId="1" fontId="10" fillId="0" borderId="685" xfId="2" applyNumberFormat="1" applyFont="1" applyFill="1" applyBorder="1" applyAlignment="1">
      <alignment horizontal="right" wrapText="1"/>
    </xf>
    <xf numFmtId="1" fontId="10" fillId="0" borderId="686" xfId="2" applyNumberFormat="1" applyFont="1" applyFill="1" applyBorder="1" applyAlignment="1">
      <alignment horizontal="right" wrapText="1"/>
    </xf>
    <xf numFmtId="1" fontId="10" fillId="0" borderId="688" xfId="3" applyNumberFormat="1" applyFont="1" applyFill="1" applyBorder="1" applyAlignment="1">
      <alignment horizontal="right" wrapText="1"/>
    </xf>
    <xf numFmtId="1" fontId="10" fillId="0" borderId="689" xfId="3" applyNumberFormat="1" applyFont="1" applyFill="1" applyBorder="1" applyAlignment="1">
      <alignment horizontal="right" wrapText="1"/>
    </xf>
    <xf numFmtId="1" fontId="10" fillId="3" borderId="690" xfId="3" applyNumberFormat="1" applyFont="1" applyBorder="1" applyAlignment="1" applyProtection="1">
      <alignment wrapText="1"/>
      <protection locked="0"/>
    </xf>
    <xf numFmtId="1" fontId="10" fillId="3" borderId="691" xfId="3" applyNumberFormat="1" applyFont="1" applyBorder="1" applyAlignment="1" applyProtection="1">
      <alignment wrapText="1"/>
      <protection locked="0"/>
    </xf>
    <xf numFmtId="1" fontId="10" fillId="3" borderId="692" xfId="3" applyNumberFormat="1" applyFont="1" applyBorder="1" applyAlignment="1" applyProtection="1">
      <alignment wrapText="1"/>
      <protection locked="0"/>
    </xf>
    <xf numFmtId="1" fontId="10" fillId="3" borderId="689" xfId="3" applyNumberFormat="1" applyFont="1" applyBorder="1" applyAlignment="1" applyProtection="1">
      <alignment wrapText="1"/>
      <protection locked="0"/>
    </xf>
    <xf numFmtId="1" fontId="10" fillId="3" borderId="693" xfId="3" applyNumberFormat="1" applyFont="1" applyBorder="1" applyAlignment="1" applyProtection="1">
      <alignment wrapText="1"/>
      <protection locked="0"/>
    </xf>
    <xf numFmtId="1" fontId="10" fillId="3" borderId="694" xfId="3" applyNumberFormat="1" applyFont="1" applyBorder="1" applyAlignment="1" applyProtection="1">
      <alignment wrapText="1"/>
      <protection locked="0"/>
    </xf>
    <xf numFmtId="1" fontId="10" fillId="3" borderId="674" xfId="3" applyNumberFormat="1" applyFont="1" applyBorder="1" applyAlignment="1" applyProtection="1">
      <alignment wrapText="1"/>
      <protection locked="0"/>
    </xf>
    <xf numFmtId="1" fontId="10" fillId="0" borderId="695" xfId="3" applyNumberFormat="1" applyFont="1" applyFill="1" applyBorder="1" applyAlignment="1">
      <alignment horizontal="right" wrapText="1"/>
    </xf>
    <xf numFmtId="1" fontId="10" fillId="0" borderId="696" xfId="3" applyNumberFormat="1" applyFont="1" applyFill="1" applyBorder="1" applyAlignment="1">
      <alignment horizontal="right" wrapText="1"/>
    </xf>
    <xf numFmtId="1" fontId="10" fillId="3" borderId="697" xfId="3" applyNumberFormat="1" applyFont="1" applyBorder="1" applyAlignment="1" applyProtection="1">
      <alignment wrapText="1"/>
      <protection locked="0"/>
    </xf>
    <xf numFmtId="1" fontId="10" fillId="3" borderId="698" xfId="3" applyNumberFormat="1" applyFont="1" applyBorder="1" applyAlignment="1" applyProtection="1">
      <alignment wrapText="1"/>
      <protection locked="0"/>
    </xf>
    <xf numFmtId="1" fontId="10" fillId="3" borderId="699" xfId="3" applyNumberFormat="1" applyFont="1" applyBorder="1" applyAlignment="1" applyProtection="1">
      <alignment wrapText="1"/>
      <protection locked="0"/>
    </xf>
    <xf numFmtId="1" fontId="10" fillId="3" borderId="696" xfId="3" applyNumberFormat="1" applyFont="1" applyBorder="1" applyAlignment="1" applyProtection="1">
      <alignment wrapText="1"/>
      <protection locked="0"/>
    </xf>
    <xf numFmtId="1" fontId="10" fillId="3" borderId="700" xfId="3" applyNumberFormat="1" applyFont="1" applyBorder="1" applyAlignment="1" applyProtection="1">
      <alignment wrapText="1"/>
      <protection locked="0"/>
    </xf>
    <xf numFmtId="1" fontId="10" fillId="3" borderId="701" xfId="3" applyNumberFormat="1" applyFont="1" applyBorder="1" applyAlignment="1" applyProtection="1">
      <alignment wrapText="1"/>
      <protection locked="0"/>
    </xf>
    <xf numFmtId="1" fontId="10" fillId="3" borderId="702" xfId="3" applyNumberFormat="1" applyFont="1" applyBorder="1" applyAlignment="1" applyProtection="1">
      <alignment wrapText="1"/>
      <protection locked="0"/>
    </xf>
    <xf numFmtId="1" fontId="10" fillId="3" borderId="703" xfId="3" applyNumberFormat="1" applyFont="1" applyBorder="1" applyAlignment="1" applyProtection="1">
      <alignment wrapText="1"/>
      <protection locked="0"/>
    </xf>
    <xf numFmtId="1" fontId="10" fillId="3" borderId="704" xfId="3" applyNumberFormat="1" applyFont="1" applyBorder="1" applyAlignment="1" applyProtection="1">
      <alignment wrapText="1"/>
      <protection locked="0"/>
    </xf>
    <xf numFmtId="1" fontId="10" fillId="3" borderId="705" xfId="3" applyNumberFormat="1" applyFont="1" applyBorder="1" applyAlignment="1" applyProtection="1">
      <alignment wrapText="1"/>
      <protection locked="0"/>
    </xf>
    <xf numFmtId="1" fontId="10" fillId="8" borderId="706" xfId="0" applyNumberFormat="1" applyFont="1" applyFill="1" applyBorder="1" applyAlignment="1" applyProtection="1">
      <alignment wrapText="1"/>
      <protection locked="0"/>
    </xf>
    <xf numFmtId="1" fontId="10" fillId="8" borderId="707" xfId="0" applyNumberFormat="1" applyFont="1" applyFill="1" applyBorder="1" applyAlignment="1" applyProtection="1">
      <alignment wrapText="1"/>
      <protection locked="0"/>
    </xf>
    <xf numFmtId="1" fontId="10" fillId="8" borderId="708" xfId="0" applyNumberFormat="1" applyFont="1" applyFill="1" applyBorder="1" applyAlignment="1" applyProtection="1">
      <alignment wrapText="1"/>
      <protection locked="0"/>
    </xf>
    <xf numFmtId="1" fontId="10" fillId="8" borderId="709" xfId="0" applyNumberFormat="1" applyFont="1" applyFill="1" applyBorder="1" applyAlignment="1" applyProtection="1">
      <alignment wrapText="1"/>
      <protection locked="0"/>
    </xf>
    <xf numFmtId="1" fontId="10" fillId="0" borderId="710" xfId="3" applyNumberFormat="1" applyFont="1" applyFill="1" applyBorder="1" applyAlignment="1">
      <alignment horizontal="right" wrapText="1"/>
    </xf>
    <xf numFmtId="1" fontId="10" fillId="0" borderId="711" xfId="3" applyNumberFormat="1" applyFont="1" applyFill="1" applyBorder="1" applyAlignment="1">
      <alignment horizontal="right" wrapText="1"/>
    </xf>
    <xf numFmtId="1" fontId="10" fillId="3" borderId="712" xfId="3" applyNumberFormat="1" applyFont="1" applyBorder="1" applyAlignment="1" applyProtection="1">
      <alignment wrapText="1"/>
      <protection locked="0"/>
    </xf>
    <xf numFmtId="1" fontId="10" fillId="3" borderId="713" xfId="3" applyNumberFormat="1" applyFont="1" applyBorder="1" applyAlignment="1" applyProtection="1">
      <alignment wrapText="1"/>
      <protection locked="0"/>
    </xf>
    <xf numFmtId="1" fontId="10" fillId="3" borderId="714" xfId="3" applyNumberFormat="1" applyFont="1" applyBorder="1" applyAlignment="1" applyProtection="1">
      <alignment wrapText="1"/>
      <protection locked="0"/>
    </xf>
    <xf numFmtId="1" fontId="10" fillId="3" borderId="715" xfId="3" applyNumberFormat="1" applyFont="1" applyBorder="1" applyAlignment="1" applyProtection="1">
      <alignment wrapText="1"/>
      <protection locked="0"/>
    </xf>
    <xf numFmtId="1" fontId="10" fillId="0" borderId="725" xfId="0" applyNumberFormat="1" applyFont="1" applyBorder="1" applyAlignment="1">
      <alignment horizontal="center" vertical="center" wrapText="1"/>
    </xf>
    <xf numFmtId="1" fontId="10" fillId="0" borderId="724" xfId="0" applyNumberFormat="1" applyFont="1" applyBorder="1" applyAlignment="1">
      <alignment horizontal="center" vertical="center" wrapText="1"/>
    </xf>
    <xf numFmtId="1" fontId="10" fillId="0" borderId="726" xfId="0" applyNumberFormat="1" applyFont="1" applyBorder="1" applyAlignment="1">
      <alignment horizontal="center" vertical="center" wrapText="1"/>
    </xf>
    <xf numFmtId="1" fontId="10" fillId="0" borderId="730" xfId="0" applyNumberFormat="1" applyFont="1" applyBorder="1" applyAlignment="1">
      <alignment horizontal="right" wrapText="1"/>
    </xf>
    <xf numFmtId="1" fontId="10" fillId="0" borderId="730" xfId="0" applyNumberFormat="1" applyFont="1" applyBorder="1"/>
    <xf numFmtId="1" fontId="10" fillId="8" borderId="731" xfId="0" applyNumberFormat="1" applyFont="1" applyFill="1" applyBorder="1" applyProtection="1">
      <protection locked="0"/>
    </xf>
    <xf numFmtId="1" fontId="10" fillId="8" borderId="732" xfId="0" applyNumberFormat="1" applyFont="1" applyFill="1" applyBorder="1" applyProtection="1">
      <protection locked="0"/>
    </xf>
    <xf numFmtId="1" fontId="10" fillId="8" borderId="733" xfId="0" applyNumberFormat="1" applyFont="1" applyFill="1" applyBorder="1" applyProtection="1">
      <protection locked="0"/>
    </xf>
    <xf numFmtId="1" fontId="10" fillId="0" borderId="734" xfId="0" applyNumberFormat="1" applyFont="1" applyBorder="1" applyAlignment="1" applyProtection="1">
      <alignment horizontal="center" vertical="center" wrapText="1"/>
      <protection hidden="1"/>
    </xf>
    <xf numFmtId="1" fontId="10" fillId="8" borderId="730" xfId="0" applyNumberFormat="1" applyFont="1" applyFill="1" applyBorder="1" applyProtection="1">
      <protection locked="0"/>
    </xf>
    <xf numFmtId="1" fontId="10" fillId="0" borderId="725" xfId="0" applyNumberFormat="1" applyFont="1" applyBorder="1" applyAlignment="1">
      <alignment horizontal="center" vertical="center"/>
    </xf>
    <xf numFmtId="1" fontId="10" fillId="0" borderId="735" xfId="0" applyNumberFormat="1" applyFont="1" applyBorder="1" applyAlignment="1">
      <alignment horizontal="center" vertical="center"/>
    </xf>
    <xf numFmtId="1" fontId="10" fillId="0" borderId="721" xfId="0" applyNumberFormat="1" applyFont="1" applyBorder="1" applyAlignment="1">
      <alignment horizontal="center" vertical="center" wrapText="1"/>
    </xf>
    <xf numFmtId="1" fontId="10" fillId="0" borderId="731" xfId="0" applyNumberFormat="1" applyFont="1" applyBorder="1"/>
    <xf numFmtId="1" fontId="10" fillId="0" borderId="737" xfId="0" applyNumberFormat="1" applyFont="1" applyBorder="1"/>
    <xf numFmtId="1" fontId="10" fillId="0" borderId="732" xfId="0" applyNumberFormat="1" applyFont="1" applyBorder="1"/>
    <xf numFmtId="1" fontId="10" fillId="8" borderId="738" xfId="0" applyNumberFormat="1" applyFont="1" applyFill="1" applyBorder="1" applyProtection="1">
      <protection locked="0"/>
    </xf>
    <xf numFmtId="1" fontId="9" fillId="4" borderId="739" xfId="0" applyNumberFormat="1" applyFont="1" applyFill="1" applyBorder="1" applyAlignment="1">
      <alignment vertical="top"/>
    </xf>
    <xf numFmtId="1" fontId="10" fillId="0" borderId="745" xfId="0" applyNumberFormat="1" applyFont="1" applyBorder="1" applyAlignment="1">
      <alignment horizontal="center" vertical="center" wrapText="1"/>
    </xf>
    <xf numFmtId="1" fontId="10" fillId="0" borderId="746" xfId="0" applyNumberFormat="1" applyFont="1" applyBorder="1" applyAlignment="1">
      <alignment horizontal="center" vertical="center" wrapText="1"/>
    </xf>
    <xf numFmtId="1" fontId="10" fillId="0" borderId="742" xfId="0" applyNumberFormat="1" applyFont="1" applyBorder="1" applyAlignment="1">
      <alignment horizontal="center" vertical="center" wrapText="1"/>
    </xf>
    <xf numFmtId="1" fontId="10" fillId="0" borderId="687" xfId="0" applyNumberFormat="1" applyFont="1" applyBorder="1" applyAlignment="1">
      <alignment horizontal="center" vertical="center" wrapText="1"/>
    </xf>
    <xf numFmtId="1" fontId="10" fillId="0" borderId="747" xfId="0" applyNumberFormat="1" applyFont="1" applyBorder="1" applyAlignment="1">
      <alignment horizontal="center" vertical="center" wrapText="1"/>
    </xf>
    <xf numFmtId="1" fontId="10" fillId="0" borderId="739" xfId="0" applyNumberFormat="1" applyFont="1" applyBorder="1" applyAlignment="1">
      <alignment horizontal="center" vertical="center" wrapText="1"/>
    </xf>
    <xf numFmtId="1" fontId="10" fillId="0" borderId="744" xfId="0" applyNumberFormat="1" applyFont="1" applyBorder="1" applyAlignment="1">
      <alignment horizontal="center" vertical="center" wrapText="1"/>
    </xf>
    <xf numFmtId="1" fontId="10" fillId="0" borderId="738" xfId="0" applyNumberFormat="1" applyFont="1" applyBorder="1"/>
    <xf numFmtId="1" fontId="10" fillId="8" borderId="729" xfId="0" applyNumberFormat="1" applyFont="1" applyFill="1" applyBorder="1" applyProtection="1">
      <protection locked="0"/>
    </xf>
    <xf numFmtId="1" fontId="10" fillId="8" borderId="736" xfId="0" applyNumberFormat="1" applyFont="1" applyFill="1" applyBorder="1" applyProtection="1">
      <protection locked="0"/>
    </xf>
    <xf numFmtId="1" fontId="9" fillId="8" borderId="729" xfId="0" applyNumberFormat="1" applyFont="1" applyFill="1" applyBorder="1" applyProtection="1">
      <protection locked="0"/>
    </xf>
    <xf numFmtId="1" fontId="9" fillId="8" borderId="730" xfId="0" applyNumberFormat="1" applyFont="1" applyFill="1" applyBorder="1" applyProtection="1">
      <protection locked="0"/>
    </xf>
    <xf numFmtId="1" fontId="10" fillId="0" borderId="745" xfId="0" applyNumberFormat="1" applyFont="1" applyBorder="1"/>
    <xf numFmtId="1" fontId="10" fillId="0" borderId="746" xfId="0" applyNumberFormat="1" applyFont="1" applyBorder="1"/>
    <xf numFmtId="1" fontId="10" fillId="0" borderId="742" xfId="0" applyNumberFormat="1" applyFont="1" applyBorder="1"/>
    <xf numFmtId="1" fontId="10" fillId="0" borderId="747" xfId="0" applyNumberFormat="1" applyFont="1" applyBorder="1"/>
    <xf numFmtId="1" fontId="10" fillId="0" borderId="739" xfId="0" applyNumberFormat="1" applyFont="1" applyBorder="1"/>
    <xf numFmtId="1" fontId="10" fillId="0" borderId="744" xfId="0" applyNumberFormat="1" applyFont="1" applyBorder="1"/>
    <xf numFmtId="1" fontId="10" fillId="0" borderId="743" xfId="0" applyNumberFormat="1" applyFont="1" applyBorder="1"/>
    <xf numFmtId="1" fontId="10" fillId="0" borderId="745" xfId="0" applyNumberFormat="1" applyFont="1" applyBorder="1" applyAlignment="1">
      <alignment horizontal="center" vertical="center"/>
    </xf>
    <xf numFmtId="1" fontId="10" fillId="0" borderId="746" xfId="0" applyNumberFormat="1" applyFont="1" applyBorder="1" applyAlignment="1">
      <alignment horizontal="center" vertical="center"/>
    </xf>
    <xf numFmtId="1" fontId="10" fillId="0" borderId="742" xfId="0" applyNumberFormat="1" applyFont="1" applyBorder="1" applyAlignment="1">
      <alignment horizontal="center" vertical="center"/>
    </xf>
    <xf numFmtId="1" fontId="10" fillId="0" borderId="747" xfId="0" applyNumberFormat="1" applyFont="1" applyBorder="1" applyAlignment="1">
      <alignment horizontal="center" vertical="center"/>
    </xf>
    <xf numFmtId="1" fontId="10" fillId="0" borderId="741" xfId="0" applyNumberFormat="1" applyFont="1" applyBorder="1" applyAlignment="1">
      <alignment horizontal="center" vertical="center" wrapText="1"/>
    </xf>
    <xf numFmtId="1" fontId="10" fillId="0" borderId="738" xfId="0" applyNumberFormat="1" applyFont="1" applyBorder="1" applyAlignment="1">
      <alignment horizontal="center" vertical="center" wrapText="1"/>
    </xf>
    <xf numFmtId="1" fontId="10" fillId="0" borderId="737" xfId="0" applyNumberFormat="1" applyFont="1" applyBorder="1" applyAlignment="1">
      <alignment horizontal="center" vertical="center" wrapText="1"/>
    </xf>
    <xf numFmtId="1" fontId="10" fillId="0" borderId="729" xfId="0" applyNumberFormat="1" applyFont="1" applyBorder="1" applyAlignment="1">
      <alignment horizontal="center" vertical="center" wrapText="1"/>
    </xf>
    <xf numFmtId="1" fontId="10" fillId="8" borderId="73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3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3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2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2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3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4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29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745" xfId="0" applyNumberFormat="1" applyFont="1" applyFill="1" applyBorder="1"/>
    <xf numFmtId="1" fontId="10" fillId="9" borderId="742" xfId="0" applyNumberFormat="1" applyFont="1" applyFill="1" applyBorder="1"/>
    <xf numFmtId="1" fontId="10" fillId="0" borderId="749" xfId="0" applyNumberFormat="1" applyFont="1" applyBorder="1" applyAlignment="1">
      <alignment horizontal="center" vertical="center" wrapText="1"/>
    </xf>
    <xf numFmtId="1" fontId="10" fillId="0" borderId="743" xfId="0" applyNumberFormat="1" applyFont="1" applyBorder="1" applyAlignment="1">
      <alignment horizontal="center" vertical="center" wrapText="1"/>
    </xf>
    <xf numFmtId="1" fontId="10" fillId="8" borderId="74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4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3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5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4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4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4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751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737" xfId="0" applyNumberFormat="1" applyFont="1" applyFill="1" applyBorder="1" applyAlignment="1">
      <alignment horizontal="center" vertical="center" wrapText="1"/>
    </xf>
    <xf numFmtId="1" fontId="10" fillId="0" borderId="732" xfId="0" applyNumberFormat="1" applyFont="1" applyBorder="1" applyAlignment="1">
      <alignment horizontal="center" vertical="center" wrapText="1"/>
    </xf>
    <xf numFmtId="1" fontId="10" fillId="8" borderId="730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745" xfId="0" applyNumberFormat="1" applyFont="1" applyFill="1" applyBorder="1" applyAlignment="1">
      <alignment horizontal="center" vertical="center" wrapText="1"/>
    </xf>
    <xf numFmtId="1" fontId="10" fillId="4" borderId="746" xfId="0" applyNumberFormat="1" applyFont="1" applyFill="1" applyBorder="1" applyAlignment="1">
      <alignment horizontal="center" vertical="center" wrapText="1"/>
    </xf>
    <xf numFmtId="1" fontId="10" fillId="4" borderId="750" xfId="0" applyNumberFormat="1" applyFont="1" applyFill="1" applyBorder="1" applyAlignment="1">
      <alignment horizontal="center" vertical="center" wrapText="1"/>
    </xf>
    <xf numFmtId="1" fontId="10" fillId="4" borderId="747" xfId="0" applyNumberFormat="1" applyFont="1" applyFill="1" applyBorder="1" applyAlignment="1">
      <alignment horizontal="center" vertical="center" wrapText="1"/>
    </xf>
    <xf numFmtId="1" fontId="10" fillId="4" borderId="749" xfId="0" applyNumberFormat="1" applyFont="1" applyFill="1" applyBorder="1" applyAlignment="1">
      <alignment horizontal="center" vertical="center" wrapText="1"/>
    </xf>
    <xf numFmtId="1" fontId="10" fillId="4" borderId="743" xfId="0" applyNumberFormat="1" applyFont="1" applyFill="1" applyBorder="1" applyAlignment="1">
      <alignment horizontal="center" vertical="center" wrapText="1"/>
    </xf>
    <xf numFmtId="0" fontId="6" fillId="10" borderId="738" xfId="0" applyFont="1" applyFill="1" applyBorder="1"/>
    <xf numFmtId="0" fontId="6" fillId="10" borderId="732" xfId="0" applyFont="1" applyFill="1" applyBorder="1"/>
    <xf numFmtId="0" fontId="6" fillId="10" borderId="731" xfId="0" applyFont="1" applyFill="1" applyBorder="1"/>
    <xf numFmtId="1" fontId="10" fillId="8" borderId="687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745" xfId="0" applyNumberFormat="1" applyFont="1" applyFill="1" applyBorder="1" applyAlignment="1">
      <alignment horizontal="center" vertical="center" wrapText="1"/>
    </xf>
    <xf numFmtId="1" fontId="10" fillId="11" borderId="742" xfId="0" applyNumberFormat="1" applyFont="1" applyFill="1" applyBorder="1" applyAlignment="1">
      <alignment horizontal="center" vertical="center" wrapText="1"/>
    </xf>
    <xf numFmtId="1" fontId="10" fillId="11" borderId="750" xfId="0" applyNumberFormat="1" applyFont="1" applyFill="1" applyBorder="1" applyAlignment="1">
      <alignment horizontal="center" vertical="center" wrapText="1"/>
    </xf>
    <xf numFmtId="1" fontId="10" fillId="0" borderId="750" xfId="0" applyNumberFormat="1" applyFont="1" applyBorder="1" applyAlignment="1">
      <alignment horizontal="center" vertical="center" wrapText="1"/>
    </xf>
    <xf numFmtId="1" fontId="10" fillId="0" borderId="751" xfId="0" applyNumberFormat="1" applyFont="1" applyBorder="1" applyAlignment="1">
      <alignment horizontal="center" vertical="center" wrapText="1"/>
    </xf>
    <xf numFmtId="1" fontId="10" fillId="12" borderId="743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730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730" xfId="0" applyNumberFormat="1" applyFont="1" applyFill="1" applyBorder="1" applyAlignment="1" applyProtection="1">
      <alignment horizontal="right" vertical="center"/>
      <protection locked="0"/>
    </xf>
    <xf numFmtId="1" fontId="10" fillId="12" borderId="730" xfId="0" applyNumberFormat="1" applyFont="1" applyFill="1" applyBorder="1" applyAlignment="1" applyProtection="1">
      <alignment horizontal="right" vertical="top" wrapText="1"/>
      <protection locked="0"/>
    </xf>
    <xf numFmtId="1" fontId="10" fillId="0" borderId="743" xfId="0" applyNumberFormat="1" applyFont="1" applyBorder="1" applyAlignment="1">
      <alignment horizontal="center" vertical="center"/>
    </xf>
    <xf numFmtId="1" fontId="10" fillId="0" borderId="750" xfId="0" applyNumberFormat="1" applyFont="1" applyBorder="1" applyAlignment="1">
      <alignment horizontal="center" vertical="center"/>
    </xf>
    <xf numFmtId="1" fontId="10" fillId="0" borderId="738" xfId="0" applyNumberFormat="1" applyFont="1" applyBorder="1" applyAlignment="1">
      <alignment horizontal="right" wrapText="1"/>
    </xf>
    <xf numFmtId="1" fontId="10" fillId="0" borderId="745" xfId="0" applyNumberFormat="1" applyFont="1" applyBorder="1" applyAlignment="1">
      <alignment horizontal="right" wrapText="1"/>
    </xf>
    <xf numFmtId="1" fontId="10" fillId="0" borderId="750" xfId="0" applyNumberFormat="1" applyFont="1" applyBorder="1"/>
    <xf numFmtId="1" fontId="10" fillId="0" borderId="742" xfId="0" applyNumberFormat="1" applyFont="1" applyBorder="1" applyAlignment="1">
      <alignment horizontal="right" wrapText="1"/>
    </xf>
    <xf numFmtId="1" fontId="10" fillId="0" borderId="739" xfId="0" applyNumberFormat="1" applyFont="1" applyBorder="1" applyAlignment="1">
      <alignment horizontal="right" wrapText="1"/>
    </xf>
    <xf numFmtId="1" fontId="10" fillId="0" borderId="741" xfId="0" applyNumberFormat="1" applyFont="1" applyBorder="1" applyAlignment="1">
      <alignment horizontal="right"/>
    </xf>
    <xf numFmtId="1" fontId="10" fillId="0" borderId="742" xfId="0" applyNumberFormat="1" applyFont="1" applyBorder="1" applyAlignment="1">
      <alignment horizontal="right"/>
    </xf>
    <xf numFmtId="1" fontId="10" fillId="0" borderId="739" xfId="0" applyNumberFormat="1" applyFont="1" applyBorder="1" applyAlignment="1">
      <alignment horizontal="right"/>
    </xf>
    <xf numFmtId="1" fontId="10" fillId="0" borderId="744" xfId="0" applyNumberFormat="1" applyFont="1" applyBorder="1" applyAlignment="1">
      <alignment horizontal="right"/>
    </xf>
    <xf numFmtId="1" fontId="10" fillId="0" borderId="751" xfId="0" applyNumberFormat="1" applyFont="1" applyBorder="1" applyAlignment="1">
      <alignment horizontal="right"/>
    </xf>
    <xf numFmtId="1" fontId="10" fillId="0" borderId="743" xfId="0" applyNumberFormat="1" applyFont="1" applyBorder="1" applyAlignment="1">
      <alignment horizontal="right"/>
    </xf>
    <xf numFmtId="1" fontId="10" fillId="8" borderId="737" xfId="0" applyNumberFormat="1" applyFont="1" applyFill="1" applyBorder="1" applyProtection="1">
      <protection locked="0"/>
    </xf>
    <xf numFmtId="1" fontId="10" fillId="0" borderId="745" xfId="0" applyNumberFormat="1" applyFont="1" applyBorder="1" applyAlignment="1">
      <alignment horizontal="right"/>
    </xf>
    <xf numFmtId="1" fontId="10" fillId="0" borderId="747" xfId="0" applyNumberFormat="1" applyFont="1" applyBorder="1" applyAlignment="1">
      <alignment horizontal="right"/>
    </xf>
    <xf numFmtId="1" fontId="10" fillId="4" borderId="743" xfId="0" applyNumberFormat="1" applyFont="1" applyFill="1" applyBorder="1" applyAlignment="1">
      <alignment horizontal="right"/>
    </xf>
    <xf numFmtId="1" fontId="10" fillId="4" borderId="730" xfId="0" applyNumberFormat="1" applyFont="1" applyFill="1" applyBorder="1" applyAlignment="1">
      <alignment horizontal="right" wrapText="1"/>
    </xf>
    <xf numFmtId="1" fontId="10" fillId="11" borderId="730" xfId="0" applyNumberFormat="1" applyFont="1" applyFill="1" applyBorder="1" applyAlignment="1">
      <alignment horizontal="right" wrapText="1"/>
    </xf>
    <xf numFmtId="1" fontId="10" fillId="4" borderId="730" xfId="0" applyNumberFormat="1" applyFont="1" applyFill="1" applyBorder="1" applyAlignment="1">
      <alignment horizontal="right"/>
    </xf>
    <xf numFmtId="1" fontId="10" fillId="9" borderId="738" xfId="0" applyNumberFormat="1" applyFont="1" applyFill="1" applyBorder="1"/>
    <xf numFmtId="1" fontId="10" fillId="9" borderId="732" xfId="0" applyNumberFormat="1" applyFont="1" applyFill="1" applyBorder="1"/>
    <xf numFmtId="1" fontId="10" fillId="11" borderId="738" xfId="0" applyNumberFormat="1" applyFont="1" applyFill="1" applyBorder="1"/>
    <xf numFmtId="1" fontId="10" fillId="8" borderId="752" xfId="0" applyNumberFormat="1" applyFont="1" applyFill="1" applyBorder="1" applyProtection="1">
      <protection locked="0"/>
    </xf>
    <xf numFmtId="1" fontId="10" fillId="11" borderId="730" xfId="0" applyNumberFormat="1" applyFont="1" applyFill="1" applyBorder="1"/>
    <xf numFmtId="1" fontId="10" fillId="0" borderId="743" xfId="0" applyNumberFormat="1" applyFont="1" applyBorder="1" applyAlignment="1">
      <alignment horizontal="left" vertical="center"/>
    </xf>
    <xf numFmtId="1" fontId="10" fillId="9" borderId="750" xfId="0" applyNumberFormat="1" applyFont="1" applyFill="1" applyBorder="1"/>
    <xf numFmtId="1" fontId="10" fillId="11" borderId="745" xfId="0" applyNumberFormat="1" applyFont="1" applyFill="1" applyBorder="1"/>
    <xf numFmtId="1" fontId="10" fillId="0" borderId="751" xfId="0" applyNumberFormat="1" applyFont="1" applyBorder="1"/>
    <xf numFmtId="1" fontId="10" fillId="4" borderId="730" xfId="0" applyNumberFormat="1" applyFont="1" applyFill="1" applyBorder="1" applyAlignment="1">
      <alignment vertical="center"/>
    </xf>
    <xf numFmtId="1" fontId="10" fillId="11" borderId="732" xfId="0" applyNumberFormat="1" applyFont="1" applyFill="1" applyBorder="1"/>
    <xf numFmtId="1" fontId="10" fillId="11" borderId="729" xfId="0" applyNumberFormat="1" applyFont="1" applyFill="1" applyBorder="1"/>
    <xf numFmtId="1" fontId="10" fillId="5" borderId="730" xfId="0" applyNumberFormat="1" applyFont="1" applyFill="1" applyBorder="1" applyAlignment="1">
      <alignment horizontal="left" vertical="center"/>
    </xf>
    <xf numFmtId="1" fontId="10" fillId="5" borderId="745" xfId="0" applyNumberFormat="1" applyFont="1" applyFill="1" applyBorder="1"/>
    <xf numFmtId="1" fontId="10" fillId="8" borderId="728" xfId="0" applyNumberFormat="1" applyFont="1" applyFill="1" applyBorder="1" applyProtection="1">
      <protection locked="0"/>
    </xf>
    <xf numFmtId="1" fontId="10" fillId="0" borderId="730" xfId="0" applyNumberFormat="1" applyFont="1" applyBorder="1" applyAlignment="1">
      <alignment horizontal="left" vertical="center"/>
    </xf>
    <xf numFmtId="1" fontId="10" fillId="4" borderId="743" xfId="0" applyNumberFormat="1" applyFont="1" applyFill="1" applyBorder="1" applyAlignment="1">
      <alignment horizontal="right" wrapText="1"/>
    </xf>
    <xf numFmtId="1" fontId="10" fillId="8" borderId="745" xfId="0" applyNumberFormat="1" applyFont="1" applyFill="1" applyBorder="1" applyProtection="1">
      <protection locked="0"/>
    </xf>
    <xf numFmtId="1" fontId="10" fillId="8" borderId="742" xfId="0" applyNumberFormat="1" applyFont="1" applyFill="1" applyBorder="1" applyProtection="1">
      <protection locked="0"/>
    </xf>
    <xf numFmtId="1" fontId="10" fillId="8" borderId="751" xfId="0" applyNumberFormat="1" applyFont="1" applyFill="1" applyBorder="1" applyProtection="1">
      <protection locked="0"/>
    </xf>
    <xf numFmtId="1" fontId="10" fillId="8" borderId="750" xfId="0" applyNumberFormat="1" applyFont="1" applyFill="1" applyBorder="1" applyProtection="1">
      <protection locked="0"/>
    </xf>
    <xf numFmtId="1" fontId="10" fillId="8" borderId="743" xfId="0" applyNumberFormat="1" applyFont="1" applyFill="1" applyBorder="1" applyProtection="1">
      <protection locked="0"/>
    </xf>
    <xf numFmtId="1" fontId="10" fillId="9" borderId="729" xfId="0" applyNumberFormat="1" applyFont="1" applyFill="1" applyBorder="1"/>
    <xf numFmtId="1" fontId="10" fillId="0" borderId="730" xfId="0" applyNumberFormat="1" applyFont="1" applyBorder="1" applyAlignment="1">
      <alignment wrapText="1"/>
    </xf>
    <xf numFmtId="1" fontId="10" fillId="4" borderId="729" xfId="0" applyNumberFormat="1" applyFont="1" applyFill="1" applyBorder="1" applyAlignment="1">
      <alignment horizontal="right"/>
    </xf>
    <xf numFmtId="1" fontId="10" fillId="0" borderId="730" xfId="0" applyNumberFormat="1" applyFont="1" applyBorder="1" applyAlignment="1">
      <alignment vertical="center" wrapText="1"/>
    </xf>
    <xf numFmtId="1" fontId="10" fillId="9" borderId="752" xfId="0" applyNumberFormat="1" applyFont="1" applyFill="1" applyBorder="1"/>
    <xf numFmtId="1" fontId="10" fillId="9" borderId="730" xfId="0" applyNumberFormat="1" applyFont="1" applyFill="1" applyBorder="1"/>
    <xf numFmtId="1" fontId="10" fillId="4" borderId="738" xfId="0" applyNumberFormat="1" applyFont="1" applyFill="1" applyBorder="1" applyAlignment="1">
      <alignment horizontal="right" wrapText="1"/>
    </xf>
    <xf numFmtId="1" fontId="10" fillId="0" borderId="729" xfId="0" applyNumberFormat="1" applyFont="1" applyBorder="1"/>
    <xf numFmtId="1" fontId="10" fillId="11" borderId="738" xfId="0" applyNumberFormat="1" applyFont="1" applyFill="1" applyBorder="1" applyProtection="1">
      <protection locked="0"/>
    </xf>
    <xf numFmtId="1" fontId="10" fillId="11" borderId="729" xfId="0" applyNumberFormat="1" applyFont="1" applyFill="1" applyBorder="1" applyProtection="1">
      <protection locked="0"/>
    </xf>
    <xf numFmtId="1" fontId="10" fillId="11" borderId="728" xfId="0" applyNumberFormat="1" applyFont="1" applyFill="1" applyBorder="1" applyProtection="1">
      <protection locked="0"/>
    </xf>
    <xf numFmtId="1" fontId="10" fillId="0" borderId="741" xfId="0" applyNumberFormat="1" applyFont="1" applyBorder="1" applyAlignment="1">
      <alignment horizontal="center" vertical="center"/>
    </xf>
    <xf numFmtId="1" fontId="10" fillId="0" borderId="755" xfId="0" applyNumberFormat="1" applyFont="1" applyBorder="1"/>
    <xf numFmtId="1" fontId="10" fillId="8" borderId="748" xfId="0" applyNumberFormat="1" applyFont="1" applyFill="1" applyBorder="1" applyProtection="1">
      <protection locked="0"/>
    </xf>
    <xf numFmtId="1" fontId="10" fillId="4" borderId="738" xfId="0" applyNumberFormat="1" applyFont="1" applyFill="1" applyBorder="1" applyAlignment="1">
      <alignment horizontal="right" vertical="center" wrapText="1"/>
    </xf>
    <xf numFmtId="1" fontId="10" fillId="4" borderId="737" xfId="0" applyNumberFormat="1" applyFont="1" applyFill="1" applyBorder="1" applyAlignment="1">
      <alignment horizontal="right" vertical="center" wrapText="1"/>
    </xf>
    <xf numFmtId="1" fontId="10" fillId="0" borderId="729" xfId="0" applyNumberFormat="1" applyFont="1" applyBorder="1" applyAlignment="1">
      <alignment horizontal="right" vertical="center" wrapText="1"/>
    </xf>
    <xf numFmtId="1" fontId="10" fillId="8" borderId="738" xfId="0" applyNumberFormat="1" applyFont="1" applyFill="1" applyBorder="1" applyAlignment="1" applyProtection="1">
      <alignment wrapText="1"/>
      <protection locked="0"/>
    </xf>
    <xf numFmtId="1" fontId="10" fillId="8" borderId="732" xfId="0" applyNumberFormat="1" applyFont="1" applyFill="1" applyBorder="1" applyAlignment="1" applyProtection="1">
      <alignment wrapText="1"/>
      <protection locked="0"/>
    </xf>
    <xf numFmtId="1" fontId="10" fillId="8" borderId="731" xfId="0" applyNumberFormat="1" applyFont="1" applyFill="1" applyBorder="1" applyAlignment="1" applyProtection="1">
      <alignment wrapText="1"/>
      <protection locked="0"/>
    </xf>
    <xf numFmtId="1" fontId="10" fillId="8" borderId="729" xfId="0" applyNumberFormat="1" applyFont="1" applyFill="1" applyBorder="1" applyAlignment="1" applyProtection="1">
      <alignment wrapText="1"/>
      <protection locked="0"/>
    </xf>
    <xf numFmtId="1" fontId="10" fillId="8" borderId="748" xfId="0" applyNumberFormat="1" applyFont="1" applyFill="1" applyBorder="1" applyAlignment="1" applyProtection="1">
      <alignment wrapText="1"/>
      <protection locked="0"/>
    </xf>
    <xf numFmtId="1" fontId="10" fillId="8" borderId="736" xfId="0" applyNumberFormat="1" applyFont="1" applyFill="1" applyBorder="1" applyAlignment="1" applyProtection="1">
      <alignment wrapText="1"/>
      <protection locked="0"/>
    </xf>
    <xf numFmtId="1" fontId="10" fillId="8" borderId="737" xfId="0" applyNumberFormat="1" applyFont="1" applyFill="1" applyBorder="1" applyAlignment="1" applyProtection="1">
      <alignment wrapText="1"/>
      <protection locked="0"/>
    </xf>
    <xf numFmtId="1" fontId="10" fillId="0" borderId="737" xfId="0" applyNumberFormat="1" applyFont="1" applyBorder="1" applyAlignment="1">
      <alignment horizontal="right" wrapText="1"/>
    </xf>
    <xf numFmtId="1" fontId="10" fillId="0" borderId="731" xfId="0" applyNumberFormat="1" applyFont="1" applyBorder="1" applyAlignment="1">
      <alignment horizontal="right" wrapText="1"/>
    </xf>
    <xf numFmtId="1" fontId="10" fillId="9" borderId="736" xfId="0" applyNumberFormat="1" applyFont="1" applyFill="1" applyBorder="1" applyAlignment="1">
      <alignment wrapText="1"/>
    </xf>
    <xf numFmtId="1" fontId="10" fillId="9" borderId="748" xfId="0" applyNumberFormat="1" applyFont="1" applyFill="1" applyBorder="1" applyAlignment="1">
      <alignment wrapText="1"/>
    </xf>
    <xf numFmtId="1" fontId="10" fillId="11" borderId="748" xfId="0" applyNumberFormat="1" applyFont="1" applyFill="1" applyBorder="1" applyAlignment="1">
      <alignment wrapText="1"/>
    </xf>
    <xf numFmtId="1" fontId="10" fillId="11" borderId="736" xfId="0" applyNumberFormat="1" applyFont="1" applyFill="1" applyBorder="1" applyAlignment="1">
      <alignment wrapText="1"/>
    </xf>
    <xf numFmtId="1" fontId="10" fillId="9" borderId="738" xfId="0" applyNumberFormat="1" applyFont="1" applyFill="1" applyBorder="1" applyAlignment="1">
      <alignment wrapText="1"/>
    </xf>
    <xf numFmtId="1" fontId="10" fillId="9" borderId="732" xfId="0" applyNumberFormat="1" applyFont="1" applyFill="1" applyBorder="1" applyAlignment="1">
      <alignment wrapText="1"/>
    </xf>
    <xf numFmtId="1" fontId="10" fillId="9" borderId="731" xfId="0" applyNumberFormat="1" applyFont="1" applyFill="1" applyBorder="1" applyAlignment="1">
      <alignment wrapText="1"/>
    </xf>
    <xf numFmtId="1" fontId="10" fillId="11" borderId="738" xfId="0" applyNumberFormat="1" applyFont="1" applyFill="1" applyBorder="1" applyAlignment="1">
      <alignment wrapText="1"/>
    </xf>
    <xf numFmtId="1" fontId="10" fillId="11" borderId="732" xfId="0" applyNumberFormat="1" applyFont="1" applyFill="1" applyBorder="1" applyAlignment="1">
      <alignment wrapText="1"/>
    </xf>
    <xf numFmtId="1" fontId="10" fillId="11" borderId="731" xfId="0" applyNumberFormat="1" applyFont="1" applyFill="1" applyBorder="1" applyAlignment="1">
      <alignment wrapText="1"/>
    </xf>
    <xf numFmtId="1" fontId="10" fillId="0" borderId="757" xfId="2" applyNumberFormat="1" applyFont="1" applyFill="1" applyBorder="1" applyAlignment="1">
      <alignment horizontal="right" wrapText="1"/>
    </xf>
    <xf numFmtId="1" fontId="10" fillId="0" borderId="758" xfId="2" applyNumberFormat="1" applyFont="1" applyFill="1" applyBorder="1" applyAlignment="1">
      <alignment horizontal="right" wrapText="1"/>
    </xf>
    <xf numFmtId="1" fontId="10" fillId="0" borderId="759" xfId="2" applyNumberFormat="1" applyFont="1" applyFill="1" applyBorder="1" applyAlignment="1">
      <alignment horizontal="right" wrapText="1"/>
    </xf>
    <xf numFmtId="1" fontId="10" fillId="0" borderId="760" xfId="2" applyNumberFormat="1" applyFont="1" applyFill="1" applyBorder="1" applyAlignment="1">
      <alignment horizontal="right" wrapText="1"/>
    </xf>
    <xf numFmtId="1" fontId="10" fillId="0" borderId="761" xfId="2" applyNumberFormat="1" applyFont="1" applyFill="1" applyBorder="1" applyAlignment="1">
      <alignment horizontal="right" wrapText="1"/>
    </xf>
    <xf numFmtId="1" fontId="10" fillId="0" borderId="762" xfId="2" applyNumberFormat="1" applyFont="1" applyFill="1" applyBorder="1" applyAlignment="1">
      <alignment horizontal="right" wrapText="1"/>
    </xf>
    <xf numFmtId="1" fontId="10" fillId="0" borderId="764" xfId="2" applyNumberFormat="1" applyFont="1" applyFill="1" applyBorder="1" applyAlignment="1">
      <alignment horizontal="right" wrapText="1"/>
    </xf>
    <xf numFmtId="1" fontId="10" fillId="0" borderId="765" xfId="2" applyNumberFormat="1" applyFont="1" applyFill="1" applyBorder="1" applyAlignment="1">
      <alignment horizontal="right" wrapText="1"/>
    </xf>
    <xf numFmtId="1" fontId="10" fillId="0" borderId="766" xfId="0" applyNumberFormat="1" applyFont="1" applyBorder="1" applyAlignment="1">
      <alignment horizontal="right" wrapText="1"/>
    </xf>
    <xf numFmtId="1" fontId="10" fillId="11" borderId="767" xfId="0" applyNumberFormat="1" applyFont="1" applyFill="1" applyBorder="1" applyAlignment="1">
      <alignment wrapText="1"/>
    </xf>
    <xf numFmtId="1" fontId="10" fillId="11" borderId="768" xfId="0" applyNumberFormat="1" applyFont="1" applyFill="1" applyBorder="1" applyAlignment="1">
      <alignment wrapText="1"/>
    </xf>
    <xf numFmtId="1" fontId="10" fillId="11" borderId="766" xfId="0" applyNumberFormat="1" applyFont="1" applyFill="1" applyBorder="1" applyAlignment="1">
      <alignment wrapText="1"/>
    </xf>
    <xf numFmtId="1" fontId="10" fillId="8" borderId="769" xfId="0" applyNumberFormat="1" applyFont="1" applyFill="1" applyBorder="1" applyAlignment="1" applyProtection="1">
      <alignment wrapText="1"/>
      <protection locked="0"/>
    </xf>
    <xf numFmtId="1" fontId="10" fillId="0" borderId="769" xfId="0" applyNumberFormat="1" applyFont="1" applyBorder="1" applyAlignment="1">
      <alignment horizontal="right" wrapText="1"/>
    </xf>
    <xf numFmtId="1" fontId="10" fillId="0" borderId="774" xfId="3" applyNumberFormat="1" applyFont="1" applyFill="1" applyBorder="1" applyAlignment="1">
      <alignment horizontal="right" wrapText="1"/>
    </xf>
    <xf numFmtId="1" fontId="10" fillId="0" borderId="775" xfId="3" applyNumberFormat="1" applyFont="1" applyFill="1" applyBorder="1" applyAlignment="1">
      <alignment horizontal="right" wrapText="1"/>
    </xf>
    <xf numFmtId="1" fontId="10" fillId="3" borderId="776" xfId="3" applyNumberFormat="1" applyFont="1" applyBorder="1" applyAlignment="1" applyProtection="1">
      <alignment wrapText="1"/>
      <protection locked="0"/>
    </xf>
    <xf numFmtId="1" fontId="10" fillId="3" borderId="777" xfId="3" applyNumberFormat="1" applyFont="1" applyBorder="1" applyAlignment="1" applyProtection="1">
      <alignment wrapText="1"/>
      <protection locked="0"/>
    </xf>
    <xf numFmtId="1" fontId="10" fillId="3" borderId="778" xfId="3" applyNumberFormat="1" applyFont="1" applyBorder="1" applyAlignment="1" applyProtection="1">
      <alignment wrapText="1"/>
      <protection locked="0"/>
    </xf>
    <xf numFmtId="1" fontId="10" fillId="3" borderId="775" xfId="3" applyNumberFormat="1" applyFont="1" applyBorder="1" applyAlignment="1" applyProtection="1">
      <alignment wrapText="1"/>
      <protection locked="0"/>
    </xf>
    <xf numFmtId="1" fontId="10" fillId="3" borderId="779" xfId="3" applyNumberFormat="1" applyFont="1" applyBorder="1" applyAlignment="1" applyProtection="1">
      <alignment wrapText="1"/>
      <protection locked="0"/>
    </xf>
    <xf numFmtId="1" fontId="10" fillId="3" borderId="780" xfId="3" applyNumberFormat="1" applyFont="1" applyBorder="1" applyAlignment="1" applyProtection="1">
      <alignment wrapText="1"/>
      <protection locked="0"/>
    </xf>
    <xf numFmtId="1" fontId="10" fillId="3" borderId="781" xfId="3" applyNumberFormat="1" applyFont="1" applyBorder="1" applyAlignment="1" applyProtection="1">
      <alignment wrapText="1"/>
      <protection locked="0"/>
    </xf>
    <xf numFmtId="1" fontId="10" fillId="8" borderId="782" xfId="0" applyNumberFormat="1" applyFont="1" applyFill="1" applyBorder="1" applyAlignment="1" applyProtection="1">
      <alignment wrapText="1"/>
      <protection locked="0"/>
    </xf>
    <xf numFmtId="1" fontId="10" fillId="0" borderId="783" xfId="3" applyNumberFormat="1" applyFont="1" applyFill="1" applyBorder="1" applyAlignment="1">
      <alignment horizontal="right" wrapText="1"/>
    </xf>
    <xf numFmtId="1" fontId="10" fillId="0" borderId="784" xfId="3" applyNumberFormat="1" applyFont="1" applyFill="1" applyBorder="1" applyAlignment="1">
      <alignment horizontal="right" wrapText="1"/>
    </xf>
    <xf numFmtId="1" fontId="10" fillId="3" borderId="785" xfId="3" applyNumberFormat="1" applyFont="1" applyBorder="1" applyAlignment="1" applyProtection="1">
      <alignment wrapText="1"/>
      <protection locked="0"/>
    </xf>
    <xf numFmtId="1" fontId="10" fillId="3" borderId="786" xfId="3" applyNumberFormat="1" applyFont="1" applyBorder="1" applyAlignment="1" applyProtection="1">
      <alignment wrapText="1"/>
      <protection locked="0"/>
    </xf>
    <xf numFmtId="1" fontId="10" fillId="3" borderId="787" xfId="3" applyNumberFormat="1" applyFont="1" applyBorder="1" applyAlignment="1" applyProtection="1">
      <alignment wrapText="1"/>
      <protection locked="0"/>
    </xf>
    <xf numFmtId="1" fontId="10" fillId="3" borderId="784" xfId="3" applyNumberFormat="1" applyFont="1" applyBorder="1" applyAlignment="1" applyProtection="1">
      <alignment wrapText="1"/>
      <protection locked="0"/>
    </xf>
    <xf numFmtId="1" fontId="10" fillId="3" borderId="788" xfId="3" applyNumberFormat="1" applyFont="1" applyBorder="1" applyAlignment="1" applyProtection="1">
      <alignment wrapText="1"/>
      <protection locked="0"/>
    </xf>
    <xf numFmtId="1" fontId="10" fillId="3" borderId="789" xfId="3" applyNumberFormat="1" applyFont="1" applyBorder="1" applyAlignment="1" applyProtection="1">
      <alignment wrapText="1"/>
      <protection locked="0"/>
    </xf>
    <xf numFmtId="1" fontId="10" fillId="3" borderId="790" xfId="3" applyNumberFormat="1" applyFont="1" applyBorder="1" applyAlignment="1" applyProtection="1">
      <alignment wrapText="1"/>
      <protection locked="0"/>
    </xf>
    <xf numFmtId="1" fontId="10" fillId="3" borderId="791" xfId="3" applyNumberFormat="1" applyFont="1" applyBorder="1" applyAlignment="1" applyProtection="1">
      <alignment wrapText="1"/>
      <protection locked="0"/>
    </xf>
    <xf numFmtId="1" fontId="10" fillId="3" borderId="792" xfId="3" applyNumberFormat="1" applyFont="1" applyBorder="1" applyAlignment="1" applyProtection="1">
      <alignment wrapText="1"/>
      <protection locked="0"/>
    </xf>
    <xf numFmtId="1" fontId="10" fillId="3" borderId="793" xfId="3" applyNumberFormat="1" applyFont="1" applyBorder="1" applyAlignment="1" applyProtection="1">
      <alignment wrapText="1"/>
      <protection locked="0"/>
    </xf>
    <xf numFmtId="1" fontId="10" fillId="8" borderId="794" xfId="0" applyNumberFormat="1" applyFont="1" applyFill="1" applyBorder="1" applyAlignment="1" applyProtection="1">
      <alignment wrapText="1"/>
      <protection locked="0"/>
    </xf>
    <xf numFmtId="1" fontId="10" fillId="8" borderId="795" xfId="0" applyNumberFormat="1" applyFont="1" applyFill="1" applyBorder="1" applyAlignment="1" applyProtection="1">
      <alignment wrapText="1"/>
      <protection locked="0"/>
    </xf>
    <xf numFmtId="1" fontId="10" fillId="8" borderId="796" xfId="0" applyNumberFormat="1" applyFont="1" applyFill="1" applyBorder="1" applyAlignment="1" applyProtection="1">
      <alignment wrapText="1"/>
      <protection locked="0"/>
    </xf>
    <xf numFmtId="1" fontId="10" fillId="8" borderId="797" xfId="0" applyNumberFormat="1" applyFont="1" applyFill="1" applyBorder="1" applyAlignment="1" applyProtection="1">
      <alignment wrapText="1"/>
      <protection locked="0"/>
    </xf>
    <xf numFmtId="1" fontId="10" fillId="0" borderId="798" xfId="3" applyNumberFormat="1" applyFont="1" applyFill="1" applyBorder="1" applyAlignment="1">
      <alignment horizontal="right" wrapText="1"/>
    </xf>
    <xf numFmtId="1" fontId="10" fillId="0" borderId="799" xfId="3" applyNumberFormat="1" applyFont="1" applyFill="1" applyBorder="1" applyAlignment="1">
      <alignment horizontal="right" wrapText="1"/>
    </xf>
    <xf numFmtId="1" fontId="10" fillId="3" borderId="800" xfId="3" applyNumberFormat="1" applyFont="1" applyBorder="1" applyAlignment="1" applyProtection="1">
      <alignment wrapText="1"/>
      <protection locked="0"/>
    </xf>
    <xf numFmtId="1" fontId="10" fillId="3" borderId="801" xfId="3" applyNumberFormat="1" applyFont="1" applyBorder="1" applyAlignment="1" applyProtection="1">
      <alignment wrapText="1"/>
      <protection locked="0"/>
    </xf>
    <xf numFmtId="1" fontId="10" fillId="3" borderId="802" xfId="3" applyNumberFormat="1" applyFont="1" applyBorder="1" applyAlignment="1" applyProtection="1">
      <alignment wrapText="1"/>
      <protection locked="0"/>
    </xf>
    <xf numFmtId="1" fontId="10" fillId="3" borderId="803" xfId="3" applyNumberFormat="1" applyFont="1" applyBorder="1" applyAlignment="1" applyProtection="1">
      <alignment wrapText="1"/>
      <protection locked="0"/>
    </xf>
    <xf numFmtId="1" fontId="10" fillId="0" borderId="813" xfId="0" applyNumberFormat="1" applyFont="1" applyBorder="1" applyAlignment="1">
      <alignment horizontal="center" vertical="center"/>
    </xf>
    <xf numFmtId="1" fontId="10" fillId="0" borderId="815" xfId="0" applyNumberFormat="1" applyFont="1" applyBorder="1" applyAlignment="1">
      <alignment horizontal="center" vertical="center" wrapText="1"/>
    </xf>
    <xf numFmtId="1" fontId="10" fillId="0" borderId="814" xfId="0" applyNumberFormat="1" applyFont="1" applyBorder="1" applyAlignment="1">
      <alignment horizontal="center" vertical="center" wrapText="1"/>
    </xf>
    <xf numFmtId="1" fontId="10" fillId="0" borderId="816" xfId="0" applyNumberFormat="1" applyFont="1" applyBorder="1" applyAlignment="1">
      <alignment horizontal="center" vertical="center" wrapText="1"/>
    </xf>
    <xf numFmtId="1" fontId="10" fillId="0" borderId="820" xfId="0" applyNumberFormat="1" applyFont="1" applyBorder="1" applyAlignment="1">
      <alignment horizontal="right" wrapText="1"/>
    </xf>
    <xf numFmtId="1" fontId="10" fillId="0" borderId="820" xfId="0" applyNumberFormat="1" applyFont="1" applyBorder="1"/>
    <xf numFmtId="1" fontId="10" fillId="8" borderId="821" xfId="0" applyNumberFormat="1" applyFont="1" applyFill="1" applyBorder="1" applyProtection="1">
      <protection locked="0"/>
    </xf>
    <xf numFmtId="1" fontId="10" fillId="8" borderId="822" xfId="0" applyNumberFormat="1" applyFont="1" applyFill="1" applyBorder="1" applyProtection="1">
      <protection locked="0"/>
    </xf>
    <xf numFmtId="1" fontId="10" fillId="8" borderId="823" xfId="0" applyNumberFormat="1" applyFont="1" applyFill="1" applyBorder="1" applyProtection="1">
      <protection locked="0"/>
    </xf>
    <xf numFmtId="1" fontId="10" fillId="0" borderId="824" xfId="0" applyNumberFormat="1" applyFont="1" applyBorder="1" applyAlignment="1" applyProtection="1">
      <alignment horizontal="center" vertical="center" wrapText="1"/>
      <protection hidden="1"/>
    </xf>
    <xf numFmtId="1" fontId="10" fillId="8" borderId="820" xfId="0" applyNumberFormat="1" applyFont="1" applyFill="1" applyBorder="1" applyProtection="1">
      <protection locked="0"/>
    </xf>
    <xf numFmtId="1" fontId="10" fillId="0" borderId="815" xfId="0" applyNumberFormat="1" applyFont="1" applyBorder="1" applyAlignment="1">
      <alignment horizontal="center" vertical="center"/>
    </xf>
    <xf numFmtId="1" fontId="10" fillId="0" borderId="825" xfId="0" applyNumberFormat="1" applyFont="1" applyBorder="1" applyAlignment="1">
      <alignment horizontal="center" vertical="center"/>
    </xf>
    <xf numFmtId="1" fontId="10" fillId="0" borderId="809" xfId="0" applyNumberFormat="1" applyFont="1" applyBorder="1" applyAlignment="1">
      <alignment horizontal="center" vertical="center" wrapText="1"/>
    </xf>
    <xf numFmtId="1" fontId="10" fillId="0" borderId="821" xfId="0" applyNumberFormat="1" applyFont="1" applyBorder="1"/>
    <xf numFmtId="1" fontId="10" fillId="0" borderId="827" xfId="0" applyNumberFormat="1" applyFont="1" applyBorder="1"/>
    <xf numFmtId="1" fontId="10" fillId="0" borderId="822" xfId="0" applyNumberFormat="1" applyFont="1" applyBorder="1"/>
    <xf numFmtId="1" fontId="10" fillId="8" borderId="828" xfId="0" applyNumberFormat="1" applyFont="1" applyFill="1" applyBorder="1" applyProtection="1">
      <protection locked="0"/>
    </xf>
    <xf numFmtId="1" fontId="10" fillId="0" borderId="825" xfId="0" applyNumberFormat="1" applyFont="1" applyBorder="1" applyAlignment="1">
      <alignment horizontal="center" vertical="center" wrapText="1"/>
    </xf>
    <xf numFmtId="1" fontId="10" fillId="0" borderId="828" xfId="0" applyNumberFormat="1" applyFont="1" applyBorder="1"/>
    <xf numFmtId="1" fontId="10" fillId="8" borderId="819" xfId="0" applyNumberFormat="1" applyFont="1" applyFill="1" applyBorder="1" applyProtection="1">
      <protection locked="0"/>
    </xf>
    <xf numFmtId="1" fontId="10" fillId="8" borderId="826" xfId="0" applyNumberFormat="1" applyFont="1" applyFill="1" applyBorder="1" applyProtection="1">
      <protection locked="0"/>
    </xf>
    <xf numFmtId="1" fontId="9" fillId="8" borderId="819" xfId="0" applyNumberFormat="1" applyFont="1" applyFill="1" applyBorder="1" applyProtection="1">
      <protection locked="0"/>
    </xf>
    <xf numFmtId="1" fontId="9" fillId="8" borderId="820" xfId="0" applyNumberFormat="1" applyFont="1" applyFill="1" applyBorder="1" applyProtection="1">
      <protection locked="0"/>
    </xf>
    <xf numFmtId="1" fontId="10" fillId="0" borderId="816" xfId="0" applyNumberFormat="1" applyFont="1" applyBorder="1"/>
    <xf numFmtId="1" fontId="10" fillId="0" borderId="825" xfId="0" applyNumberFormat="1" applyFont="1" applyBorder="1"/>
    <xf numFmtId="1" fontId="10" fillId="0" borderId="814" xfId="0" applyNumberFormat="1" applyFont="1" applyBorder="1"/>
    <xf numFmtId="1" fontId="10" fillId="0" borderId="815" xfId="0" applyNumberFormat="1" applyFont="1" applyBorder="1"/>
    <xf numFmtId="1" fontId="10" fillId="0" borderId="809" xfId="0" applyNumberFormat="1" applyFont="1" applyBorder="1"/>
    <xf numFmtId="1" fontId="10" fillId="0" borderId="824" xfId="0" applyNumberFormat="1" applyFont="1" applyBorder="1"/>
    <xf numFmtId="1" fontId="10" fillId="0" borderId="816" xfId="0" applyNumberFormat="1" applyFont="1" applyBorder="1" applyAlignment="1">
      <alignment horizontal="center" vertical="center"/>
    </xf>
    <xf numFmtId="1" fontId="10" fillId="0" borderId="814" xfId="0" applyNumberFormat="1" applyFont="1" applyBorder="1" applyAlignment="1">
      <alignment horizontal="center" vertical="center"/>
    </xf>
    <xf numFmtId="1" fontId="10" fillId="0" borderId="807" xfId="0" applyNumberFormat="1" applyFont="1" applyBorder="1" applyAlignment="1">
      <alignment horizontal="center" vertical="center" wrapText="1"/>
    </xf>
    <xf numFmtId="1" fontId="10" fillId="0" borderId="828" xfId="0" applyNumberFormat="1" applyFont="1" applyBorder="1" applyAlignment="1">
      <alignment horizontal="center" vertical="center" wrapText="1"/>
    </xf>
    <xf numFmtId="1" fontId="10" fillId="0" borderId="827" xfId="0" applyNumberFormat="1" applyFont="1" applyBorder="1" applyAlignment="1">
      <alignment horizontal="center" vertical="center" wrapText="1"/>
    </xf>
    <xf numFmtId="1" fontId="10" fillId="0" borderId="819" xfId="0" applyNumberFormat="1" applyFont="1" applyBorder="1" applyAlignment="1">
      <alignment horizontal="center" vertical="center" wrapText="1"/>
    </xf>
    <xf numFmtId="1" fontId="10" fillId="8" borderId="82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2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2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1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1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2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2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19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816" xfId="0" applyNumberFormat="1" applyFont="1" applyFill="1" applyBorder="1"/>
    <xf numFmtId="1" fontId="10" fillId="9" borderId="814" xfId="0" applyNumberFormat="1" applyFont="1" applyFill="1" applyBorder="1"/>
    <xf numFmtId="1" fontId="10" fillId="0" borderId="830" xfId="0" applyNumberFormat="1" applyFont="1" applyBorder="1" applyAlignment="1">
      <alignment horizontal="center" vertical="center" wrapText="1"/>
    </xf>
    <xf numFmtId="1" fontId="10" fillId="0" borderId="824" xfId="0" applyNumberFormat="1" applyFont="1" applyBorder="1" applyAlignment="1">
      <alignment horizontal="center" vertical="center" wrapText="1"/>
    </xf>
    <xf numFmtId="1" fontId="10" fillId="8" borderId="81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1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3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0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1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3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32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827" xfId="0" applyNumberFormat="1" applyFont="1" applyFill="1" applyBorder="1" applyAlignment="1">
      <alignment horizontal="center" vertical="center" wrapText="1"/>
    </xf>
    <xf numFmtId="1" fontId="10" fillId="0" borderId="822" xfId="0" applyNumberFormat="1" applyFont="1" applyBorder="1" applyAlignment="1">
      <alignment horizontal="center" vertical="center" wrapText="1"/>
    </xf>
    <xf numFmtId="1" fontId="10" fillId="8" borderId="820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816" xfId="0" applyNumberFormat="1" applyFont="1" applyFill="1" applyBorder="1" applyAlignment="1">
      <alignment horizontal="center" vertical="center" wrapText="1"/>
    </xf>
    <xf numFmtId="1" fontId="10" fillId="4" borderId="825" xfId="0" applyNumberFormat="1" applyFont="1" applyFill="1" applyBorder="1" applyAlignment="1">
      <alignment horizontal="center" vertical="center" wrapText="1"/>
    </xf>
    <xf numFmtId="1" fontId="10" fillId="4" borderId="831" xfId="0" applyNumberFormat="1" applyFont="1" applyFill="1" applyBorder="1" applyAlignment="1">
      <alignment horizontal="center" vertical="center" wrapText="1"/>
    </xf>
    <xf numFmtId="1" fontId="10" fillId="4" borderId="815" xfId="0" applyNumberFormat="1" applyFont="1" applyFill="1" applyBorder="1" applyAlignment="1">
      <alignment horizontal="center" vertical="center" wrapText="1"/>
    </xf>
    <xf numFmtId="1" fontId="10" fillId="4" borderId="830" xfId="0" applyNumberFormat="1" applyFont="1" applyFill="1" applyBorder="1" applyAlignment="1">
      <alignment horizontal="center" vertical="center" wrapText="1"/>
    </xf>
    <xf numFmtId="1" fontId="10" fillId="4" borderId="824" xfId="0" applyNumberFormat="1" applyFont="1" applyFill="1" applyBorder="1" applyAlignment="1">
      <alignment horizontal="center" vertical="center" wrapText="1"/>
    </xf>
    <xf numFmtId="0" fontId="6" fillId="10" borderId="828" xfId="0" applyFont="1" applyFill="1" applyBorder="1"/>
    <xf numFmtId="0" fontId="6" fillId="10" borderId="822" xfId="0" applyFont="1" applyFill="1" applyBorder="1"/>
    <xf numFmtId="0" fontId="6" fillId="10" borderId="821" xfId="0" applyFont="1" applyFill="1" applyBorder="1"/>
    <xf numFmtId="1" fontId="10" fillId="11" borderId="816" xfId="0" applyNumberFormat="1" applyFont="1" applyFill="1" applyBorder="1" applyAlignment="1">
      <alignment horizontal="center" vertical="center" wrapText="1"/>
    </xf>
    <xf numFmtId="1" fontId="10" fillId="11" borderId="814" xfId="0" applyNumberFormat="1" applyFont="1" applyFill="1" applyBorder="1" applyAlignment="1">
      <alignment horizontal="center" vertical="center" wrapText="1"/>
    </xf>
    <xf numFmtId="1" fontId="10" fillId="11" borderId="831" xfId="0" applyNumberFormat="1" applyFont="1" applyFill="1" applyBorder="1" applyAlignment="1">
      <alignment horizontal="center" vertical="center" wrapText="1"/>
    </xf>
    <xf numFmtId="1" fontId="10" fillId="0" borderId="831" xfId="0" applyNumberFormat="1" applyFont="1" applyBorder="1" applyAlignment="1">
      <alignment horizontal="center" vertical="center" wrapText="1"/>
    </xf>
    <xf numFmtId="1" fontId="10" fillId="0" borderId="832" xfId="0" applyNumberFormat="1" applyFont="1" applyBorder="1" applyAlignment="1">
      <alignment horizontal="center" vertical="center" wrapText="1"/>
    </xf>
    <xf numFmtId="1" fontId="10" fillId="12" borderId="824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820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820" xfId="0" applyNumberFormat="1" applyFont="1" applyFill="1" applyBorder="1" applyAlignment="1" applyProtection="1">
      <alignment horizontal="right" vertical="center"/>
      <protection locked="0"/>
    </xf>
    <xf numFmtId="1" fontId="10" fillId="12" borderId="820" xfId="0" applyNumberFormat="1" applyFont="1" applyFill="1" applyBorder="1" applyAlignment="1" applyProtection="1">
      <alignment horizontal="right" vertical="top" wrapText="1"/>
      <protection locked="0"/>
    </xf>
    <xf numFmtId="1" fontId="10" fillId="0" borderId="824" xfId="0" applyNumberFormat="1" applyFont="1" applyBorder="1" applyAlignment="1">
      <alignment horizontal="center" vertical="center"/>
    </xf>
    <xf numFmtId="1" fontId="10" fillId="0" borderId="831" xfId="0" applyNumberFormat="1" applyFont="1" applyBorder="1" applyAlignment="1">
      <alignment horizontal="center" vertical="center"/>
    </xf>
    <xf numFmtId="1" fontId="10" fillId="0" borderId="828" xfId="0" applyNumberFormat="1" applyFont="1" applyBorder="1" applyAlignment="1">
      <alignment horizontal="right" wrapText="1"/>
    </xf>
    <xf numFmtId="1" fontId="10" fillId="0" borderId="816" xfId="0" applyNumberFormat="1" applyFont="1" applyBorder="1" applyAlignment="1">
      <alignment horizontal="right" wrapText="1"/>
    </xf>
    <xf numFmtId="1" fontId="10" fillId="0" borderId="831" xfId="0" applyNumberFormat="1" applyFont="1" applyBorder="1"/>
    <xf numFmtId="1" fontId="10" fillId="0" borderId="814" xfId="0" applyNumberFormat="1" applyFont="1" applyBorder="1" applyAlignment="1">
      <alignment horizontal="right" wrapText="1"/>
    </xf>
    <xf numFmtId="1" fontId="10" fillId="0" borderId="807" xfId="0" applyNumberFormat="1" applyFont="1" applyBorder="1" applyAlignment="1">
      <alignment horizontal="right"/>
    </xf>
    <xf numFmtId="1" fontId="10" fillId="0" borderId="814" xfId="0" applyNumberFormat="1" applyFont="1" applyBorder="1" applyAlignment="1">
      <alignment horizontal="right"/>
    </xf>
    <xf numFmtId="1" fontId="10" fillId="0" borderId="809" xfId="0" applyNumberFormat="1" applyFont="1" applyBorder="1" applyAlignment="1">
      <alignment horizontal="right"/>
    </xf>
    <xf numFmtId="1" fontId="10" fillId="0" borderId="832" xfId="0" applyNumberFormat="1" applyFont="1" applyBorder="1" applyAlignment="1">
      <alignment horizontal="right"/>
    </xf>
    <xf numFmtId="1" fontId="10" fillId="0" borderId="824" xfId="0" applyNumberFormat="1" applyFont="1" applyBorder="1" applyAlignment="1">
      <alignment horizontal="right"/>
    </xf>
    <xf numFmtId="1" fontId="10" fillId="8" borderId="827" xfId="0" applyNumberFormat="1" applyFont="1" applyFill="1" applyBorder="1" applyProtection="1">
      <protection locked="0"/>
    </xf>
    <xf numFmtId="1" fontId="10" fillId="0" borderId="816" xfId="0" applyNumberFormat="1" applyFont="1" applyBorder="1" applyAlignment="1">
      <alignment horizontal="right"/>
    </xf>
    <xf numFmtId="1" fontId="10" fillId="0" borderId="815" xfId="0" applyNumberFormat="1" applyFont="1" applyBorder="1" applyAlignment="1">
      <alignment horizontal="right"/>
    </xf>
    <xf numFmtId="1" fontId="10" fillId="4" borderId="824" xfId="0" applyNumberFormat="1" applyFont="1" applyFill="1" applyBorder="1" applyAlignment="1">
      <alignment horizontal="right"/>
    </xf>
    <xf numFmtId="1" fontId="10" fillId="4" borderId="820" xfId="0" applyNumberFormat="1" applyFont="1" applyFill="1" applyBorder="1" applyAlignment="1">
      <alignment horizontal="right" wrapText="1"/>
    </xf>
    <xf numFmtId="1" fontId="10" fillId="11" borderId="820" xfId="0" applyNumberFormat="1" applyFont="1" applyFill="1" applyBorder="1" applyAlignment="1">
      <alignment horizontal="right" wrapText="1"/>
    </xf>
    <xf numFmtId="1" fontId="10" fillId="4" borderId="820" xfId="0" applyNumberFormat="1" applyFont="1" applyFill="1" applyBorder="1" applyAlignment="1">
      <alignment horizontal="right"/>
    </xf>
    <xf numFmtId="1" fontId="10" fillId="9" borderId="828" xfId="0" applyNumberFormat="1" applyFont="1" applyFill="1" applyBorder="1"/>
    <xf numFmtId="1" fontId="10" fillId="9" borderId="822" xfId="0" applyNumberFormat="1" applyFont="1" applyFill="1" applyBorder="1"/>
    <xf numFmtId="1" fontId="10" fillId="11" borderId="828" xfId="0" applyNumberFormat="1" applyFont="1" applyFill="1" applyBorder="1"/>
    <xf numFmtId="1" fontId="10" fillId="8" borderId="833" xfId="0" applyNumberFormat="1" applyFont="1" applyFill="1" applyBorder="1" applyProtection="1">
      <protection locked="0"/>
    </xf>
    <xf numFmtId="1" fontId="10" fillId="11" borderId="820" xfId="0" applyNumberFormat="1" applyFont="1" applyFill="1" applyBorder="1"/>
    <xf numFmtId="1" fontId="10" fillId="0" borderId="824" xfId="0" applyNumberFormat="1" applyFont="1" applyBorder="1" applyAlignment="1">
      <alignment horizontal="left" vertical="center"/>
    </xf>
    <xf numFmtId="1" fontId="10" fillId="9" borderId="831" xfId="0" applyNumberFormat="1" applyFont="1" applyFill="1" applyBorder="1"/>
    <xf numFmtId="1" fontId="10" fillId="11" borderId="816" xfId="0" applyNumberFormat="1" applyFont="1" applyFill="1" applyBorder="1"/>
    <xf numFmtId="1" fontId="10" fillId="0" borderId="832" xfId="0" applyNumberFormat="1" applyFont="1" applyBorder="1"/>
    <xf numFmtId="1" fontId="10" fillId="4" borderId="820" xfId="0" applyNumberFormat="1" applyFont="1" applyFill="1" applyBorder="1" applyAlignment="1">
      <alignment vertical="center"/>
    </xf>
    <xf numFmtId="1" fontId="10" fillId="11" borderId="822" xfId="0" applyNumberFormat="1" applyFont="1" applyFill="1" applyBorder="1"/>
    <xf numFmtId="1" fontId="10" fillId="11" borderId="819" xfId="0" applyNumberFormat="1" applyFont="1" applyFill="1" applyBorder="1"/>
    <xf numFmtId="1" fontId="10" fillId="11" borderId="813" xfId="0" applyNumberFormat="1" applyFont="1" applyFill="1" applyBorder="1"/>
    <xf numFmtId="1" fontId="10" fillId="5" borderId="820" xfId="0" applyNumberFormat="1" applyFont="1" applyFill="1" applyBorder="1" applyAlignment="1">
      <alignment horizontal="left" vertical="center"/>
    </xf>
    <xf numFmtId="1" fontId="10" fillId="5" borderId="813" xfId="0" applyNumberFormat="1" applyFont="1" applyFill="1" applyBorder="1"/>
    <xf numFmtId="1" fontId="10" fillId="5" borderId="816" xfId="0" applyNumberFormat="1" applyFont="1" applyFill="1" applyBorder="1"/>
    <xf numFmtId="1" fontId="10" fillId="8" borderId="818" xfId="0" applyNumberFormat="1" applyFont="1" applyFill="1" applyBorder="1" applyProtection="1">
      <protection locked="0"/>
    </xf>
    <xf numFmtId="1" fontId="10" fillId="0" borderId="820" xfId="0" applyNumberFormat="1" applyFont="1" applyBorder="1" applyAlignment="1">
      <alignment horizontal="left" vertical="center"/>
    </xf>
    <xf numFmtId="1" fontId="10" fillId="4" borderId="824" xfId="0" applyNumberFormat="1" applyFont="1" applyFill="1" applyBorder="1" applyAlignment="1">
      <alignment horizontal="right" wrapText="1"/>
    </xf>
    <xf numFmtId="1" fontId="10" fillId="8" borderId="816" xfId="0" applyNumberFormat="1" applyFont="1" applyFill="1" applyBorder="1" applyProtection="1">
      <protection locked="0"/>
    </xf>
    <xf numFmtId="1" fontId="10" fillId="8" borderId="814" xfId="0" applyNumberFormat="1" applyFont="1" applyFill="1" applyBorder="1" applyProtection="1">
      <protection locked="0"/>
    </xf>
    <xf numFmtId="1" fontId="10" fillId="8" borderId="832" xfId="0" applyNumberFormat="1" applyFont="1" applyFill="1" applyBorder="1" applyProtection="1">
      <protection locked="0"/>
    </xf>
    <xf numFmtId="1" fontId="10" fillId="8" borderId="831" xfId="0" applyNumberFormat="1" applyFont="1" applyFill="1" applyBorder="1" applyProtection="1">
      <protection locked="0"/>
    </xf>
    <xf numFmtId="1" fontId="10" fillId="8" borderId="824" xfId="0" applyNumberFormat="1" applyFont="1" applyFill="1" applyBorder="1" applyProtection="1">
      <protection locked="0"/>
    </xf>
    <xf numFmtId="1" fontId="10" fillId="9" borderId="819" xfId="0" applyNumberFormat="1" applyFont="1" applyFill="1" applyBorder="1"/>
    <xf numFmtId="1" fontId="10" fillId="9" borderId="813" xfId="0" applyNumberFormat="1" applyFont="1" applyFill="1" applyBorder="1"/>
    <xf numFmtId="1" fontId="10" fillId="8" borderId="813" xfId="0" applyNumberFormat="1" applyFont="1" applyFill="1" applyBorder="1" applyProtection="1">
      <protection locked="0"/>
    </xf>
    <xf numFmtId="1" fontId="10" fillId="0" borderId="820" xfId="0" applyNumberFormat="1" applyFont="1" applyBorder="1" applyAlignment="1">
      <alignment wrapText="1"/>
    </xf>
    <xf numFmtId="1" fontId="10" fillId="4" borderId="819" xfId="0" applyNumberFormat="1" applyFont="1" applyFill="1" applyBorder="1" applyAlignment="1">
      <alignment horizontal="right"/>
    </xf>
    <xf numFmtId="1" fontId="10" fillId="0" borderId="820" xfId="0" applyNumberFormat="1" applyFont="1" applyBorder="1" applyAlignment="1">
      <alignment vertical="center" wrapText="1"/>
    </xf>
    <xf numFmtId="1" fontId="10" fillId="9" borderId="833" xfId="0" applyNumberFormat="1" applyFont="1" applyFill="1" applyBorder="1"/>
    <xf numFmtId="1" fontId="10" fillId="9" borderId="820" xfId="0" applyNumberFormat="1" applyFont="1" applyFill="1" applyBorder="1"/>
    <xf numFmtId="1" fontId="10" fillId="4" borderId="828" xfId="0" applyNumberFormat="1" applyFont="1" applyFill="1" applyBorder="1" applyAlignment="1">
      <alignment horizontal="right" wrapText="1"/>
    </xf>
    <xf numFmtId="1" fontId="10" fillId="0" borderId="819" xfId="0" applyNumberFormat="1" applyFont="1" applyBorder="1"/>
    <xf numFmtId="1" fontId="10" fillId="11" borderId="828" xfId="0" applyNumberFormat="1" applyFont="1" applyFill="1" applyBorder="1" applyProtection="1">
      <protection locked="0"/>
    </xf>
    <xf numFmtId="1" fontId="10" fillId="11" borderId="819" xfId="0" applyNumberFormat="1" applyFont="1" applyFill="1" applyBorder="1" applyProtection="1">
      <protection locked="0"/>
    </xf>
    <xf numFmtId="1" fontId="10" fillId="11" borderId="818" xfId="0" applyNumberFormat="1" applyFont="1" applyFill="1" applyBorder="1" applyProtection="1">
      <protection locked="0"/>
    </xf>
    <xf numFmtId="1" fontId="10" fillId="0" borderId="807" xfId="0" applyNumberFormat="1" applyFont="1" applyBorder="1" applyAlignment="1">
      <alignment horizontal="center" vertical="center"/>
    </xf>
    <xf numFmtId="1" fontId="10" fillId="0" borderId="836" xfId="0" applyNumberFormat="1" applyFont="1" applyBorder="1"/>
    <xf numFmtId="1" fontId="10" fillId="8" borderId="829" xfId="0" applyNumberFormat="1" applyFont="1" applyFill="1" applyBorder="1" applyProtection="1">
      <protection locked="0"/>
    </xf>
    <xf numFmtId="1" fontId="10" fillId="4" borderId="828" xfId="0" applyNumberFormat="1" applyFont="1" applyFill="1" applyBorder="1" applyAlignment="1">
      <alignment horizontal="right" vertical="center" wrapText="1"/>
    </xf>
    <xf numFmtId="1" fontId="10" fillId="4" borderId="827" xfId="0" applyNumberFormat="1" applyFont="1" applyFill="1" applyBorder="1" applyAlignment="1">
      <alignment horizontal="right" vertical="center" wrapText="1"/>
    </xf>
    <xf numFmtId="1" fontId="10" fillId="0" borderId="819" xfId="0" applyNumberFormat="1" applyFont="1" applyBorder="1" applyAlignment="1">
      <alignment horizontal="right" vertical="center" wrapText="1"/>
    </xf>
    <xf numFmtId="1" fontId="10" fillId="8" borderId="828" xfId="0" applyNumberFormat="1" applyFont="1" applyFill="1" applyBorder="1" applyAlignment="1" applyProtection="1">
      <alignment wrapText="1"/>
      <protection locked="0"/>
    </xf>
    <xf numFmtId="1" fontId="10" fillId="8" borderId="822" xfId="0" applyNumberFormat="1" applyFont="1" applyFill="1" applyBorder="1" applyAlignment="1" applyProtection="1">
      <alignment wrapText="1"/>
      <protection locked="0"/>
    </xf>
    <xf numFmtId="1" fontId="10" fillId="8" borderId="821" xfId="0" applyNumberFormat="1" applyFont="1" applyFill="1" applyBorder="1" applyAlignment="1" applyProtection="1">
      <alignment wrapText="1"/>
      <protection locked="0"/>
    </xf>
    <xf numFmtId="1" fontId="10" fillId="8" borderId="819" xfId="0" applyNumberFormat="1" applyFont="1" applyFill="1" applyBorder="1" applyAlignment="1" applyProtection="1">
      <alignment wrapText="1"/>
      <protection locked="0"/>
    </xf>
    <xf numFmtId="1" fontId="10" fillId="8" borderId="829" xfId="0" applyNumberFormat="1" applyFont="1" applyFill="1" applyBorder="1" applyAlignment="1" applyProtection="1">
      <alignment wrapText="1"/>
      <protection locked="0"/>
    </xf>
    <xf numFmtId="1" fontId="10" fillId="8" borderId="826" xfId="0" applyNumberFormat="1" applyFont="1" applyFill="1" applyBorder="1" applyAlignment="1" applyProtection="1">
      <alignment wrapText="1"/>
      <protection locked="0"/>
    </xf>
    <xf numFmtId="1" fontId="10" fillId="8" borderId="827" xfId="0" applyNumberFormat="1" applyFont="1" applyFill="1" applyBorder="1" applyAlignment="1" applyProtection="1">
      <alignment wrapText="1"/>
      <protection locked="0"/>
    </xf>
    <xf numFmtId="1" fontId="10" fillId="0" borderId="827" xfId="0" applyNumberFormat="1" applyFont="1" applyBorder="1" applyAlignment="1">
      <alignment horizontal="right" wrapText="1"/>
    </xf>
    <xf numFmtId="1" fontId="10" fillId="0" borderId="821" xfId="0" applyNumberFormat="1" applyFont="1" applyBorder="1" applyAlignment="1">
      <alignment horizontal="right" wrapText="1"/>
    </xf>
    <xf numFmtId="1" fontId="10" fillId="9" borderId="826" xfId="0" applyNumberFormat="1" applyFont="1" applyFill="1" applyBorder="1" applyAlignment="1">
      <alignment wrapText="1"/>
    </xf>
    <xf numFmtId="1" fontId="10" fillId="9" borderId="829" xfId="0" applyNumberFormat="1" applyFont="1" applyFill="1" applyBorder="1" applyAlignment="1">
      <alignment wrapText="1"/>
    </xf>
    <xf numFmtId="1" fontId="10" fillId="11" borderId="829" xfId="0" applyNumberFormat="1" applyFont="1" applyFill="1" applyBorder="1" applyAlignment="1">
      <alignment wrapText="1"/>
    </xf>
    <xf numFmtId="1" fontId="10" fillId="11" borderId="826" xfId="0" applyNumberFormat="1" applyFont="1" applyFill="1" applyBorder="1" applyAlignment="1">
      <alignment wrapText="1"/>
    </xf>
    <xf numFmtId="1" fontId="10" fillId="8" borderId="766" xfId="0" applyNumberFormat="1" applyFont="1" applyFill="1" applyBorder="1" applyAlignment="1" applyProtection="1">
      <alignment wrapText="1"/>
      <protection locked="0"/>
    </xf>
    <xf numFmtId="1" fontId="10" fillId="8" borderId="813" xfId="0" applyNumberFormat="1" applyFont="1" applyFill="1" applyBorder="1" applyAlignment="1" applyProtection="1">
      <alignment wrapText="1"/>
      <protection locked="0"/>
    </xf>
    <xf numFmtId="1" fontId="10" fillId="9" borderId="828" xfId="0" applyNumberFormat="1" applyFont="1" applyFill="1" applyBorder="1" applyAlignment="1">
      <alignment wrapText="1"/>
    </xf>
    <xf numFmtId="1" fontId="10" fillId="9" borderId="822" xfId="0" applyNumberFormat="1" applyFont="1" applyFill="1" applyBorder="1" applyAlignment="1">
      <alignment wrapText="1"/>
    </xf>
    <xf numFmtId="1" fontId="10" fillId="9" borderId="821" xfId="0" applyNumberFormat="1" applyFont="1" applyFill="1" applyBorder="1" applyAlignment="1">
      <alignment wrapText="1"/>
    </xf>
    <xf numFmtId="1" fontId="10" fillId="11" borderId="828" xfId="0" applyNumberFormat="1" applyFont="1" applyFill="1" applyBorder="1" applyAlignment="1">
      <alignment wrapText="1"/>
    </xf>
    <xf numFmtId="1" fontId="10" fillId="11" borderId="822" xfId="0" applyNumberFormat="1" applyFont="1" applyFill="1" applyBorder="1" applyAlignment="1">
      <alignment wrapText="1"/>
    </xf>
    <xf numFmtId="1" fontId="10" fillId="11" borderId="821" xfId="0" applyNumberFormat="1" applyFont="1" applyFill="1" applyBorder="1" applyAlignment="1">
      <alignment wrapText="1"/>
    </xf>
    <xf numFmtId="1" fontId="10" fillId="0" borderId="837" xfId="2" applyNumberFormat="1" applyFont="1" applyFill="1" applyBorder="1" applyAlignment="1">
      <alignment horizontal="right" wrapText="1"/>
    </xf>
    <xf numFmtId="1" fontId="10" fillId="0" borderId="838" xfId="2" applyNumberFormat="1" applyFont="1" applyFill="1" applyBorder="1" applyAlignment="1">
      <alignment horizontal="right" wrapText="1"/>
    </xf>
    <xf numFmtId="1" fontId="10" fillId="0" borderId="839" xfId="2" applyNumberFormat="1" applyFont="1" applyFill="1" applyBorder="1" applyAlignment="1">
      <alignment horizontal="right" wrapText="1"/>
    </xf>
    <xf numFmtId="1" fontId="10" fillId="0" borderId="840" xfId="2" applyNumberFormat="1" applyFont="1" applyFill="1" applyBorder="1" applyAlignment="1">
      <alignment horizontal="right" wrapText="1"/>
    </xf>
    <xf numFmtId="1" fontId="10" fillId="0" borderId="842" xfId="2" applyNumberFormat="1" applyFont="1" applyFill="1" applyBorder="1" applyAlignment="1">
      <alignment horizontal="right" wrapText="1"/>
    </xf>
    <xf numFmtId="1" fontId="10" fillId="0" borderId="843" xfId="2" applyNumberFormat="1" applyFont="1" applyFill="1" applyBorder="1" applyAlignment="1">
      <alignment horizontal="right" wrapText="1"/>
    </xf>
    <xf numFmtId="1" fontId="10" fillId="8" borderId="844" xfId="0" applyNumberFormat="1" applyFont="1" applyFill="1" applyBorder="1" applyAlignment="1" applyProtection="1">
      <alignment wrapText="1"/>
      <protection locked="0"/>
    </xf>
    <xf numFmtId="1" fontId="10" fillId="0" borderId="844" xfId="0" applyNumberFormat="1" applyFont="1" applyBorder="1" applyAlignment="1">
      <alignment horizontal="right" wrapText="1"/>
    </xf>
    <xf numFmtId="1" fontId="10" fillId="0" borderId="849" xfId="3" applyNumberFormat="1" applyFont="1" applyFill="1" applyBorder="1" applyAlignment="1">
      <alignment horizontal="right" wrapText="1"/>
    </xf>
    <xf numFmtId="1" fontId="10" fillId="0" borderId="850" xfId="3" applyNumberFormat="1" applyFont="1" applyFill="1" applyBorder="1" applyAlignment="1">
      <alignment horizontal="right" wrapText="1"/>
    </xf>
    <xf numFmtId="1" fontId="10" fillId="3" borderId="851" xfId="3" applyNumberFormat="1" applyFont="1" applyBorder="1" applyAlignment="1" applyProtection="1">
      <alignment wrapText="1"/>
      <protection locked="0"/>
    </xf>
    <xf numFmtId="1" fontId="10" fillId="3" borderId="852" xfId="3" applyNumberFormat="1" applyFont="1" applyBorder="1" applyAlignment="1" applyProtection="1">
      <alignment wrapText="1"/>
      <protection locked="0"/>
    </xf>
    <xf numFmtId="1" fontId="10" fillId="3" borderId="853" xfId="3" applyNumberFormat="1" applyFont="1" applyBorder="1" applyAlignment="1" applyProtection="1">
      <alignment wrapText="1"/>
      <protection locked="0"/>
    </xf>
    <xf numFmtId="1" fontId="10" fillId="3" borderId="850" xfId="3" applyNumberFormat="1" applyFont="1" applyBorder="1" applyAlignment="1" applyProtection="1">
      <alignment wrapText="1"/>
      <protection locked="0"/>
    </xf>
    <xf numFmtId="1" fontId="10" fillId="3" borderId="854" xfId="3" applyNumberFormat="1" applyFont="1" applyBorder="1" applyAlignment="1" applyProtection="1">
      <alignment wrapText="1"/>
      <protection locked="0"/>
    </xf>
    <xf numFmtId="1" fontId="10" fillId="3" borderId="855" xfId="3" applyNumberFormat="1" applyFont="1" applyBorder="1" applyAlignment="1" applyProtection="1">
      <alignment wrapText="1"/>
      <protection locked="0"/>
    </xf>
    <xf numFmtId="1" fontId="10" fillId="3" borderId="856" xfId="3" applyNumberFormat="1" applyFont="1" applyBorder="1" applyAlignment="1" applyProtection="1">
      <alignment wrapText="1"/>
      <protection locked="0"/>
    </xf>
    <xf numFmtId="1" fontId="10" fillId="8" borderId="857" xfId="0" applyNumberFormat="1" applyFont="1" applyFill="1" applyBorder="1" applyAlignment="1" applyProtection="1">
      <alignment wrapText="1"/>
      <protection locked="0"/>
    </xf>
    <xf numFmtId="1" fontId="10" fillId="0" borderId="858" xfId="3" applyNumberFormat="1" applyFont="1" applyFill="1" applyBorder="1" applyAlignment="1">
      <alignment horizontal="right" wrapText="1"/>
    </xf>
    <xf numFmtId="1" fontId="10" fillId="0" borderId="859" xfId="3" applyNumberFormat="1" applyFont="1" applyFill="1" applyBorder="1" applyAlignment="1">
      <alignment horizontal="right" wrapText="1"/>
    </xf>
    <xf numFmtId="1" fontId="10" fillId="3" borderId="860" xfId="3" applyNumberFormat="1" applyFont="1" applyBorder="1" applyAlignment="1" applyProtection="1">
      <alignment wrapText="1"/>
      <protection locked="0"/>
    </xf>
    <xf numFmtId="1" fontId="10" fillId="3" borderId="861" xfId="3" applyNumberFormat="1" applyFont="1" applyBorder="1" applyAlignment="1" applyProtection="1">
      <alignment wrapText="1"/>
      <protection locked="0"/>
    </xf>
    <xf numFmtId="1" fontId="10" fillId="3" borderId="862" xfId="3" applyNumberFormat="1" applyFont="1" applyBorder="1" applyAlignment="1" applyProtection="1">
      <alignment wrapText="1"/>
      <protection locked="0"/>
    </xf>
    <xf numFmtId="1" fontId="10" fillId="3" borderId="859" xfId="3" applyNumberFormat="1" applyFont="1" applyBorder="1" applyAlignment="1" applyProtection="1">
      <alignment wrapText="1"/>
      <protection locked="0"/>
    </xf>
    <xf numFmtId="1" fontId="10" fillId="3" borderId="863" xfId="3" applyNumberFormat="1" applyFont="1" applyBorder="1" applyAlignment="1" applyProtection="1">
      <alignment wrapText="1"/>
      <protection locked="0"/>
    </xf>
    <xf numFmtId="1" fontId="10" fillId="3" borderId="864" xfId="3" applyNumberFormat="1" applyFont="1" applyBorder="1" applyAlignment="1" applyProtection="1">
      <alignment wrapText="1"/>
      <protection locked="0"/>
    </xf>
    <xf numFmtId="1" fontId="10" fillId="3" borderId="865" xfId="3" applyNumberFormat="1" applyFont="1" applyBorder="1" applyAlignment="1" applyProtection="1">
      <alignment wrapText="1"/>
      <protection locked="0"/>
    </xf>
    <xf numFmtId="1" fontId="10" fillId="3" borderId="866" xfId="3" applyNumberFormat="1" applyFont="1" applyBorder="1" applyAlignment="1" applyProtection="1">
      <alignment wrapText="1"/>
      <protection locked="0"/>
    </xf>
    <xf numFmtId="1" fontId="10" fillId="3" borderId="867" xfId="3" applyNumberFormat="1" applyFont="1" applyBorder="1" applyAlignment="1" applyProtection="1">
      <alignment wrapText="1"/>
      <protection locked="0"/>
    </xf>
    <xf numFmtId="1" fontId="10" fillId="3" borderId="868" xfId="3" applyNumberFormat="1" applyFont="1" applyBorder="1" applyAlignment="1" applyProtection="1">
      <alignment wrapText="1"/>
      <protection locked="0"/>
    </xf>
    <xf numFmtId="1" fontId="10" fillId="8" borderId="869" xfId="0" applyNumberFormat="1" applyFont="1" applyFill="1" applyBorder="1" applyAlignment="1" applyProtection="1">
      <alignment wrapText="1"/>
      <protection locked="0"/>
    </xf>
    <xf numFmtId="1" fontId="10" fillId="8" borderId="870" xfId="0" applyNumberFormat="1" applyFont="1" applyFill="1" applyBorder="1" applyAlignment="1" applyProtection="1">
      <alignment wrapText="1"/>
      <protection locked="0"/>
    </xf>
    <xf numFmtId="1" fontId="10" fillId="8" borderId="871" xfId="0" applyNumberFormat="1" applyFont="1" applyFill="1" applyBorder="1" applyAlignment="1" applyProtection="1">
      <alignment wrapText="1"/>
      <protection locked="0"/>
    </xf>
    <xf numFmtId="1" fontId="10" fillId="8" borderId="872" xfId="0" applyNumberFormat="1" applyFont="1" applyFill="1" applyBorder="1" applyAlignment="1" applyProtection="1">
      <alignment wrapText="1"/>
      <protection locked="0"/>
    </xf>
    <xf numFmtId="1" fontId="10" fillId="0" borderId="873" xfId="3" applyNumberFormat="1" applyFont="1" applyFill="1" applyBorder="1" applyAlignment="1">
      <alignment horizontal="right" wrapText="1"/>
    </xf>
    <xf numFmtId="1" fontId="10" fillId="0" borderId="874" xfId="3" applyNumberFormat="1" applyFont="1" applyFill="1" applyBorder="1" applyAlignment="1">
      <alignment horizontal="right" wrapText="1"/>
    </xf>
    <xf numFmtId="1" fontId="10" fillId="3" borderId="875" xfId="3" applyNumberFormat="1" applyFont="1" applyBorder="1" applyAlignment="1" applyProtection="1">
      <alignment wrapText="1"/>
      <protection locked="0"/>
    </xf>
    <xf numFmtId="1" fontId="10" fillId="3" borderId="876" xfId="3" applyNumberFormat="1" applyFont="1" applyBorder="1" applyAlignment="1" applyProtection="1">
      <alignment wrapText="1"/>
      <protection locked="0"/>
    </xf>
    <xf numFmtId="1" fontId="10" fillId="3" borderId="877" xfId="3" applyNumberFormat="1" applyFont="1" applyBorder="1" applyAlignment="1" applyProtection="1">
      <alignment wrapText="1"/>
      <protection locked="0"/>
    </xf>
    <xf numFmtId="1" fontId="10" fillId="3" borderId="878" xfId="3" applyNumberFormat="1" applyFont="1" applyBorder="1" applyAlignment="1" applyProtection="1">
      <alignment wrapText="1"/>
      <protection locked="0"/>
    </xf>
    <xf numFmtId="1" fontId="10" fillId="0" borderId="888" xfId="0" applyNumberFormat="1" applyFont="1" applyBorder="1" applyAlignment="1">
      <alignment horizontal="center" vertical="center" wrapText="1"/>
    </xf>
    <xf numFmtId="1" fontId="10" fillId="0" borderId="887" xfId="0" applyNumberFormat="1" applyFont="1" applyBorder="1" applyAlignment="1">
      <alignment horizontal="center" vertical="center" wrapText="1"/>
    </xf>
    <xf numFmtId="1" fontId="10" fillId="0" borderId="889" xfId="0" applyNumberFormat="1" applyFont="1" applyBorder="1" applyAlignment="1">
      <alignment horizontal="center" vertical="center" wrapText="1"/>
    </xf>
    <xf numFmtId="1" fontId="10" fillId="0" borderId="893" xfId="0" applyNumberFormat="1" applyFont="1" applyBorder="1" applyAlignment="1">
      <alignment horizontal="right" wrapText="1"/>
    </xf>
    <xf numFmtId="1" fontId="10" fillId="0" borderId="893" xfId="0" applyNumberFormat="1" applyFont="1" applyBorder="1"/>
    <xf numFmtId="1" fontId="10" fillId="8" borderId="894" xfId="0" applyNumberFormat="1" applyFont="1" applyFill="1" applyBorder="1" applyProtection="1">
      <protection locked="0"/>
    </xf>
    <xf numFmtId="1" fontId="10" fillId="8" borderId="895" xfId="0" applyNumberFormat="1" applyFont="1" applyFill="1" applyBorder="1" applyProtection="1">
      <protection locked="0"/>
    </xf>
    <xf numFmtId="1" fontId="10" fillId="8" borderId="896" xfId="0" applyNumberFormat="1" applyFont="1" applyFill="1" applyBorder="1" applyProtection="1">
      <protection locked="0"/>
    </xf>
    <xf numFmtId="1" fontId="10" fillId="0" borderId="897" xfId="0" applyNumberFormat="1" applyFont="1" applyBorder="1" applyAlignment="1" applyProtection="1">
      <alignment horizontal="center" vertical="center" wrapText="1"/>
      <protection hidden="1"/>
    </xf>
    <xf numFmtId="1" fontId="10" fillId="8" borderId="893" xfId="0" applyNumberFormat="1" applyFont="1" applyFill="1" applyBorder="1" applyProtection="1">
      <protection locked="0"/>
    </xf>
    <xf numFmtId="1" fontId="10" fillId="0" borderId="888" xfId="0" applyNumberFormat="1" applyFont="1" applyBorder="1" applyAlignment="1">
      <alignment horizontal="center" vertical="center"/>
    </xf>
    <xf numFmtId="1" fontId="10" fillId="0" borderId="898" xfId="0" applyNumberFormat="1" applyFont="1" applyBorder="1" applyAlignment="1">
      <alignment horizontal="center" vertical="center"/>
    </xf>
    <xf numFmtId="1" fontId="10" fillId="0" borderId="884" xfId="0" applyNumberFormat="1" applyFont="1" applyBorder="1" applyAlignment="1">
      <alignment horizontal="center" vertical="center" wrapText="1"/>
    </xf>
    <xf numFmtId="1" fontId="10" fillId="0" borderId="894" xfId="0" applyNumberFormat="1" applyFont="1" applyBorder="1"/>
    <xf numFmtId="1" fontId="10" fillId="0" borderId="900" xfId="0" applyNumberFormat="1" applyFont="1" applyBorder="1"/>
    <xf numFmtId="1" fontId="10" fillId="0" borderId="895" xfId="0" applyNumberFormat="1" applyFont="1" applyBorder="1"/>
    <xf numFmtId="1" fontId="10" fillId="8" borderId="901" xfId="0" applyNumberFormat="1" applyFont="1" applyFill="1" applyBorder="1" applyProtection="1">
      <protection locked="0"/>
    </xf>
    <xf numFmtId="1" fontId="9" fillId="4" borderId="883" xfId="0" applyNumberFormat="1" applyFont="1" applyFill="1" applyBorder="1" applyAlignment="1">
      <alignment vertical="top"/>
    </xf>
    <xf numFmtId="1" fontId="10" fillId="0" borderId="898" xfId="0" applyNumberFormat="1" applyFont="1" applyBorder="1" applyAlignment="1">
      <alignment horizontal="center" vertical="center" wrapText="1"/>
    </xf>
    <xf numFmtId="1" fontId="10" fillId="0" borderId="902" xfId="0" applyNumberFormat="1" applyFont="1" applyBorder="1" applyAlignment="1">
      <alignment horizontal="center" vertical="center" wrapText="1"/>
    </xf>
    <xf numFmtId="1" fontId="10" fillId="0" borderId="881" xfId="0" applyNumberFormat="1" applyFont="1" applyBorder="1" applyAlignment="1">
      <alignment horizontal="center" vertical="center" wrapText="1"/>
    </xf>
    <xf numFmtId="1" fontId="10" fillId="0" borderId="883" xfId="0" applyNumberFormat="1" applyFont="1" applyBorder="1" applyAlignment="1">
      <alignment horizontal="center" vertical="center" wrapText="1"/>
    </xf>
    <xf numFmtId="1" fontId="10" fillId="0" borderId="901" xfId="0" applyNumberFormat="1" applyFont="1" applyBorder="1"/>
    <xf numFmtId="1" fontId="10" fillId="8" borderId="892" xfId="0" applyNumberFormat="1" applyFont="1" applyFill="1" applyBorder="1" applyProtection="1">
      <protection locked="0"/>
    </xf>
    <xf numFmtId="1" fontId="10" fillId="8" borderId="899" xfId="0" applyNumberFormat="1" applyFont="1" applyFill="1" applyBorder="1" applyProtection="1">
      <protection locked="0"/>
    </xf>
    <xf numFmtId="1" fontId="9" fillId="8" borderId="892" xfId="0" applyNumberFormat="1" applyFont="1" applyFill="1" applyBorder="1" applyProtection="1">
      <protection locked="0"/>
    </xf>
    <xf numFmtId="1" fontId="9" fillId="8" borderId="893" xfId="0" applyNumberFormat="1" applyFont="1" applyFill="1" applyBorder="1" applyProtection="1">
      <protection locked="0"/>
    </xf>
    <xf numFmtId="1" fontId="10" fillId="0" borderId="889" xfId="0" applyNumberFormat="1" applyFont="1" applyBorder="1"/>
    <xf numFmtId="1" fontId="10" fillId="0" borderId="898" xfId="0" applyNumberFormat="1" applyFont="1" applyBorder="1"/>
    <xf numFmtId="1" fontId="10" fillId="0" borderId="887" xfId="0" applyNumberFormat="1" applyFont="1" applyBorder="1"/>
    <xf numFmtId="1" fontId="10" fillId="0" borderId="888" xfId="0" applyNumberFormat="1" applyFont="1" applyBorder="1"/>
    <xf numFmtId="1" fontId="10" fillId="0" borderId="883" xfId="0" applyNumberFormat="1" applyFont="1" applyBorder="1"/>
    <xf numFmtId="1" fontId="10" fillId="0" borderId="884" xfId="0" applyNumberFormat="1" applyFont="1" applyBorder="1"/>
    <xf numFmtId="1" fontId="10" fillId="0" borderId="897" xfId="0" applyNumberFormat="1" applyFont="1" applyBorder="1"/>
    <xf numFmtId="1" fontId="10" fillId="0" borderId="889" xfId="0" applyNumberFormat="1" applyFont="1" applyBorder="1" applyAlignment="1">
      <alignment horizontal="center" vertical="center"/>
    </xf>
    <xf numFmtId="1" fontId="10" fillId="0" borderId="887" xfId="0" applyNumberFormat="1" applyFont="1" applyBorder="1" applyAlignment="1">
      <alignment horizontal="center" vertical="center"/>
    </xf>
    <xf numFmtId="1" fontId="10" fillId="0" borderId="882" xfId="0" applyNumberFormat="1" applyFont="1" applyBorder="1" applyAlignment="1">
      <alignment horizontal="center" vertical="center" wrapText="1"/>
    </xf>
    <xf numFmtId="1" fontId="10" fillId="0" borderId="901" xfId="0" applyNumberFormat="1" applyFont="1" applyBorder="1" applyAlignment="1">
      <alignment horizontal="center" vertical="center" wrapText="1"/>
    </xf>
    <xf numFmtId="1" fontId="10" fillId="0" borderId="900" xfId="0" applyNumberFormat="1" applyFont="1" applyBorder="1" applyAlignment="1">
      <alignment horizontal="center" vertical="center" wrapText="1"/>
    </xf>
    <xf numFmtId="1" fontId="10" fillId="0" borderId="892" xfId="0" applyNumberFormat="1" applyFont="1" applyBorder="1" applyAlignment="1">
      <alignment horizontal="center" vertical="center" wrapText="1"/>
    </xf>
    <xf numFmtId="1" fontId="10" fillId="8" borderId="90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9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9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9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9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9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0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92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889" xfId="0" applyNumberFormat="1" applyFont="1" applyFill="1" applyBorder="1"/>
    <xf numFmtId="1" fontId="10" fillId="9" borderId="887" xfId="0" applyNumberFormat="1" applyFont="1" applyFill="1" applyBorder="1"/>
    <xf numFmtId="1" fontId="10" fillId="0" borderId="904" xfId="0" applyNumberFormat="1" applyFont="1" applyBorder="1" applyAlignment="1">
      <alignment horizontal="center" vertical="center" wrapText="1"/>
    </xf>
    <xf numFmtId="1" fontId="10" fillId="0" borderId="897" xfId="0" applyNumberFormat="1" applyFont="1" applyBorder="1" applyAlignment="1">
      <alignment horizontal="center" vertical="center" wrapText="1"/>
    </xf>
    <xf numFmtId="1" fontId="10" fillId="8" borderId="88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8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8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0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8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8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0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06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900" xfId="0" applyNumberFormat="1" applyFont="1" applyFill="1" applyBorder="1" applyAlignment="1">
      <alignment horizontal="center" vertical="center" wrapText="1"/>
    </xf>
    <xf numFmtId="1" fontId="10" fillId="0" borderId="895" xfId="0" applyNumberFormat="1" applyFont="1" applyBorder="1" applyAlignment="1">
      <alignment horizontal="center" vertical="center" wrapText="1"/>
    </xf>
    <xf numFmtId="1" fontId="10" fillId="8" borderId="893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889" xfId="0" applyNumberFormat="1" applyFont="1" applyFill="1" applyBorder="1" applyAlignment="1">
      <alignment horizontal="center" vertical="center" wrapText="1"/>
    </xf>
    <xf numFmtId="1" fontId="10" fillId="4" borderId="898" xfId="0" applyNumberFormat="1" applyFont="1" applyFill="1" applyBorder="1" applyAlignment="1">
      <alignment horizontal="center" vertical="center" wrapText="1"/>
    </xf>
    <xf numFmtId="1" fontId="10" fillId="4" borderId="905" xfId="0" applyNumberFormat="1" applyFont="1" applyFill="1" applyBorder="1" applyAlignment="1">
      <alignment horizontal="center" vertical="center" wrapText="1"/>
    </xf>
    <xf numFmtId="1" fontId="10" fillId="4" borderId="888" xfId="0" applyNumberFormat="1" applyFont="1" applyFill="1" applyBorder="1" applyAlignment="1">
      <alignment horizontal="center" vertical="center" wrapText="1"/>
    </xf>
    <xf numFmtId="1" fontId="10" fillId="4" borderId="904" xfId="0" applyNumberFormat="1" applyFont="1" applyFill="1" applyBorder="1" applyAlignment="1">
      <alignment horizontal="center" vertical="center" wrapText="1"/>
    </xf>
    <xf numFmtId="1" fontId="10" fillId="4" borderId="897" xfId="0" applyNumberFormat="1" applyFont="1" applyFill="1" applyBorder="1" applyAlignment="1">
      <alignment horizontal="center" vertical="center" wrapText="1"/>
    </xf>
    <xf numFmtId="0" fontId="6" fillId="10" borderId="901" xfId="0" applyFont="1" applyFill="1" applyBorder="1"/>
    <xf numFmtId="0" fontId="6" fillId="10" borderId="895" xfId="0" applyFont="1" applyFill="1" applyBorder="1"/>
    <xf numFmtId="0" fontId="6" fillId="10" borderId="894" xfId="0" applyFont="1" applyFill="1" applyBorder="1"/>
    <xf numFmtId="1" fontId="10" fillId="8" borderId="90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0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8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886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889" xfId="0" applyNumberFormat="1" applyFont="1" applyFill="1" applyBorder="1" applyAlignment="1">
      <alignment horizontal="center" vertical="center" wrapText="1"/>
    </xf>
    <xf numFmtId="1" fontId="10" fillId="11" borderId="887" xfId="0" applyNumberFormat="1" applyFont="1" applyFill="1" applyBorder="1" applyAlignment="1">
      <alignment horizontal="center" vertical="center" wrapText="1"/>
    </xf>
    <xf numFmtId="1" fontId="10" fillId="11" borderId="905" xfId="0" applyNumberFormat="1" applyFont="1" applyFill="1" applyBorder="1" applyAlignment="1">
      <alignment horizontal="center" vertical="center" wrapText="1"/>
    </xf>
    <xf numFmtId="1" fontId="10" fillId="0" borderId="905" xfId="0" applyNumberFormat="1" applyFont="1" applyBorder="1" applyAlignment="1">
      <alignment horizontal="center" vertical="center" wrapText="1"/>
    </xf>
    <xf numFmtId="1" fontId="10" fillId="0" borderId="906" xfId="0" applyNumberFormat="1" applyFont="1" applyBorder="1" applyAlignment="1">
      <alignment horizontal="center" vertical="center" wrapText="1"/>
    </xf>
    <xf numFmtId="1" fontId="10" fillId="0" borderId="886" xfId="0" applyNumberFormat="1" applyFont="1" applyBorder="1" applyAlignment="1">
      <alignment horizontal="center" vertical="center"/>
    </xf>
    <xf numFmtId="1" fontId="10" fillId="0" borderId="886" xfId="0" applyNumberFormat="1" applyFont="1" applyBorder="1" applyAlignment="1">
      <alignment horizontal="center" vertical="center" wrapText="1"/>
    </xf>
    <xf numFmtId="1" fontId="10" fillId="12" borderId="897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893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893" xfId="0" applyNumberFormat="1" applyFont="1" applyFill="1" applyBorder="1" applyAlignment="1" applyProtection="1">
      <alignment horizontal="right" vertical="center"/>
      <protection locked="0"/>
    </xf>
    <xf numFmtId="1" fontId="10" fillId="12" borderId="893" xfId="0" applyNumberFormat="1" applyFont="1" applyFill="1" applyBorder="1" applyAlignment="1" applyProtection="1">
      <alignment horizontal="right" vertical="top" wrapText="1"/>
      <protection locked="0"/>
    </xf>
    <xf numFmtId="1" fontId="10" fillId="0" borderId="897" xfId="0" applyNumberFormat="1" applyFont="1" applyBorder="1" applyAlignment="1">
      <alignment horizontal="center" vertical="center"/>
    </xf>
    <xf numFmtId="1" fontId="10" fillId="0" borderId="905" xfId="0" applyNumberFormat="1" applyFont="1" applyBorder="1" applyAlignment="1">
      <alignment horizontal="center" vertical="center"/>
    </xf>
    <xf numFmtId="1" fontId="10" fillId="0" borderId="901" xfId="0" applyNumberFormat="1" applyFont="1" applyBorder="1" applyAlignment="1">
      <alignment horizontal="right" wrapText="1"/>
    </xf>
    <xf numFmtId="1" fontId="10" fillId="0" borderId="889" xfId="0" applyNumberFormat="1" applyFont="1" applyBorder="1" applyAlignment="1">
      <alignment horizontal="right" wrapText="1"/>
    </xf>
    <xf numFmtId="1" fontId="10" fillId="0" borderId="905" xfId="0" applyNumberFormat="1" applyFont="1" applyBorder="1"/>
    <xf numFmtId="1" fontId="10" fillId="0" borderId="887" xfId="0" applyNumberFormat="1" applyFont="1" applyBorder="1" applyAlignment="1">
      <alignment horizontal="right" wrapText="1"/>
    </xf>
    <xf numFmtId="1" fontId="10" fillId="0" borderId="883" xfId="0" applyNumberFormat="1" applyFont="1" applyBorder="1" applyAlignment="1">
      <alignment horizontal="right" wrapText="1"/>
    </xf>
    <xf numFmtId="1" fontId="10" fillId="0" borderId="882" xfId="0" applyNumberFormat="1" applyFont="1" applyBorder="1" applyAlignment="1">
      <alignment horizontal="right"/>
    </xf>
    <xf numFmtId="1" fontId="10" fillId="0" borderId="887" xfId="0" applyNumberFormat="1" applyFont="1" applyBorder="1" applyAlignment="1">
      <alignment horizontal="right"/>
    </xf>
    <xf numFmtId="1" fontId="10" fillId="0" borderId="883" xfId="0" applyNumberFormat="1" applyFont="1" applyBorder="1" applyAlignment="1">
      <alignment horizontal="right"/>
    </xf>
    <xf numFmtId="1" fontId="10" fillId="0" borderId="884" xfId="0" applyNumberFormat="1" applyFont="1" applyBorder="1" applyAlignment="1">
      <alignment horizontal="right"/>
    </xf>
    <xf numFmtId="1" fontId="10" fillId="0" borderId="906" xfId="0" applyNumberFormat="1" applyFont="1" applyBorder="1" applyAlignment="1">
      <alignment horizontal="right"/>
    </xf>
    <xf numFmtId="1" fontId="10" fillId="0" borderId="897" xfId="0" applyNumberFormat="1" applyFont="1" applyBorder="1" applyAlignment="1">
      <alignment horizontal="right"/>
    </xf>
    <xf numFmtId="1" fontId="10" fillId="8" borderId="900" xfId="0" applyNumberFormat="1" applyFont="1" applyFill="1" applyBorder="1" applyProtection="1">
      <protection locked="0"/>
    </xf>
    <xf numFmtId="1" fontId="10" fillId="0" borderId="889" xfId="0" applyNumberFormat="1" applyFont="1" applyBorder="1" applyAlignment="1">
      <alignment horizontal="right"/>
    </xf>
    <xf numFmtId="1" fontId="10" fillId="0" borderId="888" xfId="0" applyNumberFormat="1" applyFont="1" applyBorder="1" applyAlignment="1">
      <alignment horizontal="right"/>
    </xf>
    <xf numFmtId="1" fontId="10" fillId="4" borderId="897" xfId="0" applyNumberFormat="1" applyFont="1" applyFill="1" applyBorder="1" applyAlignment="1">
      <alignment horizontal="right"/>
    </xf>
    <xf numFmtId="1" fontId="10" fillId="5" borderId="886" xfId="0" applyNumberFormat="1" applyFont="1" applyFill="1" applyBorder="1" applyAlignment="1">
      <alignment horizontal="center" vertical="center" wrapText="1"/>
    </xf>
    <xf numFmtId="1" fontId="10" fillId="4" borderId="893" xfId="0" applyNumberFormat="1" applyFont="1" applyFill="1" applyBorder="1" applyAlignment="1">
      <alignment horizontal="right" wrapText="1"/>
    </xf>
    <xf numFmtId="1" fontId="10" fillId="11" borderId="893" xfId="0" applyNumberFormat="1" applyFont="1" applyFill="1" applyBorder="1" applyAlignment="1">
      <alignment horizontal="right" wrapText="1"/>
    </xf>
    <xf numFmtId="1" fontId="10" fillId="4" borderId="893" xfId="0" applyNumberFormat="1" applyFont="1" applyFill="1" applyBorder="1" applyAlignment="1">
      <alignment horizontal="right"/>
    </xf>
    <xf numFmtId="1" fontId="10" fillId="9" borderId="901" xfId="0" applyNumberFormat="1" applyFont="1" applyFill="1" applyBorder="1"/>
    <xf numFmtId="1" fontId="10" fillId="9" borderId="895" xfId="0" applyNumberFormat="1" applyFont="1" applyFill="1" applyBorder="1"/>
    <xf numFmtId="1" fontId="10" fillId="11" borderId="901" xfId="0" applyNumberFormat="1" applyFont="1" applyFill="1" applyBorder="1"/>
    <xf numFmtId="1" fontId="10" fillId="8" borderId="908" xfId="0" applyNumberFormat="1" applyFont="1" applyFill="1" applyBorder="1" applyProtection="1">
      <protection locked="0"/>
    </xf>
    <xf numFmtId="1" fontId="10" fillId="11" borderId="893" xfId="0" applyNumberFormat="1" applyFont="1" applyFill="1" applyBorder="1"/>
    <xf numFmtId="1" fontId="10" fillId="0" borderId="897" xfId="0" applyNumberFormat="1" applyFont="1" applyBorder="1" applyAlignment="1">
      <alignment horizontal="left" vertical="center"/>
    </xf>
    <xf numFmtId="1" fontId="10" fillId="9" borderId="905" xfId="0" applyNumberFormat="1" applyFont="1" applyFill="1" applyBorder="1"/>
    <xf numFmtId="1" fontId="10" fillId="11" borderId="889" xfId="0" applyNumberFormat="1" applyFont="1" applyFill="1" applyBorder="1"/>
    <xf numFmtId="1" fontId="10" fillId="0" borderId="906" xfId="0" applyNumberFormat="1" applyFont="1" applyBorder="1"/>
    <xf numFmtId="1" fontId="10" fillId="4" borderId="893" xfId="0" applyNumberFormat="1" applyFont="1" applyFill="1" applyBorder="1" applyAlignment="1">
      <alignment vertical="center"/>
    </xf>
    <xf numFmtId="1" fontId="10" fillId="11" borderId="895" xfId="0" applyNumberFormat="1" applyFont="1" applyFill="1" applyBorder="1"/>
    <xf numFmtId="1" fontId="10" fillId="11" borderId="892" xfId="0" applyNumberFormat="1" applyFont="1" applyFill="1" applyBorder="1"/>
    <xf numFmtId="1" fontId="10" fillId="5" borderId="893" xfId="0" applyNumberFormat="1" applyFont="1" applyFill="1" applyBorder="1" applyAlignment="1">
      <alignment horizontal="left" vertical="center"/>
    </xf>
    <xf numFmtId="1" fontId="10" fillId="5" borderId="889" xfId="0" applyNumberFormat="1" applyFont="1" applyFill="1" applyBorder="1"/>
    <xf numFmtId="1" fontId="10" fillId="8" borderId="891" xfId="0" applyNumberFormat="1" applyFont="1" applyFill="1" applyBorder="1" applyProtection="1">
      <protection locked="0"/>
    </xf>
    <xf numFmtId="1" fontId="10" fillId="0" borderId="893" xfId="0" applyNumberFormat="1" applyFont="1" applyBorder="1" applyAlignment="1">
      <alignment horizontal="left" vertical="center"/>
    </xf>
    <xf numFmtId="1" fontId="10" fillId="4" borderId="897" xfId="0" applyNumberFormat="1" applyFont="1" applyFill="1" applyBorder="1" applyAlignment="1">
      <alignment horizontal="right" wrapText="1"/>
    </xf>
    <xf numFmtId="1" fontId="10" fillId="8" borderId="889" xfId="0" applyNumberFormat="1" applyFont="1" applyFill="1" applyBorder="1" applyProtection="1">
      <protection locked="0"/>
    </xf>
    <xf numFmtId="1" fontId="10" fillId="8" borderId="887" xfId="0" applyNumberFormat="1" applyFont="1" applyFill="1" applyBorder="1" applyProtection="1">
      <protection locked="0"/>
    </xf>
    <xf numFmtId="1" fontId="10" fillId="8" borderId="906" xfId="0" applyNumberFormat="1" applyFont="1" applyFill="1" applyBorder="1" applyProtection="1">
      <protection locked="0"/>
    </xf>
    <xf numFmtId="1" fontId="10" fillId="8" borderId="905" xfId="0" applyNumberFormat="1" applyFont="1" applyFill="1" applyBorder="1" applyProtection="1">
      <protection locked="0"/>
    </xf>
    <xf numFmtId="1" fontId="10" fillId="8" borderId="897" xfId="0" applyNumberFormat="1" applyFont="1" applyFill="1" applyBorder="1" applyProtection="1">
      <protection locked="0"/>
    </xf>
    <xf numFmtId="1" fontId="10" fillId="9" borderId="892" xfId="0" applyNumberFormat="1" applyFont="1" applyFill="1" applyBorder="1"/>
    <xf numFmtId="1" fontId="10" fillId="0" borderId="893" xfId="0" applyNumberFormat="1" applyFont="1" applyBorder="1" applyAlignment="1">
      <alignment wrapText="1"/>
    </xf>
    <xf numFmtId="1" fontId="10" fillId="4" borderId="892" xfId="0" applyNumberFormat="1" applyFont="1" applyFill="1" applyBorder="1" applyAlignment="1">
      <alignment horizontal="right"/>
    </xf>
    <xf numFmtId="1" fontId="10" fillId="0" borderId="893" xfId="0" applyNumberFormat="1" applyFont="1" applyBorder="1" applyAlignment="1">
      <alignment vertical="center" wrapText="1"/>
    </xf>
    <xf numFmtId="1" fontId="10" fillId="9" borderId="908" xfId="0" applyNumberFormat="1" applyFont="1" applyFill="1" applyBorder="1"/>
    <xf numFmtId="1" fontId="10" fillId="9" borderId="893" xfId="0" applyNumberFormat="1" applyFont="1" applyFill="1" applyBorder="1"/>
    <xf numFmtId="1" fontId="10" fillId="4" borderId="901" xfId="0" applyNumberFormat="1" applyFont="1" applyFill="1" applyBorder="1" applyAlignment="1">
      <alignment horizontal="right" wrapText="1"/>
    </xf>
    <xf numFmtId="1" fontId="10" fillId="0" borderId="892" xfId="0" applyNumberFormat="1" applyFont="1" applyBorder="1"/>
    <xf numFmtId="1" fontId="10" fillId="11" borderId="901" xfId="0" applyNumberFormat="1" applyFont="1" applyFill="1" applyBorder="1" applyProtection="1">
      <protection locked="0"/>
    </xf>
    <xf numFmtId="1" fontId="10" fillId="11" borderId="892" xfId="0" applyNumberFormat="1" applyFont="1" applyFill="1" applyBorder="1" applyProtection="1">
      <protection locked="0"/>
    </xf>
    <xf numFmtId="1" fontId="10" fillId="11" borderId="891" xfId="0" applyNumberFormat="1" applyFont="1" applyFill="1" applyBorder="1" applyProtection="1">
      <protection locked="0"/>
    </xf>
    <xf numFmtId="1" fontId="10" fillId="0" borderId="882" xfId="0" applyNumberFormat="1" applyFont="1" applyBorder="1" applyAlignment="1">
      <alignment horizontal="center" vertical="center"/>
    </xf>
    <xf numFmtId="1" fontId="10" fillId="0" borderId="911" xfId="0" applyNumberFormat="1" applyFont="1" applyBorder="1"/>
    <xf numFmtId="1" fontId="10" fillId="8" borderId="903" xfId="0" applyNumberFormat="1" applyFont="1" applyFill="1" applyBorder="1" applyProtection="1">
      <protection locked="0"/>
    </xf>
    <xf numFmtId="1" fontId="10" fillId="4" borderId="902" xfId="0" applyNumberFormat="1" applyFont="1" applyFill="1" applyBorder="1" applyAlignment="1">
      <alignment horizontal="center" vertical="center" wrapText="1"/>
    </xf>
    <xf numFmtId="1" fontId="10" fillId="4" borderId="914" xfId="0" applyNumberFormat="1" applyFont="1" applyFill="1" applyBorder="1" applyAlignment="1">
      <alignment horizontal="center" vertical="center" wrapText="1"/>
    </xf>
    <xf numFmtId="1" fontId="10" fillId="4" borderId="901" xfId="0" applyNumberFormat="1" applyFont="1" applyFill="1" applyBorder="1" applyAlignment="1">
      <alignment horizontal="right" vertical="center" wrapText="1"/>
    </xf>
    <xf numFmtId="1" fontId="10" fillId="4" borderId="900" xfId="0" applyNumberFormat="1" applyFont="1" applyFill="1" applyBorder="1" applyAlignment="1">
      <alignment horizontal="right" vertical="center" wrapText="1"/>
    </xf>
    <xf numFmtId="1" fontId="10" fillId="0" borderId="892" xfId="0" applyNumberFormat="1" applyFont="1" applyBorder="1" applyAlignment="1">
      <alignment horizontal="right" vertical="center" wrapText="1"/>
    </xf>
    <xf numFmtId="1" fontId="10" fillId="8" borderId="901" xfId="0" applyNumberFormat="1" applyFont="1" applyFill="1" applyBorder="1" applyAlignment="1" applyProtection="1">
      <alignment wrapText="1"/>
      <protection locked="0"/>
    </xf>
    <xf numFmtId="1" fontId="10" fillId="8" borderId="895" xfId="0" applyNumberFormat="1" applyFont="1" applyFill="1" applyBorder="1" applyAlignment="1" applyProtection="1">
      <alignment wrapText="1"/>
      <protection locked="0"/>
    </xf>
    <xf numFmtId="1" fontId="10" fillId="8" borderId="894" xfId="0" applyNumberFormat="1" applyFont="1" applyFill="1" applyBorder="1" applyAlignment="1" applyProtection="1">
      <alignment wrapText="1"/>
      <protection locked="0"/>
    </xf>
    <xf numFmtId="1" fontId="10" fillId="8" borderId="892" xfId="0" applyNumberFormat="1" applyFont="1" applyFill="1" applyBorder="1" applyAlignment="1" applyProtection="1">
      <alignment wrapText="1"/>
      <protection locked="0"/>
    </xf>
    <xf numFmtId="1" fontId="10" fillId="8" borderId="903" xfId="0" applyNumberFormat="1" applyFont="1" applyFill="1" applyBorder="1" applyAlignment="1" applyProtection="1">
      <alignment wrapText="1"/>
      <protection locked="0"/>
    </xf>
    <xf numFmtId="1" fontId="10" fillId="8" borderId="899" xfId="0" applyNumberFormat="1" applyFont="1" applyFill="1" applyBorder="1" applyAlignment="1" applyProtection="1">
      <alignment wrapText="1"/>
      <protection locked="0"/>
    </xf>
    <xf numFmtId="1" fontId="10" fillId="8" borderId="900" xfId="0" applyNumberFormat="1" applyFont="1" applyFill="1" applyBorder="1" applyAlignment="1" applyProtection="1">
      <alignment wrapText="1"/>
      <protection locked="0"/>
    </xf>
    <xf numFmtId="1" fontId="10" fillId="0" borderId="900" xfId="0" applyNumberFormat="1" applyFont="1" applyBorder="1" applyAlignment="1">
      <alignment horizontal="right" wrapText="1"/>
    </xf>
    <xf numFmtId="1" fontId="10" fillId="0" borderId="894" xfId="0" applyNumberFormat="1" applyFont="1" applyBorder="1" applyAlignment="1">
      <alignment horizontal="right" wrapText="1"/>
    </xf>
    <xf numFmtId="1" fontId="10" fillId="9" borderId="899" xfId="0" applyNumberFormat="1" applyFont="1" applyFill="1" applyBorder="1" applyAlignment="1">
      <alignment wrapText="1"/>
    </xf>
    <xf numFmtId="1" fontId="10" fillId="9" borderId="903" xfId="0" applyNumberFormat="1" applyFont="1" applyFill="1" applyBorder="1" applyAlignment="1">
      <alignment wrapText="1"/>
    </xf>
    <xf numFmtId="1" fontId="10" fillId="11" borderId="903" xfId="0" applyNumberFormat="1" applyFont="1" applyFill="1" applyBorder="1" applyAlignment="1">
      <alignment wrapText="1"/>
    </xf>
    <xf numFmtId="1" fontId="10" fillId="11" borderId="899" xfId="0" applyNumberFormat="1" applyFont="1" applyFill="1" applyBorder="1" applyAlignment="1">
      <alignment wrapText="1"/>
    </xf>
    <xf numFmtId="1" fontId="10" fillId="9" borderId="901" xfId="0" applyNumberFormat="1" applyFont="1" applyFill="1" applyBorder="1" applyAlignment="1">
      <alignment wrapText="1"/>
    </xf>
    <xf numFmtId="1" fontId="10" fillId="9" borderId="895" xfId="0" applyNumberFormat="1" applyFont="1" applyFill="1" applyBorder="1" applyAlignment="1">
      <alignment wrapText="1"/>
    </xf>
    <xf numFmtId="1" fontId="10" fillId="9" borderId="894" xfId="0" applyNumberFormat="1" applyFont="1" applyFill="1" applyBorder="1" applyAlignment="1">
      <alignment wrapText="1"/>
    </xf>
    <xf numFmtId="1" fontId="10" fillId="11" borderId="901" xfId="0" applyNumberFormat="1" applyFont="1" applyFill="1" applyBorder="1" applyAlignment="1">
      <alignment wrapText="1"/>
    </xf>
    <xf numFmtId="1" fontId="10" fillId="11" borderId="895" xfId="0" applyNumberFormat="1" applyFont="1" applyFill="1" applyBorder="1" applyAlignment="1">
      <alignment wrapText="1"/>
    </xf>
    <xf numFmtId="1" fontId="10" fillId="11" borderId="894" xfId="0" applyNumberFormat="1" applyFont="1" applyFill="1" applyBorder="1" applyAlignment="1">
      <alignment wrapText="1"/>
    </xf>
    <xf numFmtId="1" fontId="10" fillId="0" borderId="915" xfId="2" applyNumberFormat="1" applyFont="1" applyFill="1" applyBorder="1" applyAlignment="1">
      <alignment horizontal="right" wrapText="1"/>
    </xf>
    <xf numFmtId="1" fontId="10" fillId="0" borderId="916" xfId="2" applyNumberFormat="1" applyFont="1" applyFill="1" applyBorder="1" applyAlignment="1">
      <alignment horizontal="right" wrapText="1"/>
    </xf>
    <xf numFmtId="1" fontId="10" fillId="0" borderId="917" xfId="2" applyNumberFormat="1" applyFont="1" applyFill="1" applyBorder="1" applyAlignment="1">
      <alignment horizontal="right" wrapText="1"/>
    </xf>
    <xf numFmtId="1" fontId="10" fillId="0" borderId="918" xfId="2" applyNumberFormat="1" applyFont="1" applyFill="1" applyBorder="1" applyAlignment="1">
      <alignment horizontal="right" wrapText="1"/>
    </xf>
    <xf numFmtId="1" fontId="10" fillId="0" borderId="919" xfId="2" applyNumberFormat="1" applyFont="1" applyFill="1" applyBorder="1" applyAlignment="1">
      <alignment horizontal="right" wrapText="1"/>
    </xf>
    <xf numFmtId="1" fontId="10" fillId="0" borderId="920" xfId="2" applyNumberFormat="1" applyFont="1" applyFill="1" applyBorder="1" applyAlignment="1">
      <alignment horizontal="right" wrapText="1"/>
    </xf>
    <xf numFmtId="1" fontId="10" fillId="0" borderId="922" xfId="2" applyNumberFormat="1" applyFont="1" applyFill="1" applyBorder="1" applyAlignment="1">
      <alignment horizontal="right" wrapText="1"/>
    </xf>
    <xf numFmtId="1" fontId="10" fillId="0" borderId="923" xfId="2" applyNumberFormat="1" applyFont="1" applyFill="1" applyBorder="1" applyAlignment="1">
      <alignment horizontal="right" wrapText="1"/>
    </xf>
    <xf numFmtId="1" fontId="10" fillId="0" borderId="924" xfId="0" applyNumberFormat="1" applyFont="1" applyBorder="1" applyAlignment="1">
      <alignment horizontal="right" wrapText="1"/>
    </xf>
    <xf numFmtId="1" fontId="10" fillId="11" borderId="925" xfId="0" applyNumberFormat="1" applyFont="1" applyFill="1" applyBorder="1" applyAlignment="1">
      <alignment wrapText="1"/>
    </xf>
    <xf numFmtId="1" fontId="10" fillId="11" borderId="926" xfId="0" applyNumberFormat="1" applyFont="1" applyFill="1" applyBorder="1" applyAlignment="1">
      <alignment wrapText="1"/>
    </xf>
    <xf numFmtId="1" fontId="10" fillId="11" borderId="924" xfId="0" applyNumberFormat="1" applyFont="1" applyFill="1" applyBorder="1" applyAlignment="1">
      <alignment wrapText="1"/>
    </xf>
    <xf numFmtId="1" fontId="10" fillId="8" borderId="929" xfId="0" applyNumberFormat="1" applyFont="1" applyFill="1" applyBorder="1" applyAlignment="1" applyProtection="1">
      <alignment wrapText="1"/>
      <protection locked="0"/>
    </xf>
    <xf numFmtId="1" fontId="10" fillId="0" borderId="929" xfId="0" applyNumberFormat="1" applyFont="1" applyBorder="1" applyAlignment="1">
      <alignment horizontal="right" wrapText="1"/>
    </xf>
    <xf numFmtId="1" fontId="10" fillId="0" borderId="931" xfId="3" applyNumberFormat="1" applyFont="1" applyFill="1" applyBorder="1" applyAlignment="1">
      <alignment horizontal="right" wrapText="1"/>
    </xf>
    <xf numFmtId="1" fontId="10" fillId="0" borderId="932" xfId="3" applyNumberFormat="1" applyFont="1" applyFill="1" applyBorder="1" applyAlignment="1">
      <alignment horizontal="right" wrapText="1"/>
    </xf>
    <xf numFmtId="1" fontId="10" fillId="3" borderId="933" xfId="3" applyNumberFormat="1" applyFont="1" applyBorder="1" applyAlignment="1" applyProtection="1">
      <alignment wrapText="1"/>
      <protection locked="0"/>
    </xf>
    <xf numFmtId="1" fontId="10" fillId="3" borderId="934" xfId="3" applyNumberFormat="1" applyFont="1" applyBorder="1" applyAlignment="1" applyProtection="1">
      <alignment wrapText="1"/>
      <protection locked="0"/>
    </xf>
    <xf numFmtId="1" fontId="10" fillId="3" borderId="935" xfId="3" applyNumberFormat="1" applyFont="1" applyBorder="1" applyAlignment="1" applyProtection="1">
      <alignment wrapText="1"/>
      <protection locked="0"/>
    </xf>
    <xf numFmtId="1" fontId="10" fillId="3" borderId="932" xfId="3" applyNumberFormat="1" applyFont="1" applyBorder="1" applyAlignment="1" applyProtection="1">
      <alignment wrapText="1"/>
      <protection locked="0"/>
    </xf>
    <xf numFmtId="1" fontId="10" fillId="3" borderId="936" xfId="3" applyNumberFormat="1" applyFont="1" applyBorder="1" applyAlignment="1" applyProtection="1">
      <alignment wrapText="1"/>
      <protection locked="0"/>
    </xf>
    <xf numFmtId="1" fontId="10" fillId="3" borderId="937" xfId="3" applyNumberFormat="1" applyFont="1" applyBorder="1" applyAlignment="1" applyProtection="1">
      <alignment wrapText="1"/>
      <protection locked="0"/>
    </xf>
    <xf numFmtId="1" fontId="10" fillId="3" borderId="938" xfId="3" applyNumberFormat="1" applyFont="1" applyBorder="1" applyAlignment="1" applyProtection="1">
      <alignment wrapText="1"/>
      <protection locked="0"/>
    </xf>
    <xf numFmtId="1" fontId="10" fillId="8" borderId="939" xfId="0" applyNumberFormat="1" applyFont="1" applyFill="1" applyBorder="1" applyAlignment="1" applyProtection="1">
      <alignment wrapText="1"/>
      <protection locked="0"/>
    </xf>
    <xf numFmtId="1" fontId="10" fillId="0" borderId="940" xfId="3" applyNumberFormat="1" applyFont="1" applyFill="1" applyBorder="1" applyAlignment="1">
      <alignment horizontal="right" wrapText="1"/>
    </xf>
    <xf numFmtId="1" fontId="10" fillId="0" borderId="941" xfId="3" applyNumberFormat="1" applyFont="1" applyFill="1" applyBorder="1" applyAlignment="1">
      <alignment horizontal="right" wrapText="1"/>
    </xf>
    <xf numFmtId="1" fontId="10" fillId="3" borderId="942" xfId="3" applyNumberFormat="1" applyFont="1" applyBorder="1" applyAlignment="1" applyProtection="1">
      <alignment wrapText="1"/>
      <protection locked="0"/>
    </xf>
    <xf numFmtId="1" fontId="10" fillId="3" borderId="943" xfId="3" applyNumberFormat="1" applyFont="1" applyBorder="1" applyAlignment="1" applyProtection="1">
      <alignment wrapText="1"/>
      <protection locked="0"/>
    </xf>
    <xf numFmtId="1" fontId="10" fillId="3" borderId="944" xfId="3" applyNumberFormat="1" applyFont="1" applyBorder="1" applyAlignment="1" applyProtection="1">
      <alignment wrapText="1"/>
      <protection locked="0"/>
    </xf>
    <xf numFmtId="1" fontId="10" fillId="3" borderId="941" xfId="3" applyNumberFormat="1" applyFont="1" applyBorder="1" applyAlignment="1" applyProtection="1">
      <alignment wrapText="1"/>
      <protection locked="0"/>
    </xf>
    <xf numFmtId="1" fontId="10" fillId="3" borderId="945" xfId="3" applyNumberFormat="1" applyFont="1" applyBorder="1" applyAlignment="1" applyProtection="1">
      <alignment wrapText="1"/>
      <protection locked="0"/>
    </xf>
    <xf numFmtId="1" fontId="10" fillId="3" borderId="946" xfId="3" applyNumberFormat="1" applyFont="1" applyBorder="1" applyAlignment="1" applyProtection="1">
      <alignment wrapText="1"/>
      <protection locked="0"/>
    </xf>
    <xf numFmtId="1" fontId="10" fillId="3" borderId="947" xfId="3" applyNumberFormat="1" applyFont="1" applyBorder="1" applyAlignment="1" applyProtection="1">
      <alignment wrapText="1"/>
      <protection locked="0"/>
    </xf>
    <xf numFmtId="1" fontId="10" fillId="3" borderId="948" xfId="3" applyNumberFormat="1" applyFont="1" applyBorder="1" applyAlignment="1" applyProtection="1">
      <alignment wrapText="1"/>
      <protection locked="0"/>
    </xf>
    <xf numFmtId="1" fontId="10" fillId="3" borderId="949" xfId="3" applyNumberFormat="1" applyFont="1" applyBorder="1" applyAlignment="1" applyProtection="1">
      <alignment wrapText="1"/>
      <protection locked="0"/>
    </xf>
    <xf numFmtId="1" fontId="10" fillId="3" borderId="950" xfId="3" applyNumberFormat="1" applyFont="1" applyBorder="1" applyAlignment="1" applyProtection="1">
      <alignment wrapText="1"/>
      <protection locked="0"/>
    </xf>
    <xf numFmtId="1" fontId="10" fillId="8" borderId="951" xfId="0" applyNumberFormat="1" applyFont="1" applyFill="1" applyBorder="1" applyAlignment="1" applyProtection="1">
      <alignment wrapText="1"/>
      <protection locked="0"/>
    </xf>
    <xf numFmtId="1" fontId="10" fillId="8" borderId="952" xfId="0" applyNumberFormat="1" applyFont="1" applyFill="1" applyBorder="1" applyAlignment="1" applyProtection="1">
      <alignment wrapText="1"/>
      <protection locked="0"/>
    </xf>
    <xf numFmtId="1" fontId="10" fillId="8" borderId="953" xfId="0" applyNumberFormat="1" applyFont="1" applyFill="1" applyBorder="1" applyAlignment="1" applyProtection="1">
      <alignment wrapText="1"/>
      <protection locked="0"/>
    </xf>
    <xf numFmtId="1" fontId="10" fillId="8" borderId="954" xfId="0" applyNumberFormat="1" applyFont="1" applyFill="1" applyBorder="1" applyAlignment="1" applyProtection="1">
      <alignment wrapText="1"/>
      <protection locked="0"/>
    </xf>
    <xf numFmtId="1" fontId="10" fillId="0" borderId="955" xfId="3" applyNumberFormat="1" applyFont="1" applyFill="1" applyBorder="1" applyAlignment="1">
      <alignment horizontal="right" wrapText="1"/>
    </xf>
    <xf numFmtId="1" fontId="10" fillId="0" borderId="956" xfId="3" applyNumberFormat="1" applyFont="1" applyFill="1" applyBorder="1" applyAlignment="1">
      <alignment horizontal="right" wrapText="1"/>
    </xf>
    <xf numFmtId="1" fontId="10" fillId="3" borderId="957" xfId="3" applyNumberFormat="1" applyFont="1" applyBorder="1" applyAlignment="1" applyProtection="1">
      <alignment wrapText="1"/>
      <protection locked="0"/>
    </xf>
    <xf numFmtId="1" fontId="10" fillId="3" borderId="958" xfId="3" applyNumberFormat="1" applyFont="1" applyBorder="1" applyAlignment="1" applyProtection="1">
      <alignment wrapText="1"/>
      <protection locked="0"/>
    </xf>
    <xf numFmtId="1" fontId="10" fillId="3" borderId="959" xfId="3" applyNumberFormat="1" applyFont="1" applyBorder="1" applyAlignment="1" applyProtection="1">
      <alignment wrapText="1"/>
      <protection locked="0"/>
    </xf>
    <xf numFmtId="1" fontId="10" fillId="3" borderId="960" xfId="3" applyNumberFormat="1" applyFont="1" applyBorder="1" applyAlignment="1" applyProtection="1">
      <alignment wrapText="1"/>
      <protection locked="0"/>
    </xf>
    <xf numFmtId="1" fontId="10" fillId="0" borderId="970" xfId="0" applyNumberFormat="1" applyFont="1" applyBorder="1" applyAlignment="1">
      <alignment horizontal="center" vertical="center"/>
    </xf>
    <xf numFmtId="1" fontId="10" fillId="0" borderId="972" xfId="0" applyNumberFormat="1" applyFont="1" applyBorder="1" applyAlignment="1">
      <alignment horizontal="center" vertical="center" wrapText="1"/>
    </xf>
    <xf numFmtId="1" fontId="10" fillId="0" borderId="971" xfId="0" applyNumberFormat="1" applyFont="1" applyBorder="1" applyAlignment="1">
      <alignment horizontal="center" vertical="center" wrapText="1"/>
    </xf>
    <xf numFmtId="1" fontId="10" fillId="0" borderId="973" xfId="0" applyNumberFormat="1" applyFont="1" applyBorder="1" applyAlignment="1">
      <alignment horizontal="center" vertical="center" wrapText="1"/>
    </xf>
    <xf numFmtId="1" fontId="10" fillId="0" borderId="977" xfId="0" applyNumberFormat="1" applyFont="1" applyBorder="1" applyAlignment="1">
      <alignment horizontal="right" wrapText="1"/>
    </xf>
    <xf numFmtId="1" fontId="10" fillId="0" borderId="977" xfId="0" applyNumberFormat="1" applyFont="1" applyBorder="1"/>
    <xf numFmtId="1" fontId="10" fillId="8" borderId="978" xfId="0" applyNumberFormat="1" applyFont="1" applyFill="1" applyBorder="1" applyProtection="1">
      <protection locked="0"/>
    </xf>
    <xf numFmtId="1" fontId="10" fillId="8" borderId="979" xfId="0" applyNumberFormat="1" applyFont="1" applyFill="1" applyBorder="1" applyProtection="1">
      <protection locked="0"/>
    </xf>
    <xf numFmtId="1" fontId="10" fillId="8" borderId="980" xfId="0" applyNumberFormat="1" applyFont="1" applyFill="1" applyBorder="1" applyProtection="1">
      <protection locked="0"/>
    </xf>
    <xf numFmtId="1" fontId="10" fillId="0" borderId="981" xfId="0" applyNumberFormat="1" applyFont="1" applyBorder="1" applyAlignment="1" applyProtection="1">
      <alignment horizontal="center" vertical="center" wrapText="1"/>
      <protection hidden="1"/>
    </xf>
    <xf numFmtId="1" fontId="10" fillId="8" borderId="977" xfId="0" applyNumberFormat="1" applyFont="1" applyFill="1" applyBorder="1" applyProtection="1">
      <protection locked="0"/>
    </xf>
    <xf numFmtId="1" fontId="10" fillId="0" borderId="972" xfId="0" applyNumberFormat="1" applyFont="1" applyBorder="1" applyAlignment="1">
      <alignment horizontal="center" vertical="center"/>
    </xf>
    <xf numFmtId="1" fontId="10" fillId="0" borderId="982" xfId="0" applyNumberFormat="1" applyFont="1" applyBorder="1" applyAlignment="1">
      <alignment horizontal="center" vertical="center"/>
    </xf>
    <xf numFmtId="1" fontId="10" fillId="0" borderId="966" xfId="0" applyNumberFormat="1" applyFont="1" applyBorder="1" applyAlignment="1">
      <alignment horizontal="center" vertical="center" wrapText="1"/>
    </xf>
    <xf numFmtId="1" fontId="10" fillId="0" borderId="978" xfId="0" applyNumberFormat="1" applyFont="1" applyBorder="1"/>
    <xf numFmtId="1" fontId="10" fillId="0" borderId="984" xfId="0" applyNumberFormat="1" applyFont="1" applyBorder="1"/>
    <xf numFmtId="1" fontId="10" fillId="0" borderId="979" xfId="0" applyNumberFormat="1" applyFont="1" applyBorder="1"/>
    <xf numFmtId="1" fontId="10" fillId="8" borderId="985" xfId="0" applyNumberFormat="1" applyFont="1" applyFill="1" applyBorder="1" applyProtection="1">
      <protection locked="0"/>
    </xf>
    <xf numFmtId="1" fontId="9" fillId="4" borderId="965" xfId="0" applyNumberFormat="1" applyFont="1" applyFill="1" applyBorder="1" applyAlignment="1">
      <alignment vertical="top"/>
    </xf>
    <xf numFmtId="1" fontId="10" fillId="0" borderId="982" xfId="0" applyNumberFormat="1" applyFont="1" applyBorder="1" applyAlignment="1">
      <alignment horizontal="center" vertical="center" wrapText="1"/>
    </xf>
    <xf numFmtId="1" fontId="10" fillId="0" borderId="986" xfId="0" applyNumberFormat="1" applyFont="1" applyBorder="1" applyAlignment="1">
      <alignment horizontal="center" vertical="center" wrapText="1"/>
    </xf>
    <xf numFmtId="1" fontId="10" fillId="0" borderId="963" xfId="0" applyNumberFormat="1" applyFont="1" applyBorder="1" applyAlignment="1">
      <alignment horizontal="center" vertical="center" wrapText="1"/>
    </xf>
    <xf numFmtId="1" fontId="10" fillId="0" borderId="965" xfId="0" applyNumberFormat="1" applyFont="1" applyBorder="1" applyAlignment="1">
      <alignment horizontal="center" vertical="center" wrapText="1"/>
    </xf>
    <xf numFmtId="1" fontId="10" fillId="0" borderId="985" xfId="0" applyNumberFormat="1" applyFont="1" applyBorder="1"/>
    <xf numFmtId="1" fontId="10" fillId="8" borderId="976" xfId="0" applyNumberFormat="1" applyFont="1" applyFill="1" applyBorder="1" applyProtection="1">
      <protection locked="0"/>
    </xf>
    <xf numFmtId="1" fontId="10" fillId="8" borderId="983" xfId="0" applyNumberFormat="1" applyFont="1" applyFill="1" applyBorder="1" applyProtection="1">
      <protection locked="0"/>
    </xf>
    <xf numFmtId="1" fontId="9" fillId="8" borderId="976" xfId="0" applyNumberFormat="1" applyFont="1" applyFill="1" applyBorder="1" applyProtection="1">
      <protection locked="0"/>
    </xf>
    <xf numFmtId="1" fontId="9" fillId="8" borderId="977" xfId="0" applyNumberFormat="1" applyFont="1" applyFill="1" applyBorder="1" applyProtection="1">
      <protection locked="0"/>
    </xf>
    <xf numFmtId="1" fontId="10" fillId="0" borderId="973" xfId="0" applyNumberFormat="1" applyFont="1" applyBorder="1"/>
    <xf numFmtId="1" fontId="10" fillId="0" borderId="982" xfId="0" applyNumberFormat="1" applyFont="1" applyBorder="1"/>
    <xf numFmtId="1" fontId="10" fillId="0" borderId="971" xfId="0" applyNumberFormat="1" applyFont="1" applyBorder="1"/>
    <xf numFmtId="1" fontId="10" fillId="0" borderId="972" xfId="0" applyNumberFormat="1" applyFont="1" applyBorder="1"/>
    <xf numFmtId="1" fontId="10" fillId="0" borderId="965" xfId="0" applyNumberFormat="1" applyFont="1" applyBorder="1"/>
    <xf numFmtId="1" fontId="10" fillId="0" borderId="966" xfId="0" applyNumberFormat="1" applyFont="1" applyBorder="1"/>
    <xf numFmtId="1" fontId="10" fillId="0" borderId="981" xfId="0" applyNumberFormat="1" applyFont="1" applyBorder="1"/>
    <xf numFmtId="1" fontId="10" fillId="0" borderId="973" xfId="0" applyNumberFormat="1" applyFont="1" applyBorder="1" applyAlignment="1">
      <alignment horizontal="center" vertical="center"/>
    </xf>
    <xf numFmtId="1" fontId="10" fillId="0" borderId="971" xfId="0" applyNumberFormat="1" applyFont="1" applyBorder="1" applyAlignment="1">
      <alignment horizontal="center" vertical="center"/>
    </xf>
    <xf numFmtId="1" fontId="10" fillId="0" borderId="964" xfId="0" applyNumberFormat="1" applyFont="1" applyBorder="1" applyAlignment="1">
      <alignment horizontal="center" vertical="center" wrapText="1"/>
    </xf>
    <xf numFmtId="1" fontId="10" fillId="0" borderId="985" xfId="0" applyNumberFormat="1" applyFont="1" applyBorder="1" applyAlignment="1">
      <alignment horizontal="center" vertical="center" wrapText="1"/>
    </xf>
    <xf numFmtId="1" fontId="10" fillId="0" borderId="984" xfId="0" applyNumberFormat="1" applyFont="1" applyBorder="1" applyAlignment="1">
      <alignment horizontal="center" vertical="center" wrapText="1"/>
    </xf>
    <xf numFmtId="1" fontId="10" fillId="0" borderId="976" xfId="0" applyNumberFormat="1" applyFont="1" applyBorder="1" applyAlignment="1">
      <alignment horizontal="center" vertical="center" wrapText="1"/>
    </xf>
    <xf numFmtId="1" fontId="10" fillId="8" borderId="98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7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7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7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7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8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8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76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973" xfId="0" applyNumberFormat="1" applyFont="1" applyFill="1" applyBorder="1"/>
    <xf numFmtId="1" fontId="10" fillId="9" borderId="971" xfId="0" applyNumberFormat="1" applyFont="1" applyFill="1" applyBorder="1"/>
    <xf numFmtId="1" fontId="10" fillId="0" borderId="988" xfId="0" applyNumberFormat="1" applyFont="1" applyBorder="1" applyAlignment="1">
      <alignment horizontal="center" vertical="center" wrapText="1"/>
    </xf>
    <xf numFmtId="1" fontId="10" fillId="0" borderId="981" xfId="0" applyNumberFormat="1" applyFont="1" applyBorder="1" applyAlignment="1">
      <alignment horizontal="center" vertical="center" wrapText="1"/>
    </xf>
    <xf numFmtId="1" fontId="10" fillId="8" borderId="97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7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6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8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6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7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8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90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984" xfId="0" applyNumberFormat="1" applyFont="1" applyFill="1" applyBorder="1" applyAlignment="1">
      <alignment horizontal="center" vertical="center" wrapText="1"/>
    </xf>
    <xf numFmtId="1" fontId="10" fillId="0" borderId="979" xfId="0" applyNumberFormat="1" applyFont="1" applyBorder="1" applyAlignment="1">
      <alignment horizontal="center" vertical="center" wrapText="1"/>
    </xf>
    <xf numFmtId="1" fontId="10" fillId="8" borderId="977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973" xfId="0" applyNumberFormat="1" applyFont="1" applyFill="1" applyBorder="1" applyAlignment="1">
      <alignment horizontal="center" vertical="center" wrapText="1"/>
    </xf>
    <xf numFmtId="1" fontId="10" fillId="4" borderId="982" xfId="0" applyNumberFormat="1" applyFont="1" applyFill="1" applyBorder="1" applyAlignment="1">
      <alignment horizontal="center" vertical="center" wrapText="1"/>
    </xf>
    <xf numFmtId="1" fontId="10" fillId="4" borderId="989" xfId="0" applyNumberFormat="1" applyFont="1" applyFill="1" applyBorder="1" applyAlignment="1">
      <alignment horizontal="center" vertical="center" wrapText="1"/>
    </xf>
    <xf numFmtId="1" fontId="10" fillId="4" borderId="972" xfId="0" applyNumberFormat="1" applyFont="1" applyFill="1" applyBorder="1" applyAlignment="1">
      <alignment horizontal="center" vertical="center" wrapText="1"/>
    </xf>
    <xf numFmtId="1" fontId="10" fillId="4" borderId="988" xfId="0" applyNumberFormat="1" applyFont="1" applyFill="1" applyBorder="1" applyAlignment="1">
      <alignment horizontal="center" vertical="center" wrapText="1"/>
    </xf>
    <xf numFmtId="1" fontId="10" fillId="4" borderId="981" xfId="0" applyNumberFormat="1" applyFont="1" applyFill="1" applyBorder="1" applyAlignment="1">
      <alignment horizontal="center" vertical="center" wrapText="1"/>
    </xf>
    <xf numFmtId="0" fontId="6" fillId="10" borderId="985" xfId="0" applyFont="1" applyFill="1" applyBorder="1"/>
    <xf numFmtId="0" fontId="6" fillId="10" borderId="979" xfId="0" applyFont="1" applyFill="1" applyBorder="1"/>
    <xf numFmtId="0" fontId="6" fillId="10" borderId="978" xfId="0" applyFont="1" applyFill="1" applyBorder="1"/>
    <xf numFmtId="1" fontId="10" fillId="8" borderId="98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9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6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968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973" xfId="0" applyNumberFormat="1" applyFont="1" applyFill="1" applyBorder="1" applyAlignment="1">
      <alignment horizontal="center" vertical="center" wrapText="1"/>
    </xf>
    <xf numFmtId="1" fontId="10" fillId="11" borderId="971" xfId="0" applyNumberFormat="1" applyFont="1" applyFill="1" applyBorder="1" applyAlignment="1">
      <alignment horizontal="center" vertical="center" wrapText="1"/>
    </xf>
    <xf numFmtId="1" fontId="10" fillId="11" borderId="989" xfId="0" applyNumberFormat="1" applyFont="1" applyFill="1" applyBorder="1" applyAlignment="1">
      <alignment horizontal="center" vertical="center" wrapText="1"/>
    </xf>
    <xf numFmtId="1" fontId="10" fillId="0" borderId="989" xfId="0" applyNumberFormat="1" applyFont="1" applyBorder="1" applyAlignment="1">
      <alignment horizontal="center" vertical="center" wrapText="1"/>
    </xf>
    <xf numFmtId="1" fontId="10" fillId="0" borderId="990" xfId="0" applyNumberFormat="1" applyFont="1" applyBorder="1" applyAlignment="1">
      <alignment horizontal="center" vertical="center" wrapText="1"/>
    </xf>
    <xf numFmtId="1" fontId="10" fillId="0" borderId="968" xfId="0" applyNumberFormat="1" applyFont="1" applyBorder="1" applyAlignment="1">
      <alignment horizontal="center" vertical="center"/>
    </xf>
    <xf numFmtId="1" fontId="10" fillId="0" borderId="968" xfId="0" applyNumberFormat="1" applyFont="1" applyBorder="1" applyAlignment="1">
      <alignment horizontal="center" vertical="center" wrapText="1"/>
    </xf>
    <xf numFmtId="1" fontId="10" fillId="12" borderId="981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977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977" xfId="0" applyNumberFormat="1" applyFont="1" applyFill="1" applyBorder="1" applyAlignment="1" applyProtection="1">
      <alignment horizontal="right" vertical="center"/>
      <protection locked="0"/>
    </xf>
    <xf numFmtId="1" fontId="10" fillId="12" borderId="977" xfId="0" applyNumberFormat="1" applyFont="1" applyFill="1" applyBorder="1" applyAlignment="1" applyProtection="1">
      <alignment horizontal="right" vertical="top" wrapText="1"/>
      <protection locked="0"/>
    </xf>
    <xf numFmtId="1" fontId="10" fillId="0" borderId="981" xfId="0" applyNumberFormat="1" applyFont="1" applyBorder="1" applyAlignment="1">
      <alignment horizontal="center" vertical="center"/>
    </xf>
    <xf numFmtId="1" fontId="10" fillId="0" borderId="989" xfId="0" applyNumberFormat="1" applyFont="1" applyBorder="1" applyAlignment="1">
      <alignment horizontal="center" vertical="center"/>
    </xf>
    <xf numFmtId="1" fontId="10" fillId="0" borderId="985" xfId="0" applyNumberFormat="1" applyFont="1" applyBorder="1" applyAlignment="1">
      <alignment horizontal="right" wrapText="1"/>
    </xf>
    <xf numFmtId="1" fontId="10" fillId="0" borderId="973" xfId="0" applyNumberFormat="1" applyFont="1" applyBorder="1" applyAlignment="1">
      <alignment horizontal="right" wrapText="1"/>
    </xf>
    <xf numFmtId="1" fontId="10" fillId="0" borderId="989" xfId="0" applyNumberFormat="1" applyFont="1" applyBorder="1"/>
    <xf numFmtId="1" fontId="10" fillId="0" borderId="971" xfId="0" applyNumberFormat="1" applyFont="1" applyBorder="1" applyAlignment="1">
      <alignment horizontal="right" wrapText="1"/>
    </xf>
    <xf numFmtId="1" fontId="10" fillId="0" borderId="965" xfId="0" applyNumberFormat="1" applyFont="1" applyBorder="1" applyAlignment="1">
      <alignment horizontal="right" wrapText="1"/>
    </xf>
    <xf numFmtId="1" fontId="10" fillId="0" borderId="964" xfId="0" applyNumberFormat="1" applyFont="1" applyBorder="1" applyAlignment="1">
      <alignment horizontal="right"/>
    </xf>
    <xf numFmtId="1" fontId="10" fillId="0" borderId="971" xfId="0" applyNumberFormat="1" applyFont="1" applyBorder="1" applyAlignment="1">
      <alignment horizontal="right"/>
    </xf>
    <xf numFmtId="1" fontId="10" fillId="0" borderId="965" xfId="0" applyNumberFormat="1" applyFont="1" applyBorder="1" applyAlignment="1">
      <alignment horizontal="right"/>
    </xf>
    <xf numFmtId="1" fontId="10" fillId="0" borderId="966" xfId="0" applyNumberFormat="1" applyFont="1" applyBorder="1" applyAlignment="1">
      <alignment horizontal="right"/>
    </xf>
    <xf numFmtId="1" fontId="10" fillId="0" borderId="990" xfId="0" applyNumberFormat="1" applyFont="1" applyBorder="1" applyAlignment="1">
      <alignment horizontal="right"/>
    </xf>
    <xf numFmtId="1" fontId="10" fillId="0" borderId="981" xfId="0" applyNumberFormat="1" applyFont="1" applyBorder="1" applyAlignment="1">
      <alignment horizontal="right"/>
    </xf>
    <xf numFmtId="1" fontId="10" fillId="8" borderId="984" xfId="0" applyNumberFormat="1" applyFont="1" applyFill="1" applyBorder="1" applyProtection="1">
      <protection locked="0"/>
    </xf>
    <xf numFmtId="1" fontId="10" fillId="0" borderId="973" xfId="0" applyNumberFormat="1" applyFont="1" applyBorder="1" applyAlignment="1">
      <alignment horizontal="right"/>
    </xf>
    <xf numFmtId="1" fontId="10" fillId="0" borderId="972" xfId="0" applyNumberFormat="1" applyFont="1" applyBorder="1" applyAlignment="1">
      <alignment horizontal="right"/>
    </xf>
    <xf numFmtId="1" fontId="10" fillId="4" borderId="981" xfId="0" applyNumberFormat="1" applyFont="1" applyFill="1" applyBorder="1" applyAlignment="1">
      <alignment horizontal="right"/>
    </xf>
    <xf numFmtId="1" fontId="10" fillId="5" borderId="968" xfId="0" applyNumberFormat="1" applyFont="1" applyFill="1" applyBorder="1" applyAlignment="1">
      <alignment horizontal="center" vertical="center" wrapText="1"/>
    </xf>
    <xf numFmtId="1" fontId="10" fillId="4" borderId="977" xfId="0" applyNumberFormat="1" applyFont="1" applyFill="1" applyBorder="1" applyAlignment="1">
      <alignment horizontal="right" wrapText="1"/>
    </xf>
    <xf numFmtId="1" fontId="10" fillId="11" borderId="977" xfId="0" applyNumberFormat="1" applyFont="1" applyFill="1" applyBorder="1" applyAlignment="1">
      <alignment horizontal="right" wrapText="1"/>
    </xf>
    <xf numFmtId="1" fontId="10" fillId="4" borderId="977" xfId="0" applyNumberFormat="1" applyFont="1" applyFill="1" applyBorder="1" applyAlignment="1">
      <alignment horizontal="right"/>
    </xf>
    <xf numFmtId="1" fontId="10" fillId="9" borderId="985" xfId="0" applyNumberFormat="1" applyFont="1" applyFill="1" applyBorder="1"/>
    <xf numFmtId="1" fontId="10" fillId="9" borderId="979" xfId="0" applyNumberFormat="1" applyFont="1" applyFill="1" applyBorder="1"/>
    <xf numFmtId="1" fontId="10" fillId="11" borderId="985" xfId="0" applyNumberFormat="1" applyFont="1" applyFill="1" applyBorder="1"/>
    <xf numFmtId="1" fontId="10" fillId="8" borderId="992" xfId="0" applyNumberFormat="1" applyFont="1" applyFill="1" applyBorder="1" applyProtection="1">
      <protection locked="0"/>
    </xf>
    <xf numFmtId="1" fontId="10" fillId="11" borderId="977" xfId="0" applyNumberFormat="1" applyFont="1" applyFill="1" applyBorder="1"/>
    <xf numFmtId="1" fontId="10" fillId="0" borderId="981" xfId="0" applyNumberFormat="1" applyFont="1" applyBorder="1" applyAlignment="1">
      <alignment horizontal="left" vertical="center"/>
    </xf>
    <xf numFmtId="1" fontId="10" fillId="9" borderId="989" xfId="0" applyNumberFormat="1" applyFont="1" applyFill="1" applyBorder="1"/>
    <xf numFmtId="1" fontId="10" fillId="11" borderId="973" xfId="0" applyNumberFormat="1" applyFont="1" applyFill="1" applyBorder="1"/>
    <xf numFmtId="1" fontId="10" fillId="0" borderId="990" xfId="0" applyNumberFormat="1" applyFont="1" applyBorder="1"/>
    <xf numFmtId="1" fontId="10" fillId="4" borderId="977" xfId="0" applyNumberFormat="1" applyFont="1" applyFill="1" applyBorder="1" applyAlignment="1">
      <alignment vertical="center"/>
    </xf>
    <xf numFmtId="1" fontId="10" fillId="11" borderId="979" xfId="0" applyNumberFormat="1" applyFont="1" applyFill="1" applyBorder="1"/>
    <xf numFmtId="1" fontId="10" fillId="11" borderId="976" xfId="0" applyNumberFormat="1" applyFont="1" applyFill="1" applyBorder="1"/>
    <xf numFmtId="1" fontId="10" fillId="11" borderId="970" xfId="0" applyNumberFormat="1" applyFont="1" applyFill="1" applyBorder="1"/>
    <xf numFmtId="1" fontId="10" fillId="5" borderId="977" xfId="0" applyNumberFormat="1" applyFont="1" applyFill="1" applyBorder="1" applyAlignment="1">
      <alignment horizontal="left" vertical="center"/>
    </xf>
    <xf numFmtId="1" fontId="10" fillId="5" borderId="970" xfId="0" applyNumberFormat="1" applyFont="1" applyFill="1" applyBorder="1"/>
    <xf numFmtId="1" fontId="10" fillId="5" borderId="973" xfId="0" applyNumberFormat="1" applyFont="1" applyFill="1" applyBorder="1"/>
    <xf numFmtId="1" fontId="10" fillId="8" borderId="975" xfId="0" applyNumberFormat="1" applyFont="1" applyFill="1" applyBorder="1" applyProtection="1">
      <protection locked="0"/>
    </xf>
    <xf numFmtId="1" fontId="10" fillId="0" borderId="977" xfId="0" applyNumberFormat="1" applyFont="1" applyBorder="1" applyAlignment="1">
      <alignment horizontal="left" vertical="center"/>
    </xf>
    <xf numFmtId="1" fontId="10" fillId="4" borderId="981" xfId="0" applyNumberFormat="1" applyFont="1" applyFill="1" applyBorder="1" applyAlignment="1">
      <alignment horizontal="right" wrapText="1"/>
    </xf>
    <xf numFmtId="1" fontId="10" fillId="8" borderId="973" xfId="0" applyNumberFormat="1" applyFont="1" applyFill="1" applyBorder="1" applyProtection="1">
      <protection locked="0"/>
    </xf>
    <xf numFmtId="1" fontId="10" fillId="8" borderId="971" xfId="0" applyNumberFormat="1" applyFont="1" applyFill="1" applyBorder="1" applyProtection="1">
      <protection locked="0"/>
    </xf>
    <xf numFmtId="1" fontId="10" fillId="8" borderId="990" xfId="0" applyNumberFormat="1" applyFont="1" applyFill="1" applyBorder="1" applyProtection="1">
      <protection locked="0"/>
    </xf>
    <xf numFmtId="1" fontId="10" fillId="8" borderId="989" xfId="0" applyNumberFormat="1" applyFont="1" applyFill="1" applyBorder="1" applyProtection="1">
      <protection locked="0"/>
    </xf>
    <xf numFmtId="1" fontId="10" fillId="8" borderId="981" xfId="0" applyNumberFormat="1" applyFont="1" applyFill="1" applyBorder="1" applyProtection="1">
      <protection locked="0"/>
    </xf>
    <xf numFmtId="1" fontId="10" fillId="9" borderId="976" xfId="0" applyNumberFormat="1" applyFont="1" applyFill="1" applyBorder="1"/>
    <xf numFmtId="1" fontId="10" fillId="9" borderId="970" xfId="0" applyNumberFormat="1" applyFont="1" applyFill="1" applyBorder="1"/>
    <xf numFmtId="1" fontId="10" fillId="8" borderId="970" xfId="0" applyNumberFormat="1" applyFont="1" applyFill="1" applyBorder="1" applyProtection="1">
      <protection locked="0"/>
    </xf>
    <xf numFmtId="1" fontId="10" fillId="0" borderId="977" xfId="0" applyNumberFormat="1" applyFont="1" applyBorder="1" applyAlignment="1">
      <alignment wrapText="1"/>
    </xf>
    <xf numFmtId="1" fontId="10" fillId="4" borderId="976" xfId="0" applyNumberFormat="1" applyFont="1" applyFill="1" applyBorder="1" applyAlignment="1">
      <alignment horizontal="right"/>
    </xf>
    <xf numFmtId="1" fontId="10" fillId="0" borderId="977" xfId="0" applyNumberFormat="1" applyFont="1" applyBorder="1" applyAlignment="1">
      <alignment vertical="center" wrapText="1"/>
    </xf>
    <xf numFmtId="1" fontId="10" fillId="9" borderId="992" xfId="0" applyNumberFormat="1" applyFont="1" applyFill="1" applyBorder="1"/>
    <xf numFmtId="1" fontId="10" fillId="9" borderId="977" xfId="0" applyNumberFormat="1" applyFont="1" applyFill="1" applyBorder="1"/>
    <xf numFmtId="1" fontId="10" fillId="4" borderId="985" xfId="0" applyNumberFormat="1" applyFont="1" applyFill="1" applyBorder="1" applyAlignment="1">
      <alignment horizontal="right" wrapText="1"/>
    </xf>
    <xf numFmtId="1" fontId="10" fillId="0" borderId="976" xfId="0" applyNumberFormat="1" applyFont="1" applyBorder="1"/>
    <xf numFmtId="1" fontId="10" fillId="11" borderId="985" xfId="0" applyNumberFormat="1" applyFont="1" applyFill="1" applyBorder="1" applyProtection="1">
      <protection locked="0"/>
    </xf>
    <xf numFmtId="1" fontId="10" fillId="11" borderId="976" xfId="0" applyNumberFormat="1" applyFont="1" applyFill="1" applyBorder="1" applyProtection="1">
      <protection locked="0"/>
    </xf>
    <xf numFmtId="1" fontId="10" fillId="11" borderId="975" xfId="0" applyNumberFormat="1" applyFont="1" applyFill="1" applyBorder="1" applyProtection="1">
      <protection locked="0"/>
    </xf>
    <xf numFmtId="1" fontId="10" fillId="0" borderId="964" xfId="0" applyNumberFormat="1" applyFont="1" applyBorder="1" applyAlignment="1">
      <alignment horizontal="center" vertical="center"/>
    </xf>
    <xf numFmtId="1" fontId="10" fillId="0" borderId="996" xfId="0" applyNumberFormat="1" applyFont="1" applyBorder="1"/>
    <xf numFmtId="1" fontId="10" fillId="8" borderId="987" xfId="0" applyNumberFormat="1" applyFont="1" applyFill="1" applyBorder="1" applyProtection="1">
      <protection locked="0"/>
    </xf>
    <xf numFmtId="1" fontId="10" fillId="4" borderId="986" xfId="0" applyNumberFormat="1" applyFont="1" applyFill="1" applyBorder="1" applyAlignment="1">
      <alignment horizontal="center" vertical="center" wrapText="1"/>
    </xf>
    <xf numFmtId="1" fontId="10" fillId="4" borderId="999" xfId="0" applyNumberFormat="1" applyFont="1" applyFill="1" applyBorder="1" applyAlignment="1">
      <alignment horizontal="center" vertical="center" wrapText="1"/>
    </xf>
    <xf numFmtId="1" fontId="10" fillId="4" borderId="985" xfId="0" applyNumberFormat="1" applyFont="1" applyFill="1" applyBorder="1" applyAlignment="1">
      <alignment horizontal="right" vertical="center" wrapText="1"/>
    </xf>
    <xf numFmtId="1" fontId="10" fillId="4" borderId="984" xfId="0" applyNumberFormat="1" applyFont="1" applyFill="1" applyBorder="1" applyAlignment="1">
      <alignment horizontal="right" vertical="center" wrapText="1"/>
    </xf>
    <xf numFmtId="1" fontId="10" fillId="0" borderId="976" xfId="0" applyNumberFormat="1" applyFont="1" applyBorder="1" applyAlignment="1">
      <alignment horizontal="right" vertical="center" wrapText="1"/>
    </xf>
    <xf numFmtId="1" fontId="10" fillId="8" borderId="985" xfId="0" applyNumberFormat="1" applyFont="1" applyFill="1" applyBorder="1" applyAlignment="1" applyProtection="1">
      <alignment wrapText="1"/>
      <protection locked="0"/>
    </xf>
    <xf numFmtId="1" fontId="10" fillId="8" borderId="979" xfId="0" applyNumberFormat="1" applyFont="1" applyFill="1" applyBorder="1" applyAlignment="1" applyProtection="1">
      <alignment wrapText="1"/>
      <protection locked="0"/>
    </xf>
    <xf numFmtId="1" fontId="10" fillId="8" borderId="978" xfId="0" applyNumberFormat="1" applyFont="1" applyFill="1" applyBorder="1" applyAlignment="1" applyProtection="1">
      <alignment wrapText="1"/>
      <protection locked="0"/>
    </xf>
    <xf numFmtId="1" fontId="10" fillId="8" borderId="976" xfId="0" applyNumberFormat="1" applyFont="1" applyFill="1" applyBorder="1" applyAlignment="1" applyProtection="1">
      <alignment wrapText="1"/>
      <protection locked="0"/>
    </xf>
    <xf numFmtId="1" fontId="10" fillId="8" borderId="987" xfId="0" applyNumberFormat="1" applyFont="1" applyFill="1" applyBorder="1" applyAlignment="1" applyProtection="1">
      <alignment wrapText="1"/>
      <protection locked="0"/>
    </xf>
    <xf numFmtId="1" fontId="10" fillId="8" borderId="983" xfId="0" applyNumberFormat="1" applyFont="1" applyFill="1" applyBorder="1" applyAlignment="1" applyProtection="1">
      <alignment wrapText="1"/>
      <protection locked="0"/>
    </xf>
    <xf numFmtId="1" fontId="10" fillId="8" borderId="984" xfId="0" applyNumberFormat="1" applyFont="1" applyFill="1" applyBorder="1" applyAlignment="1" applyProtection="1">
      <alignment wrapText="1"/>
      <protection locked="0"/>
    </xf>
    <xf numFmtId="1" fontId="10" fillId="0" borderId="984" xfId="0" applyNumberFormat="1" applyFont="1" applyBorder="1" applyAlignment="1">
      <alignment horizontal="right" wrapText="1"/>
    </xf>
    <xf numFmtId="1" fontId="10" fillId="0" borderId="978" xfId="0" applyNumberFormat="1" applyFont="1" applyBorder="1" applyAlignment="1">
      <alignment horizontal="right" wrapText="1"/>
    </xf>
    <xf numFmtId="1" fontId="10" fillId="9" borderId="983" xfId="0" applyNumberFormat="1" applyFont="1" applyFill="1" applyBorder="1" applyAlignment="1">
      <alignment wrapText="1"/>
    </xf>
    <xf numFmtId="1" fontId="10" fillId="9" borderId="987" xfId="0" applyNumberFormat="1" applyFont="1" applyFill="1" applyBorder="1" applyAlignment="1">
      <alignment wrapText="1"/>
    </xf>
    <xf numFmtId="1" fontId="10" fillId="11" borderId="987" xfId="0" applyNumberFormat="1" applyFont="1" applyFill="1" applyBorder="1" applyAlignment="1">
      <alignment wrapText="1"/>
    </xf>
    <xf numFmtId="1" fontId="10" fillId="11" borderId="983" xfId="0" applyNumberFormat="1" applyFont="1" applyFill="1" applyBorder="1" applyAlignment="1">
      <alignment wrapText="1"/>
    </xf>
    <xf numFmtId="1" fontId="10" fillId="8" borderId="924" xfId="0" applyNumberFormat="1" applyFont="1" applyFill="1" applyBorder="1" applyAlignment="1" applyProtection="1">
      <alignment wrapText="1"/>
      <protection locked="0"/>
    </xf>
    <xf numFmtId="1" fontId="10" fillId="8" borderId="970" xfId="0" applyNumberFormat="1" applyFont="1" applyFill="1" applyBorder="1" applyAlignment="1" applyProtection="1">
      <alignment wrapText="1"/>
      <protection locked="0"/>
    </xf>
    <xf numFmtId="1" fontId="10" fillId="9" borderId="985" xfId="0" applyNumberFormat="1" applyFont="1" applyFill="1" applyBorder="1" applyAlignment="1">
      <alignment wrapText="1"/>
    </xf>
    <xf numFmtId="1" fontId="10" fillId="9" borderId="979" xfId="0" applyNumberFormat="1" applyFont="1" applyFill="1" applyBorder="1" applyAlignment="1">
      <alignment wrapText="1"/>
    </xf>
    <xf numFmtId="1" fontId="10" fillId="9" borderId="978" xfId="0" applyNumberFormat="1" applyFont="1" applyFill="1" applyBorder="1" applyAlignment="1">
      <alignment wrapText="1"/>
    </xf>
    <xf numFmtId="1" fontId="10" fillId="11" borderId="985" xfId="0" applyNumberFormat="1" applyFont="1" applyFill="1" applyBorder="1" applyAlignment="1">
      <alignment wrapText="1"/>
    </xf>
    <xf numFmtId="1" fontId="10" fillId="11" borderId="979" xfId="0" applyNumberFormat="1" applyFont="1" applyFill="1" applyBorder="1" applyAlignment="1">
      <alignment wrapText="1"/>
    </xf>
    <xf numFmtId="1" fontId="10" fillId="11" borderId="978" xfId="0" applyNumberFormat="1" applyFont="1" applyFill="1" applyBorder="1" applyAlignment="1">
      <alignment wrapText="1"/>
    </xf>
    <xf numFmtId="1" fontId="10" fillId="0" borderId="1000" xfId="2" applyNumberFormat="1" applyFont="1" applyFill="1" applyBorder="1" applyAlignment="1">
      <alignment horizontal="right" wrapText="1"/>
    </xf>
    <xf numFmtId="1" fontId="10" fillId="0" borderId="1001" xfId="2" applyNumberFormat="1" applyFont="1" applyFill="1" applyBorder="1" applyAlignment="1">
      <alignment horizontal="right" wrapText="1"/>
    </xf>
    <xf numFmtId="1" fontId="10" fillId="0" borderId="1002" xfId="2" applyNumberFormat="1" applyFont="1" applyFill="1" applyBorder="1" applyAlignment="1">
      <alignment horizontal="right" wrapText="1"/>
    </xf>
    <xf numFmtId="1" fontId="10" fillId="0" borderId="1003" xfId="2" applyNumberFormat="1" applyFont="1" applyFill="1" applyBorder="1" applyAlignment="1">
      <alignment horizontal="right" wrapText="1"/>
    </xf>
    <xf numFmtId="1" fontId="10" fillId="0" borderId="1004" xfId="2" applyNumberFormat="1" applyFont="1" applyFill="1" applyBorder="1" applyAlignment="1">
      <alignment horizontal="right" wrapText="1"/>
    </xf>
    <xf numFmtId="1" fontId="10" fillId="0" borderId="1005" xfId="2" applyNumberFormat="1" applyFont="1" applyFill="1" applyBorder="1" applyAlignment="1">
      <alignment horizontal="right" wrapText="1"/>
    </xf>
    <xf numFmtId="1" fontId="10" fillId="0" borderId="1007" xfId="2" applyNumberFormat="1" applyFont="1" applyFill="1" applyBorder="1" applyAlignment="1">
      <alignment horizontal="right" wrapText="1"/>
    </xf>
    <xf numFmtId="1" fontId="10" fillId="0" borderId="1008" xfId="2" applyNumberFormat="1" applyFont="1" applyFill="1" applyBorder="1" applyAlignment="1">
      <alignment horizontal="right" wrapText="1"/>
    </xf>
    <xf numFmtId="1" fontId="10" fillId="8" borderId="1011" xfId="0" applyNumberFormat="1" applyFont="1" applyFill="1" applyBorder="1" applyAlignment="1" applyProtection="1">
      <alignment wrapText="1"/>
      <protection locked="0"/>
    </xf>
    <xf numFmtId="1" fontId="10" fillId="0" borderId="1011" xfId="0" applyNumberFormat="1" applyFont="1" applyBorder="1" applyAlignment="1">
      <alignment horizontal="right" wrapText="1"/>
    </xf>
    <xf numFmtId="1" fontId="10" fillId="0" borderId="1013" xfId="3" applyNumberFormat="1" applyFont="1" applyFill="1" applyBorder="1" applyAlignment="1">
      <alignment horizontal="right" wrapText="1"/>
    </xf>
    <xf numFmtId="1" fontId="10" fillId="0" borderId="1014" xfId="3" applyNumberFormat="1" applyFont="1" applyFill="1" applyBorder="1" applyAlignment="1">
      <alignment horizontal="right" wrapText="1"/>
    </xf>
    <xf numFmtId="1" fontId="10" fillId="3" borderId="1015" xfId="3" applyNumberFormat="1" applyFont="1" applyBorder="1" applyAlignment="1" applyProtection="1">
      <alignment wrapText="1"/>
      <protection locked="0"/>
    </xf>
    <xf numFmtId="1" fontId="10" fillId="3" borderId="1016" xfId="3" applyNumberFormat="1" applyFont="1" applyBorder="1" applyAlignment="1" applyProtection="1">
      <alignment wrapText="1"/>
      <protection locked="0"/>
    </xf>
    <xf numFmtId="1" fontId="10" fillId="3" borderId="1017" xfId="3" applyNumberFormat="1" applyFont="1" applyBorder="1" applyAlignment="1" applyProtection="1">
      <alignment wrapText="1"/>
      <protection locked="0"/>
    </xf>
    <xf numFmtId="1" fontId="10" fillId="3" borderId="1014" xfId="3" applyNumberFormat="1" applyFont="1" applyBorder="1" applyAlignment="1" applyProtection="1">
      <alignment wrapText="1"/>
      <protection locked="0"/>
    </xf>
    <xf numFmtId="1" fontId="10" fillId="3" borderId="1018" xfId="3" applyNumberFormat="1" applyFont="1" applyBorder="1" applyAlignment="1" applyProtection="1">
      <alignment wrapText="1"/>
      <protection locked="0"/>
    </xf>
    <xf numFmtId="1" fontId="10" fillId="3" borderId="1019" xfId="3" applyNumberFormat="1" applyFont="1" applyBorder="1" applyAlignment="1" applyProtection="1">
      <alignment wrapText="1"/>
      <protection locked="0"/>
    </xf>
    <xf numFmtId="1" fontId="10" fillId="3" borderId="999" xfId="3" applyNumberFormat="1" applyFont="1" applyBorder="1" applyAlignment="1" applyProtection="1">
      <alignment wrapText="1"/>
      <protection locked="0"/>
    </xf>
    <xf numFmtId="1" fontId="10" fillId="8" borderId="1020" xfId="0" applyNumberFormat="1" applyFont="1" applyFill="1" applyBorder="1" applyAlignment="1" applyProtection="1">
      <alignment wrapText="1"/>
      <protection locked="0"/>
    </xf>
    <xf numFmtId="1" fontId="10" fillId="8" borderId="1021" xfId="0" applyNumberFormat="1" applyFont="1" applyFill="1" applyBorder="1" applyAlignment="1" applyProtection="1">
      <alignment wrapText="1"/>
      <protection locked="0"/>
    </xf>
    <xf numFmtId="1" fontId="10" fillId="0" borderId="1022" xfId="3" applyNumberFormat="1" applyFont="1" applyFill="1" applyBorder="1" applyAlignment="1">
      <alignment horizontal="right" wrapText="1"/>
    </xf>
    <xf numFmtId="1" fontId="10" fillId="0" borderId="1023" xfId="3" applyNumberFormat="1" applyFont="1" applyFill="1" applyBorder="1" applyAlignment="1">
      <alignment horizontal="right" wrapText="1"/>
    </xf>
    <xf numFmtId="1" fontId="10" fillId="3" borderId="1024" xfId="3" applyNumberFormat="1" applyFont="1" applyBorder="1" applyAlignment="1" applyProtection="1">
      <alignment wrapText="1"/>
      <protection locked="0"/>
    </xf>
    <xf numFmtId="1" fontId="10" fillId="3" borderId="1025" xfId="3" applyNumberFormat="1" applyFont="1" applyBorder="1" applyAlignment="1" applyProtection="1">
      <alignment wrapText="1"/>
      <protection locked="0"/>
    </xf>
    <xf numFmtId="1" fontId="10" fillId="3" borderId="1026" xfId="3" applyNumberFormat="1" applyFont="1" applyBorder="1" applyAlignment="1" applyProtection="1">
      <alignment wrapText="1"/>
      <protection locked="0"/>
    </xf>
    <xf numFmtId="1" fontId="10" fillId="3" borderId="1023" xfId="3" applyNumberFormat="1" applyFont="1" applyBorder="1" applyAlignment="1" applyProtection="1">
      <alignment wrapText="1"/>
      <protection locked="0"/>
    </xf>
    <xf numFmtId="1" fontId="10" fillId="3" borderId="1027" xfId="3" applyNumberFormat="1" applyFont="1" applyBorder="1" applyAlignment="1" applyProtection="1">
      <alignment wrapText="1"/>
      <protection locked="0"/>
    </xf>
    <xf numFmtId="1" fontId="10" fillId="3" borderId="1028" xfId="3" applyNumberFormat="1" applyFont="1" applyBorder="1" applyAlignment="1" applyProtection="1">
      <alignment wrapText="1"/>
      <protection locked="0"/>
    </xf>
    <xf numFmtId="1" fontId="10" fillId="3" borderId="1029" xfId="3" applyNumberFormat="1" applyFont="1" applyBorder="1" applyAlignment="1" applyProtection="1">
      <alignment wrapText="1"/>
      <protection locked="0"/>
    </xf>
    <xf numFmtId="1" fontId="10" fillId="3" borderId="1030" xfId="3" applyNumberFormat="1" applyFont="1" applyBorder="1" applyAlignment="1" applyProtection="1">
      <alignment wrapText="1"/>
      <protection locked="0"/>
    </xf>
    <xf numFmtId="1" fontId="10" fillId="3" borderId="1031" xfId="3" applyNumberFormat="1" applyFont="1" applyBorder="1" applyAlignment="1" applyProtection="1">
      <alignment wrapText="1"/>
      <protection locked="0"/>
    </xf>
    <xf numFmtId="1" fontId="10" fillId="3" borderId="1032" xfId="3" applyNumberFormat="1" applyFont="1" applyBorder="1" applyAlignment="1" applyProtection="1">
      <alignment wrapText="1"/>
      <protection locked="0"/>
    </xf>
    <xf numFmtId="1" fontId="10" fillId="8" borderId="1033" xfId="0" applyNumberFormat="1" applyFont="1" applyFill="1" applyBorder="1" applyAlignment="1" applyProtection="1">
      <alignment wrapText="1"/>
      <protection locked="0"/>
    </xf>
    <xf numFmtId="1" fontId="10" fillId="8" borderId="1034" xfId="0" applyNumberFormat="1" applyFont="1" applyFill="1" applyBorder="1" applyAlignment="1" applyProtection="1">
      <alignment wrapText="1"/>
      <protection locked="0"/>
    </xf>
    <xf numFmtId="1" fontId="10" fillId="8" borderId="1035" xfId="0" applyNumberFormat="1" applyFont="1" applyFill="1" applyBorder="1" applyAlignment="1" applyProtection="1">
      <alignment wrapText="1"/>
      <protection locked="0"/>
    </xf>
    <xf numFmtId="1" fontId="10" fillId="8" borderId="1036" xfId="0" applyNumberFormat="1" applyFont="1" applyFill="1" applyBorder="1" applyAlignment="1" applyProtection="1">
      <alignment wrapText="1"/>
      <protection locked="0"/>
    </xf>
    <xf numFmtId="1" fontId="10" fillId="0" borderId="1037" xfId="3" applyNumberFormat="1" applyFont="1" applyFill="1" applyBorder="1" applyAlignment="1">
      <alignment horizontal="right" wrapText="1"/>
    </xf>
    <xf numFmtId="1" fontId="10" fillId="0" borderId="1038" xfId="3" applyNumberFormat="1" applyFont="1" applyFill="1" applyBorder="1" applyAlignment="1">
      <alignment horizontal="right" wrapText="1"/>
    </xf>
    <xf numFmtId="1" fontId="10" fillId="3" borderId="1039" xfId="3" applyNumberFormat="1" applyFont="1" applyBorder="1" applyAlignment="1" applyProtection="1">
      <alignment wrapText="1"/>
      <protection locked="0"/>
    </xf>
    <xf numFmtId="1" fontId="10" fillId="3" borderId="1040" xfId="3" applyNumberFormat="1" applyFont="1" applyBorder="1" applyAlignment="1" applyProtection="1">
      <alignment wrapText="1"/>
      <protection locked="0"/>
    </xf>
    <xf numFmtId="1" fontId="10" fillId="3" borderId="1041" xfId="3" applyNumberFormat="1" applyFont="1" applyBorder="1" applyAlignment="1" applyProtection="1">
      <alignment wrapText="1"/>
      <protection locked="0"/>
    </xf>
    <xf numFmtId="1" fontId="10" fillId="3" borderId="1042" xfId="3" applyNumberFormat="1" applyFont="1" applyBorder="1" applyAlignment="1" applyProtection="1">
      <alignment wrapText="1"/>
      <protection locked="0"/>
    </xf>
    <xf numFmtId="1" fontId="10" fillId="0" borderId="1052" xfId="0" applyNumberFormat="1" applyFont="1" applyBorder="1" applyAlignment="1">
      <alignment horizontal="center" vertical="center" wrapText="1"/>
    </xf>
    <xf numFmtId="1" fontId="10" fillId="0" borderId="1051" xfId="0" applyNumberFormat="1" applyFont="1" applyBorder="1" applyAlignment="1">
      <alignment horizontal="center" vertical="center" wrapText="1"/>
    </xf>
    <xf numFmtId="1" fontId="10" fillId="0" borderId="1053" xfId="0" applyNumberFormat="1" applyFont="1" applyBorder="1" applyAlignment="1">
      <alignment horizontal="center" vertical="center" wrapText="1"/>
    </xf>
    <xf numFmtId="1" fontId="10" fillId="0" borderId="1057" xfId="0" applyNumberFormat="1" applyFont="1" applyBorder="1" applyAlignment="1">
      <alignment horizontal="right" wrapText="1"/>
    </xf>
    <xf numFmtId="1" fontId="10" fillId="0" borderId="1057" xfId="0" applyNumberFormat="1" applyFont="1" applyBorder="1"/>
    <xf numFmtId="1" fontId="10" fillId="8" borderId="1058" xfId="0" applyNumberFormat="1" applyFont="1" applyFill="1" applyBorder="1" applyProtection="1">
      <protection locked="0"/>
    </xf>
    <xf numFmtId="1" fontId="10" fillId="8" borderId="1059" xfId="0" applyNumberFormat="1" applyFont="1" applyFill="1" applyBorder="1" applyProtection="1">
      <protection locked="0"/>
    </xf>
    <xf numFmtId="1" fontId="10" fillId="8" borderId="1060" xfId="0" applyNumberFormat="1" applyFont="1" applyFill="1" applyBorder="1" applyProtection="1">
      <protection locked="0"/>
    </xf>
    <xf numFmtId="1" fontId="10" fillId="0" borderId="1061" xfId="0" applyNumberFormat="1" applyFont="1" applyBorder="1" applyAlignment="1" applyProtection="1">
      <alignment horizontal="center" vertical="center" wrapText="1"/>
      <protection hidden="1"/>
    </xf>
    <xf numFmtId="1" fontId="10" fillId="8" borderId="1057" xfId="0" applyNumberFormat="1" applyFont="1" applyFill="1" applyBorder="1" applyProtection="1">
      <protection locked="0"/>
    </xf>
    <xf numFmtId="1" fontId="10" fillId="0" borderId="1052" xfId="0" applyNumberFormat="1" applyFont="1" applyBorder="1" applyAlignment="1">
      <alignment horizontal="center" vertical="center"/>
    </xf>
    <xf numFmtId="1" fontId="10" fillId="0" borderId="1062" xfId="0" applyNumberFormat="1" applyFont="1" applyBorder="1" applyAlignment="1">
      <alignment horizontal="center" vertical="center"/>
    </xf>
    <xf numFmtId="1" fontId="10" fillId="0" borderId="1048" xfId="0" applyNumberFormat="1" applyFont="1" applyBorder="1" applyAlignment="1">
      <alignment horizontal="center" vertical="center" wrapText="1"/>
    </xf>
    <xf numFmtId="1" fontId="10" fillId="0" borderId="1058" xfId="0" applyNumberFormat="1" applyFont="1" applyBorder="1"/>
    <xf numFmtId="1" fontId="10" fillId="0" borderId="1064" xfId="0" applyNumberFormat="1" applyFont="1" applyBorder="1"/>
    <xf numFmtId="1" fontId="10" fillId="0" borderId="1059" xfId="0" applyNumberFormat="1" applyFont="1" applyBorder="1"/>
    <xf numFmtId="1" fontId="10" fillId="8" borderId="1065" xfId="0" applyNumberFormat="1" applyFont="1" applyFill="1" applyBorder="1" applyProtection="1">
      <protection locked="0"/>
    </xf>
    <xf numFmtId="1" fontId="9" fillId="4" borderId="1047" xfId="0" applyNumberFormat="1" applyFont="1" applyFill="1" applyBorder="1" applyAlignment="1">
      <alignment vertical="top"/>
    </xf>
    <xf numFmtId="1" fontId="10" fillId="0" borderId="1062" xfId="0" applyNumberFormat="1" applyFont="1" applyBorder="1" applyAlignment="1">
      <alignment horizontal="center" vertical="center" wrapText="1"/>
    </xf>
    <xf numFmtId="1" fontId="10" fillId="0" borderId="1066" xfId="0" applyNumberFormat="1" applyFont="1" applyBorder="1" applyAlignment="1">
      <alignment horizontal="center" vertical="center" wrapText="1"/>
    </xf>
    <xf numFmtId="1" fontId="10" fillId="0" borderId="1045" xfId="0" applyNumberFormat="1" applyFont="1" applyBorder="1" applyAlignment="1">
      <alignment horizontal="center" vertical="center" wrapText="1"/>
    </xf>
    <xf numFmtId="1" fontId="10" fillId="0" borderId="1047" xfId="0" applyNumberFormat="1" applyFont="1" applyBorder="1" applyAlignment="1">
      <alignment horizontal="center" vertical="center" wrapText="1"/>
    </xf>
    <xf numFmtId="1" fontId="10" fillId="0" borderId="1065" xfId="0" applyNumberFormat="1" applyFont="1" applyBorder="1"/>
    <xf numFmtId="1" fontId="10" fillId="8" borderId="1056" xfId="0" applyNumberFormat="1" applyFont="1" applyFill="1" applyBorder="1" applyProtection="1">
      <protection locked="0"/>
    </xf>
    <xf numFmtId="1" fontId="10" fillId="8" borderId="1063" xfId="0" applyNumberFormat="1" applyFont="1" applyFill="1" applyBorder="1" applyProtection="1">
      <protection locked="0"/>
    </xf>
    <xf numFmtId="1" fontId="9" fillId="8" borderId="1056" xfId="0" applyNumberFormat="1" applyFont="1" applyFill="1" applyBorder="1" applyProtection="1">
      <protection locked="0"/>
    </xf>
    <xf numFmtId="1" fontId="9" fillId="8" borderId="1057" xfId="0" applyNumberFormat="1" applyFont="1" applyFill="1" applyBorder="1" applyProtection="1">
      <protection locked="0"/>
    </xf>
    <xf numFmtId="1" fontId="10" fillId="0" borderId="1053" xfId="0" applyNumberFormat="1" applyFont="1" applyBorder="1"/>
    <xf numFmtId="1" fontId="10" fillId="0" borderId="1062" xfId="0" applyNumberFormat="1" applyFont="1" applyBorder="1"/>
    <xf numFmtId="1" fontId="10" fillId="0" borderId="1051" xfId="0" applyNumberFormat="1" applyFont="1" applyBorder="1"/>
    <xf numFmtId="1" fontId="10" fillId="0" borderId="1052" xfId="0" applyNumberFormat="1" applyFont="1" applyBorder="1"/>
    <xf numFmtId="1" fontId="10" fillId="0" borderId="1047" xfId="0" applyNumberFormat="1" applyFont="1" applyBorder="1"/>
    <xf numFmtId="1" fontId="10" fillId="0" borderId="1048" xfId="0" applyNumberFormat="1" applyFont="1" applyBorder="1"/>
    <xf numFmtId="1" fontId="10" fillId="0" borderId="1061" xfId="0" applyNumberFormat="1" applyFont="1" applyBorder="1"/>
    <xf numFmtId="1" fontId="10" fillId="0" borderId="1053" xfId="0" applyNumberFormat="1" applyFont="1" applyBorder="1" applyAlignment="1">
      <alignment horizontal="center" vertical="center"/>
    </xf>
    <xf numFmtId="1" fontId="10" fillId="0" borderId="1051" xfId="0" applyNumberFormat="1" applyFont="1" applyBorder="1" applyAlignment="1">
      <alignment horizontal="center" vertical="center"/>
    </xf>
    <xf numFmtId="1" fontId="10" fillId="0" borderId="1046" xfId="0" applyNumberFormat="1" applyFont="1" applyBorder="1" applyAlignment="1">
      <alignment horizontal="center" vertical="center" wrapText="1"/>
    </xf>
    <xf numFmtId="1" fontId="10" fillId="0" borderId="1065" xfId="0" applyNumberFormat="1" applyFont="1" applyBorder="1" applyAlignment="1">
      <alignment horizontal="center" vertical="center" wrapText="1"/>
    </xf>
    <xf numFmtId="1" fontId="10" fillId="0" borderId="1064" xfId="0" applyNumberFormat="1" applyFont="1" applyBorder="1" applyAlignment="1">
      <alignment horizontal="center" vertical="center" wrapText="1"/>
    </xf>
    <xf numFmtId="1" fontId="10" fillId="0" borderId="1056" xfId="0" applyNumberFormat="1" applyFont="1" applyBorder="1" applyAlignment="1">
      <alignment horizontal="center" vertical="center" wrapText="1"/>
    </xf>
    <xf numFmtId="1" fontId="10" fillId="8" borderId="106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5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5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54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5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60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6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56" xfId="0" applyNumberFormat="1" applyFont="1" applyFill="1" applyBorder="1" applyAlignment="1" applyProtection="1">
      <alignment horizontal="center" vertical="center" wrapText="1"/>
      <protection locked="0"/>
    </xf>
    <xf numFmtId="1" fontId="10" fillId="9" borderId="1053" xfId="0" applyNumberFormat="1" applyFont="1" applyFill="1" applyBorder="1"/>
    <xf numFmtId="1" fontId="10" fillId="9" borderId="1051" xfId="0" applyNumberFormat="1" applyFont="1" applyFill="1" applyBorder="1"/>
    <xf numFmtId="1" fontId="10" fillId="0" borderId="1068" xfId="0" applyNumberFormat="1" applyFont="1" applyBorder="1" applyAlignment="1">
      <alignment horizontal="center" vertical="center" wrapText="1"/>
    </xf>
    <xf numFmtId="1" fontId="10" fillId="0" borderId="1061" xfId="0" applyNumberFormat="1" applyFont="1" applyBorder="1" applyAlignment="1">
      <alignment horizontal="center" vertical="center" wrapText="1"/>
    </xf>
    <xf numFmtId="1" fontId="10" fillId="8" borderId="1053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5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4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6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4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5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6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70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1064" xfId="0" applyNumberFormat="1" applyFont="1" applyFill="1" applyBorder="1" applyAlignment="1">
      <alignment horizontal="center" vertical="center" wrapText="1"/>
    </xf>
    <xf numFmtId="1" fontId="10" fillId="0" borderId="1059" xfId="0" applyNumberFormat="1" applyFont="1" applyBorder="1" applyAlignment="1">
      <alignment horizontal="center" vertical="center" wrapText="1"/>
    </xf>
    <xf numFmtId="1" fontId="10" fillId="8" borderId="1057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1053" xfId="0" applyNumberFormat="1" applyFont="1" applyFill="1" applyBorder="1" applyAlignment="1">
      <alignment horizontal="center" vertical="center" wrapText="1"/>
    </xf>
    <xf numFmtId="1" fontId="10" fillId="4" borderId="1062" xfId="0" applyNumberFormat="1" applyFont="1" applyFill="1" applyBorder="1" applyAlignment="1">
      <alignment horizontal="center" vertical="center" wrapText="1"/>
    </xf>
    <xf numFmtId="1" fontId="10" fillId="4" borderId="1069" xfId="0" applyNumberFormat="1" applyFont="1" applyFill="1" applyBorder="1" applyAlignment="1">
      <alignment horizontal="center" vertical="center" wrapText="1"/>
    </xf>
    <xf numFmtId="1" fontId="10" fillId="4" borderId="1052" xfId="0" applyNumberFormat="1" applyFont="1" applyFill="1" applyBorder="1" applyAlignment="1">
      <alignment horizontal="center" vertical="center" wrapText="1"/>
    </xf>
    <xf numFmtId="1" fontId="10" fillId="4" borderId="1068" xfId="0" applyNumberFormat="1" applyFont="1" applyFill="1" applyBorder="1" applyAlignment="1">
      <alignment horizontal="center" vertical="center" wrapText="1"/>
    </xf>
    <xf numFmtId="1" fontId="10" fillId="4" borderId="1061" xfId="0" applyNumberFormat="1" applyFont="1" applyFill="1" applyBorder="1" applyAlignment="1">
      <alignment horizontal="center" vertical="center" wrapText="1"/>
    </xf>
    <xf numFmtId="0" fontId="6" fillId="10" borderId="1065" xfId="0" applyFont="1" applyFill="1" applyBorder="1"/>
    <xf numFmtId="0" fontId="6" fillId="10" borderId="1059" xfId="0" applyFont="1" applyFill="1" applyBorder="1"/>
    <xf numFmtId="0" fontId="6" fillId="10" borderId="1058" xfId="0" applyFont="1" applyFill="1" applyBorder="1"/>
    <xf numFmtId="1" fontId="10" fillId="8" borderId="1066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7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45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050" xfId="0" applyNumberFormat="1" applyFont="1" applyFill="1" applyBorder="1" applyAlignment="1" applyProtection="1">
      <alignment horizontal="center" vertical="center" wrapText="1"/>
      <protection locked="0"/>
    </xf>
    <xf numFmtId="1" fontId="10" fillId="11" borderId="1053" xfId="0" applyNumberFormat="1" applyFont="1" applyFill="1" applyBorder="1" applyAlignment="1">
      <alignment horizontal="center" vertical="center" wrapText="1"/>
    </xf>
    <xf numFmtId="1" fontId="10" fillId="11" borderId="1051" xfId="0" applyNumberFormat="1" applyFont="1" applyFill="1" applyBorder="1" applyAlignment="1">
      <alignment horizontal="center" vertical="center" wrapText="1"/>
    </xf>
    <xf numFmtId="1" fontId="10" fillId="11" borderId="1069" xfId="0" applyNumberFormat="1" applyFont="1" applyFill="1" applyBorder="1" applyAlignment="1">
      <alignment horizontal="center" vertical="center" wrapText="1"/>
    </xf>
    <xf numFmtId="1" fontId="10" fillId="0" borderId="1069" xfId="0" applyNumberFormat="1" applyFont="1" applyBorder="1" applyAlignment="1">
      <alignment horizontal="center" vertical="center" wrapText="1"/>
    </xf>
    <xf numFmtId="1" fontId="10" fillId="0" borderId="1070" xfId="0" applyNumberFormat="1" applyFont="1" applyBorder="1" applyAlignment="1">
      <alignment horizontal="center" vertical="center" wrapText="1"/>
    </xf>
    <xf numFmtId="1" fontId="10" fillId="0" borderId="1050" xfId="0" applyNumberFormat="1" applyFont="1" applyBorder="1" applyAlignment="1">
      <alignment horizontal="center" vertical="center"/>
    </xf>
    <xf numFmtId="1" fontId="10" fillId="0" borderId="1050" xfId="0" applyNumberFormat="1" applyFont="1" applyBorder="1" applyAlignment="1">
      <alignment horizontal="center" vertical="center" wrapText="1"/>
    </xf>
    <xf numFmtId="1" fontId="10" fillId="12" borderId="1061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1057" xfId="0" applyNumberFormat="1" applyFont="1" applyFill="1" applyBorder="1" applyAlignment="1" applyProtection="1">
      <alignment horizontal="right" vertical="center" wrapText="1"/>
      <protection locked="0"/>
    </xf>
    <xf numFmtId="1" fontId="10" fillId="12" borderId="1057" xfId="0" applyNumberFormat="1" applyFont="1" applyFill="1" applyBorder="1" applyAlignment="1" applyProtection="1">
      <alignment horizontal="right" vertical="center"/>
      <protection locked="0"/>
    </xf>
    <xf numFmtId="1" fontId="10" fillId="12" borderId="1057" xfId="0" applyNumberFormat="1" applyFont="1" applyFill="1" applyBorder="1" applyAlignment="1" applyProtection="1">
      <alignment horizontal="right" vertical="top" wrapText="1"/>
      <protection locked="0"/>
    </xf>
    <xf numFmtId="1" fontId="10" fillId="0" borderId="1061" xfId="0" applyNumberFormat="1" applyFont="1" applyBorder="1" applyAlignment="1">
      <alignment horizontal="center" vertical="center"/>
    </xf>
    <xf numFmtId="1" fontId="10" fillId="0" borderId="1069" xfId="0" applyNumberFormat="1" applyFont="1" applyBorder="1" applyAlignment="1">
      <alignment horizontal="center" vertical="center"/>
    </xf>
    <xf numFmtId="1" fontId="10" fillId="0" borderId="1065" xfId="0" applyNumberFormat="1" applyFont="1" applyBorder="1" applyAlignment="1">
      <alignment horizontal="right" wrapText="1"/>
    </xf>
    <xf numFmtId="1" fontId="10" fillId="0" borderId="1053" xfId="0" applyNumberFormat="1" applyFont="1" applyBorder="1" applyAlignment="1">
      <alignment horizontal="right" wrapText="1"/>
    </xf>
    <xf numFmtId="1" fontId="10" fillId="0" borderId="1069" xfId="0" applyNumberFormat="1" applyFont="1" applyBorder="1"/>
    <xf numFmtId="1" fontId="10" fillId="0" borderId="1051" xfId="0" applyNumberFormat="1" applyFont="1" applyBorder="1" applyAlignment="1">
      <alignment horizontal="right" wrapText="1"/>
    </xf>
    <xf numFmtId="1" fontId="10" fillId="0" borderId="1047" xfId="0" applyNumberFormat="1" applyFont="1" applyBorder="1" applyAlignment="1">
      <alignment horizontal="right" wrapText="1"/>
    </xf>
    <xf numFmtId="1" fontId="10" fillId="0" borderId="1046" xfId="0" applyNumberFormat="1" applyFont="1" applyBorder="1" applyAlignment="1">
      <alignment horizontal="right"/>
    </xf>
    <xf numFmtId="1" fontId="10" fillId="0" borderId="1051" xfId="0" applyNumberFormat="1" applyFont="1" applyBorder="1" applyAlignment="1">
      <alignment horizontal="right"/>
    </xf>
    <xf numFmtId="1" fontId="10" fillId="0" borderId="1047" xfId="0" applyNumberFormat="1" applyFont="1" applyBorder="1" applyAlignment="1">
      <alignment horizontal="right"/>
    </xf>
    <xf numFmtId="1" fontId="10" fillId="0" borderId="1048" xfId="0" applyNumberFormat="1" applyFont="1" applyBorder="1" applyAlignment="1">
      <alignment horizontal="right"/>
    </xf>
    <xf numFmtId="1" fontId="10" fillId="0" borderId="1070" xfId="0" applyNumberFormat="1" applyFont="1" applyBorder="1" applyAlignment="1">
      <alignment horizontal="right"/>
    </xf>
    <xf numFmtId="1" fontId="10" fillId="0" borderId="1061" xfId="0" applyNumberFormat="1" applyFont="1" applyBorder="1" applyAlignment="1">
      <alignment horizontal="right"/>
    </xf>
    <xf numFmtId="1" fontId="10" fillId="8" borderId="1064" xfId="0" applyNumberFormat="1" applyFont="1" applyFill="1" applyBorder="1" applyProtection="1">
      <protection locked="0"/>
    </xf>
    <xf numFmtId="1" fontId="10" fillId="0" borderId="1053" xfId="0" applyNumberFormat="1" applyFont="1" applyBorder="1" applyAlignment="1">
      <alignment horizontal="right"/>
    </xf>
    <xf numFmtId="1" fontId="10" fillId="0" borderId="1052" xfId="0" applyNumberFormat="1" applyFont="1" applyBorder="1" applyAlignment="1">
      <alignment horizontal="right"/>
    </xf>
    <xf numFmtId="1" fontId="10" fillId="4" borderId="1061" xfId="0" applyNumberFormat="1" applyFont="1" applyFill="1" applyBorder="1" applyAlignment="1">
      <alignment horizontal="right"/>
    </xf>
    <xf numFmtId="1" fontId="10" fillId="5" borderId="1050" xfId="0" applyNumberFormat="1" applyFont="1" applyFill="1" applyBorder="1" applyAlignment="1">
      <alignment horizontal="center" vertical="center" wrapText="1"/>
    </xf>
    <xf numFmtId="1" fontId="10" fillId="4" borderId="1057" xfId="0" applyNumberFormat="1" applyFont="1" applyFill="1" applyBorder="1" applyAlignment="1">
      <alignment horizontal="right" wrapText="1"/>
    </xf>
    <xf numFmtId="1" fontId="10" fillId="11" borderId="1057" xfId="0" applyNumberFormat="1" applyFont="1" applyFill="1" applyBorder="1" applyAlignment="1">
      <alignment horizontal="right" wrapText="1"/>
    </xf>
    <xf numFmtId="1" fontId="10" fillId="4" borderId="1057" xfId="0" applyNumberFormat="1" applyFont="1" applyFill="1" applyBorder="1" applyAlignment="1">
      <alignment horizontal="right"/>
    </xf>
    <xf numFmtId="1" fontId="10" fillId="9" borderId="1065" xfId="0" applyNumberFormat="1" applyFont="1" applyFill="1" applyBorder="1"/>
    <xf numFmtId="1" fontId="10" fillId="9" borderId="1059" xfId="0" applyNumberFormat="1" applyFont="1" applyFill="1" applyBorder="1"/>
    <xf numFmtId="1" fontId="10" fillId="11" borderId="1065" xfId="0" applyNumberFormat="1" applyFont="1" applyFill="1" applyBorder="1"/>
    <xf numFmtId="1" fontId="10" fillId="8" borderId="1072" xfId="0" applyNumberFormat="1" applyFont="1" applyFill="1" applyBorder="1" applyProtection="1">
      <protection locked="0"/>
    </xf>
    <xf numFmtId="1" fontId="10" fillId="11" borderId="1057" xfId="0" applyNumberFormat="1" applyFont="1" applyFill="1" applyBorder="1"/>
    <xf numFmtId="1" fontId="10" fillId="0" borderId="1061" xfId="0" applyNumberFormat="1" applyFont="1" applyBorder="1" applyAlignment="1">
      <alignment horizontal="left" vertical="center"/>
    </xf>
    <xf numFmtId="1" fontId="10" fillId="9" borderId="1069" xfId="0" applyNumberFormat="1" applyFont="1" applyFill="1" applyBorder="1"/>
    <xf numFmtId="1" fontId="10" fillId="11" borderId="1053" xfId="0" applyNumberFormat="1" applyFont="1" applyFill="1" applyBorder="1"/>
    <xf numFmtId="1" fontId="10" fillId="0" borderId="1070" xfId="0" applyNumberFormat="1" applyFont="1" applyBorder="1"/>
    <xf numFmtId="1" fontId="10" fillId="4" borderId="1057" xfId="0" applyNumberFormat="1" applyFont="1" applyFill="1" applyBorder="1" applyAlignment="1">
      <alignment vertical="center"/>
    </xf>
    <xf numFmtId="1" fontId="10" fillId="11" borderId="1059" xfId="0" applyNumberFormat="1" applyFont="1" applyFill="1" applyBorder="1"/>
    <xf numFmtId="1" fontId="10" fillId="11" borderId="1056" xfId="0" applyNumberFormat="1" applyFont="1" applyFill="1" applyBorder="1"/>
    <xf numFmtId="1" fontId="10" fillId="5" borderId="1057" xfId="0" applyNumberFormat="1" applyFont="1" applyFill="1" applyBorder="1" applyAlignment="1">
      <alignment horizontal="left" vertical="center"/>
    </xf>
    <xf numFmtId="1" fontId="10" fillId="5" borderId="1053" xfId="0" applyNumberFormat="1" applyFont="1" applyFill="1" applyBorder="1"/>
    <xf numFmtId="1" fontId="10" fillId="8" borderId="1055" xfId="0" applyNumberFormat="1" applyFont="1" applyFill="1" applyBorder="1" applyProtection="1">
      <protection locked="0"/>
    </xf>
    <xf numFmtId="1" fontId="10" fillId="0" borderId="1057" xfId="0" applyNumberFormat="1" applyFont="1" applyBorder="1" applyAlignment="1">
      <alignment horizontal="left" vertical="center"/>
    </xf>
    <xf numFmtId="1" fontId="10" fillId="4" borderId="1061" xfId="0" applyNumberFormat="1" applyFont="1" applyFill="1" applyBorder="1" applyAlignment="1">
      <alignment horizontal="right" wrapText="1"/>
    </xf>
    <xf numFmtId="1" fontId="10" fillId="8" borderId="1053" xfId="0" applyNumberFormat="1" applyFont="1" applyFill="1" applyBorder="1" applyProtection="1">
      <protection locked="0"/>
    </xf>
    <xf numFmtId="1" fontId="10" fillId="8" borderId="1051" xfId="0" applyNumberFormat="1" applyFont="1" applyFill="1" applyBorder="1" applyProtection="1">
      <protection locked="0"/>
    </xf>
    <xf numFmtId="1" fontId="10" fillId="8" borderId="1070" xfId="0" applyNumberFormat="1" applyFont="1" applyFill="1" applyBorder="1" applyProtection="1">
      <protection locked="0"/>
    </xf>
    <xf numFmtId="1" fontId="10" fillId="8" borderId="1069" xfId="0" applyNumberFormat="1" applyFont="1" applyFill="1" applyBorder="1" applyProtection="1">
      <protection locked="0"/>
    </xf>
    <xf numFmtId="1" fontId="10" fillId="8" borderId="1061" xfId="0" applyNumberFormat="1" applyFont="1" applyFill="1" applyBorder="1" applyProtection="1">
      <protection locked="0"/>
    </xf>
    <xf numFmtId="1" fontId="10" fillId="9" borderId="1056" xfId="0" applyNumberFormat="1" applyFont="1" applyFill="1" applyBorder="1"/>
    <xf numFmtId="1" fontId="10" fillId="0" borderId="1057" xfId="0" applyNumberFormat="1" applyFont="1" applyBorder="1" applyAlignment="1">
      <alignment wrapText="1"/>
    </xf>
    <xf numFmtId="1" fontId="10" fillId="4" borderId="1056" xfId="0" applyNumberFormat="1" applyFont="1" applyFill="1" applyBorder="1" applyAlignment="1">
      <alignment horizontal="right"/>
    </xf>
    <xf numFmtId="1" fontId="10" fillId="0" borderId="1057" xfId="0" applyNumberFormat="1" applyFont="1" applyBorder="1" applyAlignment="1">
      <alignment vertical="center" wrapText="1"/>
    </xf>
    <xf numFmtId="1" fontId="10" fillId="9" borderId="1072" xfId="0" applyNumberFormat="1" applyFont="1" applyFill="1" applyBorder="1"/>
    <xf numFmtId="1" fontId="10" fillId="9" borderId="1057" xfId="0" applyNumberFormat="1" applyFont="1" applyFill="1" applyBorder="1"/>
    <xf numFmtId="1" fontId="10" fillId="4" borderId="1065" xfId="0" applyNumberFormat="1" applyFont="1" applyFill="1" applyBorder="1" applyAlignment="1">
      <alignment horizontal="right" wrapText="1"/>
    </xf>
    <xf numFmtId="1" fontId="10" fillId="0" borderId="1056" xfId="0" applyNumberFormat="1" applyFont="1" applyBorder="1"/>
    <xf numFmtId="1" fontId="10" fillId="11" borderId="1065" xfId="0" applyNumberFormat="1" applyFont="1" applyFill="1" applyBorder="1" applyProtection="1">
      <protection locked="0"/>
    </xf>
    <xf numFmtId="1" fontId="10" fillId="11" borderId="1056" xfId="0" applyNumberFormat="1" applyFont="1" applyFill="1" applyBorder="1" applyProtection="1">
      <protection locked="0"/>
    </xf>
    <xf numFmtId="1" fontId="10" fillId="11" borderId="1055" xfId="0" applyNumberFormat="1" applyFont="1" applyFill="1" applyBorder="1" applyProtection="1">
      <protection locked="0"/>
    </xf>
    <xf numFmtId="1" fontId="10" fillId="0" borderId="1046" xfId="0" applyNumberFormat="1" applyFont="1" applyBorder="1" applyAlignment="1">
      <alignment horizontal="center" vertical="center"/>
    </xf>
    <xf numFmtId="1" fontId="10" fillId="0" borderId="1075" xfId="0" applyNumberFormat="1" applyFont="1" applyBorder="1"/>
    <xf numFmtId="1" fontId="10" fillId="8" borderId="1067" xfId="0" applyNumberFormat="1" applyFont="1" applyFill="1" applyBorder="1" applyProtection="1">
      <protection locked="0"/>
    </xf>
    <xf numFmtId="1" fontId="10" fillId="4" borderId="1066" xfId="0" applyNumberFormat="1" applyFont="1" applyFill="1" applyBorder="1" applyAlignment="1">
      <alignment horizontal="center" vertical="center" wrapText="1"/>
    </xf>
    <xf numFmtId="1" fontId="10" fillId="4" borderId="1078" xfId="0" applyNumberFormat="1" applyFont="1" applyFill="1" applyBorder="1" applyAlignment="1">
      <alignment horizontal="center" vertical="center" wrapText="1"/>
    </xf>
    <xf numFmtId="1" fontId="10" fillId="4" borderId="1065" xfId="0" applyNumberFormat="1" applyFont="1" applyFill="1" applyBorder="1" applyAlignment="1">
      <alignment horizontal="right" vertical="center" wrapText="1"/>
    </xf>
    <xf numFmtId="1" fontId="10" fillId="4" borderId="1064" xfId="0" applyNumberFormat="1" applyFont="1" applyFill="1" applyBorder="1" applyAlignment="1">
      <alignment horizontal="right" vertical="center" wrapText="1"/>
    </xf>
    <xf numFmtId="1" fontId="10" fillId="0" borderId="1056" xfId="0" applyNumberFormat="1" applyFont="1" applyBorder="1" applyAlignment="1">
      <alignment horizontal="right" vertical="center" wrapText="1"/>
    </xf>
    <xf numFmtId="1" fontId="10" fillId="8" borderId="1065" xfId="0" applyNumberFormat="1" applyFont="1" applyFill="1" applyBorder="1" applyAlignment="1" applyProtection="1">
      <alignment wrapText="1"/>
      <protection locked="0"/>
    </xf>
    <xf numFmtId="1" fontId="10" fillId="8" borderId="1059" xfId="0" applyNumberFormat="1" applyFont="1" applyFill="1" applyBorder="1" applyAlignment="1" applyProtection="1">
      <alignment wrapText="1"/>
      <protection locked="0"/>
    </xf>
    <xf numFmtId="1" fontId="10" fillId="8" borderId="1058" xfId="0" applyNumberFormat="1" applyFont="1" applyFill="1" applyBorder="1" applyAlignment="1" applyProtection="1">
      <alignment wrapText="1"/>
      <protection locked="0"/>
    </xf>
    <xf numFmtId="1" fontId="10" fillId="8" borderId="1056" xfId="0" applyNumberFormat="1" applyFont="1" applyFill="1" applyBorder="1" applyAlignment="1" applyProtection="1">
      <alignment wrapText="1"/>
      <protection locked="0"/>
    </xf>
    <xf numFmtId="1" fontId="10" fillId="8" borderId="1067" xfId="0" applyNumberFormat="1" applyFont="1" applyFill="1" applyBorder="1" applyAlignment="1" applyProtection="1">
      <alignment wrapText="1"/>
      <protection locked="0"/>
    </xf>
    <xf numFmtId="1" fontId="10" fillId="8" borderId="1063" xfId="0" applyNumberFormat="1" applyFont="1" applyFill="1" applyBorder="1" applyAlignment="1" applyProtection="1">
      <alignment wrapText="1"/>
      <protection locked="0"/>
    </xf>
    <xf numFmtId="1" fontId="10" fillId="8" borderId="1064" xfId="0" applyNumberFormat="1" applyFont="1" applyFill="1" applyBorder="1" applyAlignment="1" applyProtection="1">
      <alignment wrapText="1"/>
      <protection locked="0"/>
    </xf>
    <xf numFmtId="1" fontId="10" fillId="0" borderId="1064" xfId="0" applyNumberFormat="1" applyFont="1" applyBorder="1" applyAlignment="1">
      <alignment horizontal="right" wrapText="1"/>
    </xf>
    <xf numFmtId="1" fontId="10" fillId="0" borderId="1058" xfId="0" applyNumberFormat="1" applyFont="1" applyBorder="1" applyAlignment="1">
      <alignment horizontal="right" wrapText="1"/>
    </xf>
    <xf numFmtId="1" fontId="10" fillId="9" borderId="1063" xfId="0" applyNumberFormat="1" applyFont="1" applyFill="1" applyBorder="1" applyAlignment="1">
      <alignment wrapText="1"/>
    </xf>
    <xf numFmtId="1" fontId="10" fillId="9" borderId="1067" xfId="0" applyNumberFormat="1" applyFont="1" applyFill="1" applyBorder="1" applyAlignment="1">
      <alignment wrapText="1"/>
    </xf>
    <xf numFmtId="1" fontId="10" fillId="11" borderId="1067" xfId="0" applyNumberFormat="1" applyFont="1" applyFill="1" applyBorder="1" applyAlignment="1">
      <alignment wrapText="1"/>
    </xf>
    <xf numFmtId="1" fontId="10" fillId="11" borderId="1063" xfId="0" applyNumberFormat="1" applyFont="1" applyFill="1" applyBorder="1" applyAlignment="1">
      <alignment wrapText="1"/>
    </xf>
    <xf numFmtId="1" fontId="10" fillId="9" borderId="1065" xfId="0" applyNumberFormat="1" applyFont="1" applyFill="1" applyBorder="1" applyAlignment="1">
      <alignment wrapText="1"/>
    </xf>
    <xf numFmtId="1" fontId="10" fillId="9" borderId="1059" xfId="0" applyNumberFormat="1" applyFont="1" applyFill="1" applyBorder="1" applyAlignment="1">
      <alignment wrapText="1"/>
    </xf>
    <xf numFmtId="1" fontId="10" fillId="9" borderId="1058" xfId="0" applyNumberFormat="1" applyFont="1" applyFill="1" applyBorder="1" applyAlignment="1">
      <alignment wrapText="1"/>
    </xf>
    <xf numFmtId="1" fontId="10" fillId="11" borderId="1065" xfId="0" applyNumberFormat="1" applyFont="1" applyFill="1" applyBorder="1" applyAlignment="1">
      <alignment wrapText="1"/>
    </xf>
    <xf numFmtId="1" fontId="10" fillId="11" borderId="1059" xfId="0" applyNumberFormat="1" applyFont="1" applyFill="1" applyBorder="1" applyAlignment="1">
      <alignment wrapText="1"/>
    </xf>
    <xf numFmtId="1" fontId="10" fillId="11" borderId="1058" xfId="0" applyNumberFormat="1" applyFont="1" applyFill="1" applyBorder="1" applyAlignment="1">
      <alignment wrapText="1"/>
    </xf>
    <xf numFmtId="1" fontId="10" fillId="0" borderId="1079" xfId="2" applyNumberFormat="1" applyFont="1" applyFill="1" applyBorder="1" applyAlignment="1">
      <alignment horizontal="right" wrapText="1"/>
    </xf>
    <xf numFmtId="1" fontId="10" fillId="0" borderId="1080" xfId="2" applyNumberFormat="1" applyFont="1" applyFill="1" applyBorder="1" applyAlignment="1">
      <alignment horizontal="right" wrapText="1"/>
    </xf>
    <xf numFmtId="1" fontId="10" fillId="0" borderId="1081" xfId="2" applyNumberFormat="1" applyFont="1" applyFill="1" applyBorder="1" applyAlignment="1">
      <alignment horizontal="right" wrapText="1"/>
    </xf>
    <xf numFmtId="1" fontId="10" fillId="0" borderId="1082" xfId="2" applyNumberFormat="1" applyFont="1" applyFill="1" applyBorder="1" applyAlignment="1">
      <alignment horizontal="right" wrapText="1"/>
    </xf>
    <xf numFmtId="1" fontId="10" fillId="0" borderId="1083" xfId="2" applyNumberFormat="1" applyFont="1" applyFill="1" applyBorder="1" applyAlignment="1">
      <alignment horizontal="right" wrapText="1"/>
    </xf>
    <xf numFmtId="1" fontId="10" fillId="0" borderId="1084" xfId="2" applyNumberFormat="1" applyFont="1" applyFill="1" applyBorder="1" applyAlignment="1">
      <alignment horizontal="right" wrapText="1"/>
    </xf>
    <xf numFmtId="1" fontId="10" fillId="0" borderId="1086" xfId="2" applyNumberFormat="1" applyFont="1" applyFill="1" applyBorder="1" applyAlignment="1">
      <alignment horizontal="right" wrapText="1"/>
    </xf>
    <xf numFmtId="1" fontId="10" fillId="0" borderId="1087" xfId="2" applyNumberFormat="1" applyFont="1" applyFill="1" applyBorder="1" applyAlignment="1">
      <alignment horizontal="right" wrapText="1"/>
    </xf>
    <xf numFmtId="1" fontId="10" fillId="0" borderId="1088" xfId="0" applyNumberFormat="1" applyFont="1" applyBorder="1" applyAlignment="1">
      <alignment horizontal="right" wrapText="1"/>
    </xf>
    <xf numFmtId="1" fontId="10" fillId="11" borderId="1089" xfId="0" applyNumberFormat="1" applyFont="1" applyFill="1" applyBorder="1" applyAlignment="1">
      <alignment wrapText="1"/>
    </xf>
    <xf numFmtId="1" fontId="10" fillId="11" borderId="1090" xfId="0" applyNumberFormat="1" applyFont="1" applyFill="1" applyBorder="1" applyAlignment="1">
      <alignment wrapText="1"/>
    </xf>
    <xf numFmtId="1" fontId="10" fillId="11" borderId="1088" xfId="0" applyNumberFormat="1" applyFont="1" applyFill="1" applyBorder="1" applyAlignment="1">
      <alignment wrapText="1"/>
    </xf>
    <xf numFmtId="1" fontId="10" fillId="8" borderId="1094" xfId="0" applyNumberFormat="1" applyFont="1" applyFill="1" applyBorder="1" applyAlignment="1" applyProtection="1">
      <alignment wrapText="1"/>
      <protection locked="0"/>
    </xf>
    <xf numFmtId="1" fontId="10" fillId="0" borderId="1094" xfId="0" applyNumberFormat="1" applyFont="1" applyBorder="1" applyAlignment="1">
      <alignment horizontal="right" wrapText="1"/>
    </xf>
    <xf numFmtId="1" fontId="10" fillId="0" borderId="1097" xfId="3" applyNumberFormat="1" applyFont="1" applyFill="1" applyBorder="1" applyAlignment="1">
      <alignment horizontal="right" wrapText="1"/>
    </xf>
    <xf numFmtId="1" fontId="10" fillId="0" borderId="1098" xfId="3" applyNumberFormat="1" applyFont="1" applyFill="1" applyBorder="1" applyAlignment="1">
      <alignment horizontal="right" wrapText="1"/>
    </xf>
    <xf numFmtId="1" fontId="10" fillId="3" borderId="1099" xfId="3" applyNumberFormat="1" applyFont="1" applyBorder="1" applyAlignment="1" applyProtection="1">
      <alignment wrapText="1"/>
      <protection locked="0"/>
    </xf>
    <xf numFmtId="1" fontId="10" fillId="3" borderId="1100" xfId="3" applyNumberFormat="1" applyFont="1" applyBorder="1" applyAlignment="1" applyProtection="1">
      <alignment wrapText="1"/>
      <protection locked="0"/>
    </xf>
    <xf numFmtId="1" fontId="10" fillId="3" borderId="1101" xfId="3" applyNumberFormat="1" applyFont="1" applyBorder="1" applyAlignment="1" applyProtection="1">
      <alignment wrapText="1"/>
      <protection locked="0"/>
    </xf>
    <xf numFmtId="1" fontId="10" fillId="3" borderId="1098" xfId="3" applyNumberFormat="1" applyFont="1" applyBorder="1" applyAlignment="1" applyProtection="1">
      <alignment wrapText="1"/>
      <protection locked="0"/>
    </xf>
    <xf numFmtId="1" fontId="10" fillId="3" borderId="1102" xfId="3" applyNumberFormat="1" applyFont="1" applyBorder="1" applyAlignment="1" applyProtection="1">
      <alignment wrapText="1"/>
      <protection locked="0"/>
    </xf>
    <xf numFmtId="1" fontId="10" fillId="3" borderId="1103" xfId="3" applyNumberFormat="1" applyFont="1" applyBorder="1" applyAlignment="1" applyProtection="1">
      <alignment wrapText="1"/>
      <protection locked="0"/>
    </xf>
    <xf numFmtId="1" fontId="10" fillId="3" borderId="1104" xfId="3" applyNumberFormat="1" applyFont="1" applyBorder="1" applyAlignment="1" applyProtection="1">
      <alignment wrapText="1"/>
      <protection locked="0"/>
    </xf>
    <xf numFmtId="1" fontId="10" fillId="8" borderId="1105" xfId="0" applyNumberFormat="1" applyFont="1" applyFill="1" applyBorder="1" applyAlignment="1" applyProtection="1">
      <alignment wrapText="1"/>
      <protection locked="0"/>
    </xf>
    <xf numFmtId="1" fontId="10" fillId="0" borderId="1079" xfId="3" applyNumberFormat="1" applyFont="1" applyFill="1" applyBorder="1" applyAlignment="1">
      <alignment horizontal="right" wrapText="1"/>
    </xf>
    <xf numFmtId="1" fontId="10" fillId="0" borderId="1106" xfId="3" applyNumberFormat="1" applyFont="1" applyFill="1" applyBorder="1" applyAlignment="1">
      <alignment horizontal="right" wrapText="1"/>
    </xf>
    <xf numFmtId="1" fontId="10" fillId="3" borderId="1107" xfId="3" applyNumberFormat="1" applyFont="1" applyBorder="1" applyAlignment="1" applyProtection="1">
      <alignment wrapText="1"/>
      <protection locked="0"/>
    </xf>
    <xf numFmtId="1" fontId="10" fillId="3" borderId="1108" xfId="3" applyNumberFormat="1" applyFont="1" applyBorder="1" applyAlignment="1" applyProtection="1">
      <alignment wrapText="1"/>
      <protection locked="0"/>
    </xf>
    <xf numFmtId="1" fontId="10" fillId="3" borderId="1109" xfId="3" applyNumberFormat="1" applyFont="1" applyBorder="1" applyAlignment="1" applyProtection="1">
      <alignment wrapText="1"/>
      <protection locked="0"/>
    </xf>
    <xf numFmtId="1" fontId="10" fillId="3" borderId="1106" xfId="3" applyNumberFormat="1" applyFont="1" applyBorder="1" applyAlignment="1" applyProtection="1">
      <alignment wrapText="1"/>
      <protection locked="0"/>
    </xf>
    <xf numFmtId="1" fontId="10" fillId="3" borderId="1110" xfId="3" applyNumberFormat="1" applyFont="1" applyBorder="1" applyAlignment="1" applyProtection="1">
      <alignment wrapText="1"/>
      <protection locked="0"/>
    </xf>
    <xf numFmtId="1" fontId="10" fillId="3" borderId="1111" xfId="3" applyNumberFormat="1" applyFont="1" applyBorder="1" applyAlignment="1" applyProtection="1">
      <alignment wrapText="1"/>
      <protection locked="0"/>
    </xf>
    <xf numFmtId="1" fontId="10" fillId="3" borderId="1112" xfId="3" applyNumberFormat="1" applyFont="1" applyBorder="1" applyAlignment="1" applyProtection="1">
      <alignment wrapText="1"/>
      <protection locked="0"/>
    </xf>
    <xf numFmtId="1" fontId="10" fillId="3" borderId="1113" xfId="3" applyNumberFormat="1" applyFont="1" applyBorder="1" applyAlignment="1" applyProtection="1">
      <alignment wrapText="1"/>
      <protection locked="0"/>
    </xf>
    <xf numFmtId="1" fontId="10" fillId="3" borderId="1114" xfId="3" applyNumberFormat="1" applyFont="1" applyBorder="1" applyAlignment="1" applyProtection="1">
      <alignment wrapText="1"/>
      <protection locked="0"/>
    </xf>
    <xf numFmtId="1" fontId="10" fillId="3" borderId="1115" xfId="3" applyNumberFormat="1" applyFont="1" applyBorder="1" applyAlignment="1" applyProtection="1">
      <alignment wrapText="1"/>
      <protection locked="0"/>
    </xf>
    <xf numFmtId="1" fontId="10" fillId="8" borderId="1116" xfId="0" applyNumberFormat="1" applyFont="1" applyFill="1" applyBorder="1" applyAlignment="1" applyProtection="1">
      <alignment wrapText="1"/>
      <protection locked="0"/>
    </xf>
    <xf numFmtId="1" fontId="10" fillId="8" borderId="1117" xfId="0" applyNumberFormat="1" applyFont="1" applyFill="1" applyBorder="1" applyAlignment="1" applyProtection="1">
      <alignment wrapText="1"/>
      <protection locked="0"/>
    </xf>
    <xf numFmtId="1" fontId="10" fillId="8" borderId="1118" xfId="0" applyNumberFormat="1" applyFont="1" applyFill="1" applyBorder="1" applyAlignment="1" applyProtection="1">
      <alignment wrapText="1"/>
      <protection locked="0"/>
    </xf>
    <xf numFmtId="1" fontId="10" fillId="8" borderId="1119" xfId="0" applyNumberFormat="1" applyFont="1" applyFill="1" applyBorder="1" applyAlignment="1" applyProtection="1">
      <alignment wrapText="1"/>
      <protection locked="0"/>
    </xf>
    <xf numFmtId="1" fontId="10" fillId="0" borderId="1120" xfId="3" applyNumberFormat="1" applyFont="1" applyFill="1" applyBorder="1" applyAlignment="1">
      <alignment horizontal="right" wrapText="1"/>
    </xf>
    <xf numFmtId="1" fontId="10" fillId="0" borderId="1121" xfId="3" applyNumberFormat="1" applyFont="1" applyFill="1" applyBorder="1" applyAlignment="1">
      <alignment horizontal="right" wrapText="1"/>
    </xf>
    <xf numFmtId="1" fontId="10" fillId="3" borderId="1122" xfId="3" applyNumberFormat="1" applyFont="1" applyBorder="1" applyAlignment="1" applyProtection="1">
      <alignment wrapText="1"/>
      <protection locked="0"/>
    </xf>
    <xf numFmtId="1" fontId="10" fillId="3" borderId="1123" xfId="3" applyNumberFormat="1" applyFont="1" applyBorder="1" applyAlignment="1" applyProtection="1">
      <alignment wrapText="1"/>
      <protection locked="0"/>
    </xf>
    <xf numFmtId="1" fontId="10" fillId="3" borderId="1124" xfId="3" applyNumberFormat="1" applyFont="1" applyBorder="1" applyAlignment="1" applyProtection="1">
      <alignment wrapText="1"/>
      <protection locked="0"/>
    </xf>
    <xf numFmtId="1" fontId="10" fillId="3" borderId="1125" xfId="3" applyNumberFormat="1" applyFont="1" applyBorder="1" applyAlignment="1" applyProtection="1">
      <alignment wrapText="1"/>
      <protection locked="0"/>
    </xf>
    <xf numFmtId="1" fontId="10" fillId="0" borderId="1126" xfId="3" applyNumberFormat="1" applyFont="1" applyFill="1" applyBorder="1" applyAlignment="1">
      <alignment horizontal="right" wrapText="1"/>
    </xf>
    <xf numFmtId="1" fontId="10" fillId="0" borderId="1127" xfId="3" applyNumberFormat="1" applyFont="1" applyFill="1" applyBorder="1" applyAlignment="1">
      <alignment horizontal="right" wrapText="1"/>
    </xf>
    <xf numFmtId="1" fontId="10" fillId="3" borderId="1128" xfId="3" applyNumberFormat="1" applyFont="1" applyBorder="1" applyAlignment="1" applyProtection="1">
      <alignment wrapText="1"/>
      <protection locked="0"/>
    </xf>
    <xf numFmtId="1" fontId="10" fillId="3" borderId="1129" xfId="3" applyNumberFormat="1" applyFont="1" applyBorder="1" applyAlignment="1" applyProtection="1">
      <alignment wrapText="1"/>
      <protection locked="0"/>
    </xf>
    <xf numFmtId="1" fontId="10" fillId="3" borderId="1130" xfId="3" applyNumberFormat="1" applyFont="1" applyBorder="1" applyAlignment="1" applyProtection="1">
      <alignment wrapText="1"/>
      <protection locked="0"/>
    </xf>
    <xf numFmtId="1" fontId="10" fillId="3" borderId="1131" xfId="3" applyNumberFormat="1" applyFont="1" applyBorder="1" applyAlignment="1" applyProtection="1">
      <alignment wrapText="1"/>
      <protection locked="0"/>
    </xf>
    <xf numFmtId="1" fontId="10" fillId="0" borderId="1091" xfId="0" applyNumberFormat="1" applyFont="1" applyBorder="1" applyAlignment="1">
      <alignment horizontal="center" vertical="center"/>
    </xf>
    <xf numFmtId="1" fontId="10" fillId="0" borderId="1141" xfId="0" applyNumberFormat="1" applyFont="1" applyBorder="1" applyAlignment="1">
      <alignment horizontal="center" vertical="center"/>
    </xf>
    <xf numFmtId="1" fontId="10" fillId="0" borderId="1091" xfId="0" applyNumberFormat="1" applyFont="1" applyBorder="1" applyAlignment="1">
      <alignment horizontal="center" vertical="center" wrapText="1"/>
    </xf>
    <xf numFmtId="1" fontId="10" fillId="0" borderId="1143" xfId="0" applyNumberFormat="1" applyFont="1" applyBorder="1" applyAlignment="1">
      <alignment horizontal="center" vertical="center" wrapText="1"/>
    </xf>
    <xf numFmtId="1" fontId="10" fillId="0" borderId="1142" xfId="0" applyNumberFormat="1" applyFont="1" applyBorder="1" applyAlignment="1">
      <alignment horizontal="center" vertical="center" wrapText="1"/>
    </xf>
    <xf numFmtId="1" fontId="10" fillId="0" borderId="1144" xfId="0" applyNumberFormat="1" applyFont="1" applyBorder="1" applyAlignment="1">
      <alignment horizontal="center" vertical="center" wrapText="1"/>
    </xf>
    <xf numFmtId="1" fontId="10" fillId="0" borderId="1149" xfId="0" applyNumberFormat="1" applyFont="1" applyBorder="1" applyAlignment="1">
      <alignment horizontal="right" wrapText="1"/>
    </xf>
    <xf numFmtId="1" fontId="10" fillId="0" borderId="1149" xfId="0" applyNumberFormat="1" applyFont="1" applyBorder="1"/>
    <xf numFmtId="1" fontId="10" fillId="8" borderId="1150" xfId="0" applyNumberFormat="1" applyFont="1" applyFill="1" applyBorder="1" applyProtection="1">
      <protection locked="0"/>
    </xf>
    <xf numFmtId="1" fontId="10" fillId="8" borderId="1151" xfId="0" applyNumberFormat="1" applyFont="1" applyFill="1" applyBorder="1" applyProtection="1">
      <protection locked="0"/>
    </xf>
    <xf numFmtId="1" fontId="10" fillId="8" borderId="1152" xfId="0" applyNumberFormat="1" applyFont="1" applyFill="1" applyBorder="1" applyProtection="1">
      <protection locked="0"/>
    </xf>
    <xf numFmtId="1" fontId="10" fillId="0" borderId="1153" xfId="0" applyNumberFormat="1" applyFont="1" applyBorder="1" applyAlignment="1" applyProtection="1">
      <alignment horizontal="center" vertical="center" wrapText="1"/>
      <protection hidden="1"/>
    </xf>
    <xf numFmtId="1" fontId="10" fillId="8" borderId="1149" xfId="0" applyNumberFormat="1" applyFont="1" applyFill="1" applyBorder="1" applyProtection="1">
      <protection locked="0"/>
    </xf>
    <xf numFmtId="1" fontId="10" fillId="0" borderId="1143" xfId="0" applyNumberFormat="1" applyFont="1" applyBorder="1" applyAlignment="1">
      <alignment horizontal="center" vertical="center"/>
    </xf>
    <xf numFmtId="1" fontId="10" fillId="0" borderId="1154" xfId="0" applyNumberFormat="1" applyFont="1" applyBorder="1" applyAlignment="1">
      <alignment horizontal="center" vertical="center"/>
    </xf>
    <xf numFmtId="1" fontId="10" fillId="0" borderId="1137" xfId="0" applyNumberFormat="1" applyFont="1" applyBorder="1" applyAlignment="1">
      <alignment horizontal="center" vertical="center" wrapText="1"/>
    </xf>
    <xf numFmtId="1" fontId="10" fillId="0" borderId="1150" xfId="0" applyNumberFormat="1" applyFont="1" applyBorder="1"/>
    <xf numFmtId="1" fontId="10" fillId="0" borderId="1156" xfId="0" applyNumberFormat="1" applyFont="1" applyBorder="1"/>
    <xf numFmtId="1" fontId="10" fillId="0" borderId="1151" xfId="0" applyNumberFormat="1" applyFont="1" applyBorder="1"/>
    <xf numFmtId="1" fontId="10" fillId="8" borderId="1157" xfId="0" applyNumberFormat="1" applyFont="1" applyFill="1" applyBorder="1" applyProtection="1">
      <protection locked="0"/>
    </xf>
    <xf numFmtId="1" fontId="10" fillId="0" borderId="1158" xfId="0" applyNumberFormat="1" applyFont="1" applyBorder="1"/>
    <xf numFmtId="1" fontId="10" fillId="0" borderId="1159" xfId="0" applyNumberFormat="1" applyFont="1" applyBorder="1"/>
    <xf numFmtId="1" fontId="10" fillId="8" borderId="1159" xfId="0" applyNumberFormat="1" applyFont="1" applyFill="1" applyBorder="1" applyProtection="1">
      <protection locked="0"/>
    </xf>
    <xf numFmtId="1" fontId="10" fillId="8" borderId="1160" xfId="0" applyNumberFormat="1" applyFont="1" applyFill="1" applyBorder="1" applyProtection="1">
      <protection locked="0"/>
    </xf>
    <xf numFmtId="1" fontId="10" fillId="0" borderId="1158" xfId="0" applyNumberFormat="1" applyFont="1" applyBorder="1" applyAlignment="1">
      <alignment horizontal="center" vertical="center" wrapText="1"/>
    </xf>
    <xf numFmtId="1" fontId="10" fillId="8" borderId="1159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160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1156" xfId="0" applyNumberFormat="1" applyFont="1" applyFill="1" applyBorder="1" applyAlignment="1">
      <alignment horizontal="center" vertical="center" wrapText="1"/>
    </xf>
    <xf numFmtId="1" fontId="10" fillId="0" borderId="1151" xfId="0" applyNumberFormat="1" applyFont="1" applyBorder="1" applyAlignment="1">
      <alignment horizontal="center" vertical="center" wrapText="1"/>
    </xf>
    <xf numFmtId="1" fontId="10" fillId="8" borderId="1157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151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152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148" xfId="0" applyNumberFormat="1" applyFont="1" applyFill="1" applyBorder="1" applyAlignment="1" applyProtection="1">
      <alignment horizontal="center" vertical="center" wrapText="1"/>
      <protection locked="0"/>
    </xf>
    <xf numFmtId="1" fontId="10" fillId="8" borderId="1149" xfId="0" applyNumberFormat="1" applyFont="1" applyFill="1" applyBorder="1" applyAlignment="1" applyProtection="1">
      <alignment horizontal="center" vertical="center" wrapText="1"/>
      <protection locked="0"/>
    </xf>
    <xf numFmtId="0" fontId="6" fillId="10" borderId="1157" xfId="0" applyFont="1" applyFill="1" applyBorder="1"/>
    <xf numFmtId="0" fontId="6" fillId="10" borderId="1151" xfId="0" applyFont="1" applyFill="1" applyBorder="1"/>
    <xf numFmtId="1" fontId="10" fillId="8" borderId="1155" xfId="0" applyNumberFormat="1" applyFont="1" applyFill="1" applyBorder="1" applyProtection="1">
      <protection locked="0"/>
    </xf>
    <xf numFmtId="1" fontId="10" fillId="8" borderId="1156" xfId="0" applyNumberFormat="1" applyFont="1" applyFill="1" applyBorder="1" applyProtection="1">
      <protection locked="0"/>
    </xf>
    <xf numFmtId="1" fontId="10" fillId="5" borderId="1091" xfId="0" applyNumberFormat="1" applyFont="1" applyFill="1" applyBorder="1" applyAlignment="1">
      <alignment horizontal="center" vertical="center" wrapText="1"/>
    </xf>
    <xf numFmtId="1" fontId="10" fillId="9" borderId="1151" xfId="0" applyNumberFormat="1" applyFont="1" applyFill="1" applyBorder="1"/>
    <xf numFmtId="1" fontId="10" fillId="8" borderId="1161" xfId="0" applyNumberFormat="1" applyFont="1" applyFill="1" applyBorder="1" applyProtection="1">
      <protection locked="0"/>
    </xf>
    <xf numFmtId="1" fontId="10" fillId="11" borderId="1089" xfId="0" applyNumberFormat="1" applyFont="1" applyFill="1" applyBorder="1"/>
    <xf numFmtId="1" fontId="10" fillId="11" borderId="1091" xfId="0" applyNumberFormat="1" applyFont="1" applyFill="1" applyBorder="1"/>
    <xf numFmtId="1" fontId="10" fillId="4" borderId="1091" xfId="0" applyNumberFormat="1" applyFont="1" applyFill="1" applyBorder="1" applyAlignment="1">
      <alignment horizontal="right" wrapText="1"/>
    </xf>
    <xf numFmtId="1" fontId="10" fillId="11" borderId="1151" xfId="0" applyNumberFormat="1" applyFont="1" applyFill="1" applyBorder="1"/>
    <xf numFmtId="1" fontId="10" fillId="11" borderId="1090" xfId="0" applyNumberFormat="1" applyFont="1" applyFill="1" applyBorder="1"/>
    <xf numFmtId="1" fontId="10" fillId="11" borderId="1141" xfId="0" applyNumberFormat="1" applyFont="1" applyFill="1" applyBorder="1"/>
    <xf numFmtId="1" fontId="10" fillId="0" borderId="1091" xfId="0" applyNumberFormat="1" applyFont="1" applyBorder="1" applyAlignment="1">
      <alignment horizontal="right" wrapText="1"/>
    </xf>
    <xf numFmtId="1" fontId="10" fillId="4" borderId="1091" xfId="0" applyNumberFormat="1" applyFont="1" applyFill="1" applyBorder="1" applyAlignment="1">
      <alignment horizontal="right"/>
    </xf>
    <xf numFmtId="1" fontId="10" fillId="5" borderId="1089" xfId="0" applyNumberFormat="1" applyFont="1" applyFill="1" applyBorder="1"/>
    <xf numFmtId="1" fontId="10" fillId="5" borderId="1141" xfId="0" applyNumberFormat="1" applyFont="1" applyFill="1" applyBorder="1"/>
    <xf numFmtId="1" fontId="10" fillId="5" borderId="1090" xfId="0" applyNumberFormat="1" applyFont="1" applyFill="1" applyBorder="1"/>
    <xf numFmtId="1" fontId="10" fillId="5" borderId="1145" xfId="0" applyNumberFormat="1" applyFont="1" applyFill="1" applyBorder="1"/>
    <xf numFmtId="1" fontId="10" fillId="5" borderId="1091" xfId="0" applyNumberFormat="1" applyFont="1" applyFill="1" applyBorder="1"/>
    <xf numFmtId="1" fontId="10" fillId="0" borderId="1091" xfId="0" applyNumberFormat="1" applyFont="1" applyBorder="1" applyAlignment="1">
      <alignment horizontal="left" vertical="center"/>
    </xf>
    <xf numFmtId="1" fontId="10" fillId="9" borderId="1141" xfId="0" applyNumberFormat="1" applyFont="1" applyFill="1" applyBorder="1"/>
    <xf numFmtId="1" fontId="10" fillId="8" borderId="1089" xfId="0" applyNumberFormat="1" applyFont="1" applyFill="1" applyBorder="1" applyProtection="1">
      <protection locked="0"/>
    </xf>
    <xf numFmtId="1" fontId="10" fillId="8" borderId="1141" xfId="0" applyNumberFormat="1" applyFont="1" applyFill="1" applyBorder="1" applyProtection="1">
      <protection locked="0"/>
    </xf>
    <xf numFmtId="1" fontId="10" fillId="9" borderId="1089" xfId="0" applyNumberFormat="1" applyFont="1" applyFill="1" applyBorder="1"/>
    <xf numFmtId="1" fontId="10" fillId="8" borderId="1145" xfId="0" applyNumberFormat="1" applyFont="1" applyFill="1" applyBorder="1" applyProtection="1">
      <protection locked="0"/>
    </xf>
    <xf numFmtId="1" fontId="10" fillId="8" borderId="1090" xfId="0" applyNumberFormat="1" applyFont="1" applyFill="1" applyBorder="1" applyProtection="1">
      <protection locked="0"/>
    </xf>
    <xf numFmtId="1" fontId="10" fillId="9" borderId="1161" xfId="0" applyNumberFormat="1" applyFont="1" applyFill="1" applyBorder="1"/>
    <xf numFmtId="1" fontId="10" fillId="8" borderId="1163" xfId="0" applyNumberFormat="1" applyFont="1" applyFill="1" applyBorder="1" applyProtection="1">
      <protection locked="0"/>
    </xf>
    <xf numFmtId="1" fontId="10" fillId="4" borderId="1156" xfId="0" applyNumberFormat="1" applyFont="1" applyFill="1" applyBorder="1" applyAlignment="1">
      <alignment horizontal="right" vertical="center" wrapText="1"/>
    </xf>
    <xf numFmtId="1" fontId="10" fillId="8" borderId="1151" xfId="0" applyNumberFormat="1" applyFont="1" applyFill="1" applyBorder="1" applyAlignment="1" applyProtection="1">
      <alignment wrapText="1"/>
      <protection locked="0"/>
    </xf>
    <xf numFmtId="1" fontId="10" fillId="8" borderId="1163" xfId="0" applyNumberFormat="1" applyFont="1" applyFill="1" applyBorder="1" applyAlignment="1" applyProtection="1">
      <alignment wrapText="1"/>
      <protection locked="0"/>
    </xf>
    <xf numFmtId="1" fontId="10" fillId="8" borderId="1155" xfId="0" applyNumberFormat="1" applyFont="1" applyFill="1" applyBorder="1" applyAlignment="1" applyProtection="1">
      <alignment wrapText="1"/>
      <protection locked="0"/>
    </xf>
    <xf numFmtId="1" fontId="10" fillId="8" borderId="1156" xfId="0" applyNumberFormat="1" applyFont="1" applyFill="1" applyBorder="1" applyAlignment="1" applyProtection="1">
      <alignment wrapText="1"/>
      <protection locked="0"/>
    </xf>
    <xf numFmtId="1" fontId="10" fillId="0" borderId="1156" xfId="0" applyNumberFormat="1" applyFont="1" applyBorder="1" applyAlignment="1">
      <alignment horizontal="right" wrapText="1"/>
    </xf>
    <xf numFmtId="1" fontId="10" fillId="9" borderId="1155" xfId="0" applyNumberFormat="1" applyFont="1" applyFill="1" applyBorder="1" applyAlignment="1">
      <alignment wrapText="1"/>
    </xf>
    <xf numFmtId="1" fontId="10" fillId="9" borderId="1163" xfId="0" applyNumberFormat="1" applyFont="1" applyFill="1" applyBorder="1" applyAlignment="1">
      <alignment wrapText="1"/>
    </xf>
    <xf numFmtId="1" fontId="10" fillId="11" borderId="1163" xfId="0" applyNumberFormat="1" applyFont="1" applyFill="1" applyBorder="1" applyAlignment="1">
      <alignment wrapText="1"/>
    </xf>
    <xf numFmtId="1" fontId="10" fillId="11" borderId="1155" xfId="0" applyNumberFormat="1" applyFont="1" applyFill="1" applyBorder="1" applyAlignment="1">
      <alignment wrapText="1"/>
    </xf>
    <xf numFmtId="1" fontId="10" fillId="4" borderId="1089" xfId="0" applyNumberFormat="1" applyFont="1" applyFill="1" applyBorder="1" applyAlignment="1">
      <alignment horizontal="right" wrapText="1"/>
    </xf>
    <xf numFmtId="1" fontId="10" fillId="8" borderId="1088" xfId="0" applyNumberFormat="1" applyFont="1" applyFill="1" applyBorder="1" applyAlignment="1" applyProtection="1">
      <alignment wrapText="1"/>
      <protection locked="0"/>
    </xf>
    <xf numFmtId="1" fontId="10" fillId="8" borderId="1141" xfId="0" applyNumberFormat="1" applyFont="1" applyFill="1" applyBorder="1" applyAlignment="1" applyProtection="1">
      <alignment wrapText="1"/>
      <protection locked="0"/>
    </xf>
    <xf numFmtId="1" fontId="10" fillId="11" borderId="1164" xfId="0" applyNumberFormat="1" applyFont="1" applyFill="1" applyBorder="1" applyAlignment="1">
      <alignment wrapText="1"/>
    </xf>
    <xf numFmtId="1" fontId="10" fillId="11" borderId="1165" xfId="0" applyNumberFormat="1" applyFont="1" applyFill="1" applyBorder="1" applyAlignment="1">
      <alignment wrapText="1"/>
    </xf>
    <xf numFmtId="1" fontId="10" fillId="8" borderId="1090" xfId="0" applyNumberFormat="1" applyFont="1" applyFill="1" applyBorder="1" applyAlignment="1" applyProtection="1">
      <alignment wrapText="1"/>
      <protection locked="0"/>
    </xf>
    <xf numFmtId="1" fontId="10" fillId="9" borderId="1151" xfId="0" applyNumberFormat="1" applyFont="1" applyFill="1" applyBorder="1" applyAlignment="1">
      <alignment wrapText="1"/>
    </xf>
    <xf numFmtId="1" fontId="10" fillId="11" borderId="1151" xfId="0" applyNumberFormat="1" applyFont="1" applyFill="1" applyBorder="1" applyAlignment="1">
      <alignment wrapText="1"/>
    </xf>
    <xf numFmtId="1" fontId="10" fillId="0" borderId="1166" xfId="2" applyNumberFormat="1" applyFont="1" applyFill="1" applyBorder="1" applyAlignment="1">
      <alignment horizontal="right" wrapText="1"/>
    </xf>
    <xf numFmtId="1" fontId="10" fillId="0" borderId="1167" xfId="2" applyNumberFormat="1" applyFont="1" applyFill="1" applyBorder="1" applyAlignment="1">
      <alignment horizontal="right" wrapText="1"/>
    </xf>
    <xf numFmtId="1" fontId="10" fillId="0" borderId="1168" xfId="2" applyNumberFormat="1" applyFont="1" applyFill="1" applyBorder="1" applyAlignment="1">
      <alignment horizontal="right" wrapText="1"/>
    </xf>
    <xf numFmtId="1" fontId="10" fillId="0" borderId="1169" xfId="2" applyNumberFormat="1" applyFont="1" applyFill="1" applyBorder="1" applyAlignment="1">
      <alignment horizontal="right" wrapText="1"/>
    </xf>
    <xf numFmtId="1" fontId="10" fillId="0" borderId="1170" xfId="2" applyNumberFormat="1" applyFont="1" applyFill="1" applyBorder="1" applyAlignment="1">
      <alignment horizontal="right" wrapText="1"/>
    </xf>
    <xf numFmtId="1" fontId="10" fillId="0" borderId="1171" xfId="2" applyNumberFormat="1" applyFont="1" applyFill="1" applyBorder="1" applyAlignment="1">
      <alignment horizontal="right" wrapText="1"/>
    </xf>
    <xf numFmtId="1" fontId="10" fillId="0" borderId="1173" xfId="2" applyNumberFormat="1" applyFont="1" applyFill="1" applyBorder="1" applyAlignment="1">
      <alignment horizontal="right" wrapText="1"/>
    </xf>
    <xf numFmtId="1" fontId="10" fillId="0" borderId="1174" xfId="2" applyNumberFormat="1" applyFont="1" applyFill="1" applyBorder="1" applyAlignment="1">
      <alignment horizontal="right" wrapText="1"/>
    </xf>
    <xf numFmtId="1" fontId="10" fillId="8" borderId="1175" xfId="0" applyNumberFormat="1" applyFont="1" applyFill="1" applyBorder="1" applyAlignment="1" applyProtection="1">
      <alignment wrapText="1"/>
      <protection locked="0"/>
    </xf>
    <xf numFmtId="1" fontId="10" fillId="0" borderId="1175" xfId="0" applyNumberFormat="1" applyFont="1" applyBorder="1" applyAlignment="1">
      <alignment horizontal="right" wrapText="1"/>
    </xf>
    <xf numFmtId="1" fontId="10" fillId="0" borderId="1178" xfId="3" applyNumberFormat="1" applyFont="1" applyFill="1" applyBorder="1" applyAlignment="1">
      <alignment horizontal="right" wrapText="1"/>
    </xf>
    <xf numFmtId="1" fontId="10" fillId="0" borderId="1179" xfId="3" applyNumberFormat="1" applyFont="1" applyFill="1" applyBorder="1" applyAlignment="1">
      <alignment horizontal="right" wrapText="1"/>
    </xf>
    <xf numFmtId="1" fontId="10" fillId="3" borderId="1180" xfId="3" applyNumberFormat="1" applyFont="1" applyBorder="1" applyAlignment="1" applyProtection="1">
      <alignment wrapText="1"/>
      <protection locked="0"/>
    </xf>
    <xf numFmtId="1" fontId="10" fillId="3" borderId="1181" xfId="3" applyNumberFormat="1" applyFont="1" applyBorder="1" applyAlignment="1" applyProtection="1">
      <alignment wrapText="1"/>
      <protection locked="0"/>
    </xf>
    <xf numFmtId="1" fontId="10" fillId="3" borderId="1182" xfId="3" applyNumberFormat="1" applyFont="1" applyBorder="1" applyAlignment="1" applyProtection="1">
      <alignment wrapText="1"/>
      <protection locked="0"/>
    </xf>
    <xf numFmtId="1" fontId="10" fillId="3" borderId="1179" xfId="3" applyNumberFormat="1" applyFont="1" applyBorder="1" applyAlignment="1" applyProtection="1">
      <alignment wrapText="1"/>
      <protection locked="0"/>
    </xf>
    <xf numFmtId="1" fontId="10" fillId="3" borderId="1183" xfId="3" applyNumberFormat="1" applyFont="1" applyBorder="1" applyAlignment="1" applyProtection="1">
      <alignment wrapText="1"/>
      <protection locked="0"/>
    </xf>
    <xf numFmtId="1" fontId="10" fillId="3" borderId="1184" xfId="3" applyNumberFormat="1" applyFont="1" applyBorder="1" applyAlignment="1" applyProtection="1">
      <alignment wrapText="1"/>
      <protection locked="0"/>
    </xf>
    <xf numFmtId="1" fontId="10" fillId="3" borderId="1078" xfId="3" applyNumberFormat="1" applyFont="1" applyBorder="1" applyAlignment="1" applyProtection="1">
      <alignment wrapText="1"/>
      <protection locked="0"/>
    </xf>
    <xf numFmtId="1" fontId="10" fillId="0" borderId="1185" xfId="3" applyNumberFormat="1" applyFont="1" applyFill="1" applyBorder="1" applyAlignment="1">
      <alignment horizontal="right" wrapText="1"/>
    </xf>
    <xf numFmtId="1" fontId="10" fillId="0" borderId="1186" xfId="3" applyNumberFormat="1" applyFont="1" applyFill="1" applyBorder="1" applyAlignment="1">
      <alignment horizontal="right" wrapText="1"/>
    </xf>
    <xf numFmtId="1" fontId="10" fillId="3" borderId="1187" xfId="3" applyNumberFormat="1" applyFont="1" applyBorder="1" applyAlignment="1" applyProtection="1">
      <alignment wrapText="1"/>
      <protection locked="0"/>
    </xf>
    <xf numFmtId="1" fontId="10" fillId="3" borderId="1188" xfId="3" applyNumberFormat="1" applyFont="1" applyBorder="1" applyAlignment="1" applyProtection="1">
      <alignment wrapText="1"/>
      <protection locked="0"/>
    </xf>
    <xf numFmtId="1" fontId="10" fillId="3" borderId="1189" xfId="3" applyNumberFormat="1" applyFont="1" applyBorder="1" applyAlignment="1" applyProtection="1">
      <alignment wrapText="1"/>
      <protection locked="0"/>
    </xf>
    <xf numFmtId="1" fontId="10" fillId="3" borderId="1186" xfId="3" applyNumberFormat="1" applyFont="1" applyBorder="1" applyAlignment="1" applyProtection="1">
      <alignment wrapText="1"/>
      <protection locked="0"/>
    </xf>
    <xf numFmtId="1" fontId="10" fillId="3" borderId="1190" xfId="3" applyNumberFormat="1" applyFont="1" applyBorder="1" applyAlignment="1" applyProtection="1">
      <alignment wrapText="1"/>
      <protection locked="0"/>
    </xf>
    <xf numFmtId="1" fontId="10" fillId="3" borderId="1191" xfId="3" applyNumberFormat="1" applyFont="1" applyBorder="1" applyAlignment="1" applyProtection="1">
      <alignment wrapText="1"/>
      <protection locked="0"/>
    </xf>
    <xf numFmtId="1" fontId="10" fillId="3" borderId="1192" xfId="3" applyNumberFormat="1" applyFont="1" applyBorder="1" applyAlignment="1" applyProtection="1">
      <alignment wrapText="1"/>
      <protection locked="0"/>
    </xf>
    <xf numFmtId="1" fontId="10" fillId="3" borderId="1193" xfId="3" applyNumberFormat="1" applyFont="1" applyBorder="1" applyAlignment="1" applyProtection="1">
      <alignment wrapText="1"/>
      <protection locked="0"/>
    </xf>
    <xf numFmtId="1" fontId="10" fillId="3" borderId="1194" xfId="3" applyNumberFormat="1" applyFont="1" applyBorder="1" applyAlignment="1" applyProtection="1">
      <alignment wrapText="1"/>
      <protection locked="0"/>
    </xf>
    <xf numFmtId="1" fontId="10" fillId="3" borderId="1195" xfId="3" applyNumberFormat="1" applyFont="1" applyBorder="1" applyAlignment="1" applyProtection="1">
      <alignment wrapText="1"/>
      <protection locked="0"/>
    </xf>
    <xf numFmtId="1" fontId="10" fillId="8" borderId="1196" xfId="0" applyNumberFormat="1" applyFont="1" applyFill="1" applyBorder="1" applyAlignment="1" applyProtection="1">
      <alignment wrapText="1"/>
      <protection locked="0"/>
    </xf>
    <xf numFmtId="1" fontId="10" fillId="8" borderId="1197" xfId="0" applyNumberFormat="1" applyFont="1" applyFill="1" applyBorder="1" applyAlignment="1" applyProtection="1">
      <alignment wrapText="1"/>
      <protection locked="0"/>
    </xf>
    <xf numFmtId="1" fontId="10" fillId="8" borderId="1198" xfId="0" applyNumberFormat="1" applyFont="1" applyFill="1" applyBorder="1" applyAlignment="1" applyProtection="1">
      <alignment wrapText="1"/>
      <protection locked="0"/>
    </xf>
    <xf numFmtId="1" fontId="10" fillId="8" borderId="1199" xfId="0" applyNumberFormat="1" applyFont="1" applyFill="1" applyBorder="1" applyAlignment="1" applyProtection="1">
      <alignment wrapText="1"/>
      <protection locked="0"/>
    </xf>
    <xf numFmtId="1" fontId="10" fillId="0" borderId="1200" xfId="3" applyNumberFormat="1" applyFont="1" applyFill="1" applyBorder="1" applyAlignment="1">
      <alignment horizontal="right" wrapText="1"/>
    </xf>
    <xf numFmtId="1" fontId="10" fillId="0" borderId="1201" xfId="3" applyNumberFormat="1" applyFont="1" applyFill="1" applyBorder="1" applyAlignment="1">
      <alignment horizontal="right" wrapText="1"/>
    </xf>
    <xf numFmtId="1" fontId="10" fillId="3" borderId="1202" xfId="3" applyNumberFormat="1" applyFont="1" applyBorder="1" applyAlignment="1" applyProtection="1">
      <alignment wrapText="1"/>
      <protection locked="0"/>
    </xf>
    <xf numFmtId="1" fontId="10" fillId="3" borderId="1203" xfId="3" applyNumberFormat="1" applyFont="1" applyBorder="1" applyAlignment="1" applyProtection="1">
      <alignment wrapText="1"/>
      <protection locked="0"/>
    </xf>
    <xf numFmtId="1" fontId="10" fillId="3" borderId="1204" xfId="3" applyNumberFormat="1" applyFont="1" applyBorder="1" applyAlignment="1" applyProtection="1">
      <alignment wrapText="1"/>
      <protection locked="0"/>
    </xf>
    <xf numFmtId="1" fontId="10" fillId="3" borderId="1205" xfId="3" applyNumberFormat="1" applyFont="1" applyBorder="1" applyAlignment="1" applyProtection="1">
      <alignment wrapText="1"/>
      <protection locked="0"/>
    </xf>
    <xf numFmtId="1" fontId="10" fillId="0" borderId="1215" xfId="0" applyNumberFormat="1" applyFont="1" applyBorder="1" applyAlignment="1">
      <alignment horizontal="center" vertical="center" wrapText="1"/>
    </xf>
    <xf numFmtId="1" fontId="10" fillId="0" borderId="1214" xfId="0" applyNumberFormat="1" applyFont="1" applyBorder="1" applyAlignment="1">
      <alignment horizontal="center" vertical="center" wrapText="1"/>
    </xf>
    <xf numFmtId="1" fontId="10" fillId="0" borderId="1216" xfId="0" applyNumberFormat="1" applyFont="1" applyBorder="1" applyAlignment="1">
      <alignment horizontal="center" vertical="center" wrapText="1"/>
    </xf>
    <xf numFmtId="1" fontId="10" fillId="0" borderId="1220" xfId="0" applyNumberFormat="1" applyFont="1" applyBorder="1" applyAlignment="1">
      <alignment horizontal="right" wrapText="1"/>
    </xf>
    <xf numFmtId="1" fontId="10" fillId="0" borderId="1220" xfId="0" applyNumberFormat="1" applyFont="1" applyBorder="1"/>
    <xf numFmtId="1" fontId="10" fillId="8" borderId="1221" xfId="0" applyNumberFormat="1" applyFont="1" applyFill="1" applyBorder="1" applyProtection="1">
      <protection locked="0"/>
    </xf>
    <xf numFmtId="1" fontId="10" fillId="0" borderId="1222" xfId="0" applyNumberFormat="1" applyFont="1" applyBorder="1" applyAlignment="1" applyProtection="1">
      <alignment horizontal="center" vertical="center" wrapText="1"/>
      <protection hidden="1"/>
    </xf>
    <xf numFmtId="1" fontId="10" fillId="8" borderId="1220" xfId="0" applyNumberFormat="1" applyFont="1" applyFill="1" applyBorder="1" applyProtection="1">
      <protection locked="0"/>
    </xf>
    <xf numFmtId="1" fontId="10" fillId="0" borderId="55" xfId="0" applyNumberFormat="1" applyFont="1" applyBorder="1" applyAlignment="1" applyProtection="1">
      <alignment horizontal="left" vertical="center" wrapText="1"/>
      <protection hidden="1"/>
    </xf>
    <xf numFmtId="1" fontId="10" fillId="0" borderId="33" xfId="0" applyNumberFormat="1" applyFont="1" applyBorder="1" applyAlignment="1" applyProtection="1">
      <alignment horizontal="left" vertical="center" wrapText="1"/>
      <protection hidden="1"/>
    </xf>
    <xf numFmtId="1" fontId="10" fillId="0" borderId="30" xfId="0" applyNumberFormat="1" applyFont="1" applyBorder="1" applyAlignment="1" applyProtection="1">
      <alignment horizontal="left" vertical="center" wrapText="1"/>
      <protection hidden="1"/>
    </xf>
    <xf numFmtId="1" fontId="10" fillId="0" borderId="9" xfId="0" applyNumberFormat="1" applyFont="1" applyBorder="1" applyAlignment="1" applyProtection="1">
      <alignment horizontal="left" vertical="center" wrapText="1"/>
      <protection hidden="1"/>
    </xf>
    <xf numFmtId="1" fontId="10" fillId="5" borderId="55" xfId="0" applyNumberFormat="1" applyFont="1" applyFill="1" applyBorder="1" applyAlignment="1" applyProtection="1">
      <alignment horizontal="left" vertical="center" wrapText="1"/>
      <protection hidden="1"/>
    </xf>
    <xf numFmtId="1" fontId="10" fillId="5" borderId="33" xfId="0" applyNumberFormat="1" applyFont="1" applyFill="1" applyBorder="1" applyAlignment="1" applyProtection="1">
      <alignment horizontal="left" vertical="center" wrapText="1"/>
      <protection hidden="1"/>
    </xf>
    <xf numFmtId="1" fontId="10" fillId="5" borderId="56" xfId="0" applyNumberFormat="1" applyFont="1" applyFill="1" applyBorder="1" applyAlignment="1" applyProtection="1">
      <alignment horizontal="left" vertical="center" wrapText="1"/>
      <protection hidden="1"/>
    </xf>
    <xf numFmtId="1" fontId="10" fillId="5" borderId="42" xfId="0" applyNumberFormat="1" applyFont="1" applyFill="1" applyBorder="1" applyAlignment="1" applyProtection="1">
      <alignment horizontal="left" vertical="center" wrapText="1"/>
      <protection hidden="1"/>
    </xf>
    <xf numFmtId="1" fontId="10" fillId="0" borderId="152" xfId="0" applyNumberFormat="1" applyFont="1" applyBorder="1" applyAlignment="1">
      <alignment horizontal="center" vertical="center" wrapText="1"/>
    </xf>
    <xf numFmtId="1" fontId="10" fillId="0" borderId="158" xfId="0" applyNumberFormat="1" applyFont="1" applyBorder="1" applyAlignment="1" applyProtection="1">
      <alignment horizontal="center" vertical="center" wrapText="1"/>
      <protection hidden="1"/>
    </xf>
    <xf numFmtId="1" fontId="10" fillId="0" borderId="161" xfId="0" applyNumberFormat="1" applyFont="1" applyBorder="1" applyAlignment="1" applyProtection="1">
      <alignment horizontal="left" vertical="center" wrapText="1"/>
      <protection hidden="1"/>
    </xf>
    <xf numFmtId="1" fontId="10" fillId="0" borderId="163" xfId="0" applyNumberFormat="1" applyFont="1" applyBorder="1" applyAlignment="1" applyProtection="1">
      <alignment horizontal="left" vertical="center" wrapText="1"/>
      <protection hidden="1"/>
    </xf>
    <xf numFmtId="1" fontId="10" fillId="0" borderId="32" xfId="0" applyNumberFormat="1" applyFont="1" applyBorder="1" applyAlignment="1">
      <alignment horizontal="left"/>
    </xf>
    <xf numFmtId="1" fontId="10" fillId="0" borderId="33" xfId="0" applyNumberFormat="1" applyFont="1" applyBorder="1" applyAlignment="1">
      <alignment horizontal="left"/>
    </xf>
    <xf numFmtId="1" fontId="10" fillId="0" borderId="161" xfId="0" applyNumberFormat="1" applyFont="1" applyBorder="1" applyAlignment="1">
      <alignment horizontal="left" vertical="center" wrapText="1"/>
    </xf>
    <xf numFmtId="1" fontId="10" fillId="0" borderId="162" xfId="0" applyNumberFormat="1" applyFont="1" applyBorder="1" applyAlignment="1">
      <alignment horizontal="left" vertical="center" wrapText="1"/>
    </xf>
    <xf numFmtId="1" fontId="10" fillId="0" borderId="163" xfId="0" applyNumberFormat="1" applyFont="1" applyBorder="1" applyAlignment="1">
      <alignment horizontal="left" vertical="center" wrapText="1"/>
    </xf>
    <xf numFmtId="1" fontId="10" fillId="0" borderId="55" xfId="0" applyNumberFormat="1" applyFont="1" applyBorder="1" applyAlignment="1">
      <alignment horizontal="left" vertical="center" wrapText="1"/>
    </xf>
    <xf numFmtId="1" fontId="10" fillId="0" borderId="32" xfId="0" applyNumberFormat="1" applyFont="1" applyBorder="1" applyAlignment="1">
      <alignment horizontal="left" vertical="center" wrapText="1"/>
    </xf>
    <xf numFmtId="1" fontId="10" fillId="0" borderId="33" xfId="0" applyNumberFormat="1" applyFont="1" applyBorder="1" applyAlignment="1">
      <alignment horizontal="left" vertical="center" wrapText="1"/>
    </xf>
    <xf numFmtId="1" fontId="10" fillId="4" borderId="37" xfId="0" applyNumberFormat="1" applyFont="1" applyFill="1" applyBorder="1" applyAlignment="1">
      <alignment horizontal="left" vertical="center" wrapText="1"/>
    </xf>
    <xf numFmtId="1" fontId="10" fillId="4" borderId="35" xfId="0" applyNumberFormat="1" applyFont="1" applyFill="1" applyBorder="1" applyAlignment="1">
      <alignment horizontal="left" vertical="center" wrapText="1"/>
    </xf>
    <xf numFmtId="1" fontId="10" fillId="4" borderId="36" xfId="0" applyNumberFormat="1" applyFont="1" applyFill="1" applyBorder="1" applyAlignment="1">
      <alignment horizontal="left" vertical="center" wrapText="1"/>
    </xf>
    <xf numFmtId="1" fontId="10" fillId="0" borderId="56" xfId="0" applyNumberFormat="1" applyFont="1" applyBorder="1" applyAlignment="1">
      <alignment horizontal="left"/>
    </xf>
    <xf numFmtId="1" fontId="10" fillId="0" borderId="41" xfId="0" applyNumberFormat="1" applyFont="1" applyBorder="1" applyAlignment="1">
      <alignment horizontal="left"/>
    </xf>
    <xf numFmtId="1" fontId="10" fillId="0" borderId="42" xfId="0" applyNumberFormat="1" applyFont="1" applyBorder="1" applyAlignment="1">
      <alignment horizontal="left"/>
    </xf>
    <xf numFmtId="1" fontId="10" fillId="0" borderId="158" xfId="0" applyNumberFormat="1" applyFont="1" applyBorder="1" applyAlignment="1">
      <alignment horizontal="center" vertical="center"/>
    </xf>
    <xf numFmtId="1" fontId="10" fillId="0" borderId="158" xfId="0" applyNumberFormat="1" applyFont="1" applyBorder="1" applyAlignment="1">
      <alignment horizontal="center" vertical="center" wrapText="1"/>
    </xf>
    <xf numFmtId="1" fontId="10" fillId="0" borderId="149" xfId="0" applyNumberFormat="1" applyFont="1" applyBorder="1" applyAlignment="1">
      <alignment horizontal="center" vertical="center"/>
    </xf>
    <xf numFmtId="1" fontId="10" fillId="0" borderId="150" xfId="0" applyNumberFormat="1" applyFont="1" applyBorder="1" applyAlignment="1">
      <alignment horizontal="center" vertical="center"/>
    </xf>
    <xf numFmtId="1" fontId="10" fillId="0" borderId="151" xfId="0" applyNumberFormat="1" applyFont="1" applyBorder="1" applyAlignment="1">
      <alignment horizontal="center" vertical="center"/>
    </xf>
    <xf numFmtId="1" fontId="10" fillId="0" borderId="3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10" fillId="0" borderId="9" xfId="0" applyNumberFormat="1" applyFont="1" applyBorder="1" applyAlignment="1">
      <alignment horizontal="center" vertical="center"/>
    </xf>
    <xf numFmtId="1" fontId="10" fillId="0" borderId="157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1" xfId="0" applyNumberFormat="1" applyFont="1" applyBorder="1" applyAlignment="1">
      <alignment horizontal="center" vertical="center"/>
    </xf>
    <xf numFmtId="1" fontId="10" fillId="5" borderId="149" xfId="0" applyNumberFormat="1" applyFont="1" applyFill="1" applyBorder="1" applyAlignment="1">
      <alignment horizontal="center" vertical="center" wrapText="1"/>
    </xf>
    <xf numFmtId="1" fontId="10" fillId="5" borderId="150" xfId="0" applyNumberFormat="1" applyFont="1" applyFill="1" applyBorder="1" applyAlignment="1">
      <alignment horizontal="center" vertical="center" wrapText="1"/>
    </xf>
    <xf numFmtId="1" fontId="10" fillId="5" borderId="151" xfId="0" applyNumberFormat="1" applyFont="1" applyFill="1" applyBorder="1" applyAlignment="1">
      <alignment horizontal="center" vertical="center" wrapText="1"/>
    </xf>
    <xf numFmtId="1" fontId="10" fillId="5" borderId="157" xfId="0" applyNumberFormat="1" applyFont="1" applyFill="1" applyBorder="1" applyAlignment="1">
      <alignment horizontal="center" vertical="center" wrapText="1"/>
    </xf>
    <xf numFmtId="1" fontId="10" fillId="5" borderId="10" xfId="0" applyNumberFormat="1" applyFont="1" applyFill="1" applyBorder="1" applyAlignment="1">
      <alignment horizontal="center" vertical="center" wrapText="1"/>
    </xf>
    <xf numFmtId="1" fontId="10" fillId="5" borderId="11" xfId="0" applyNumberFormat="1" applyFont="1" applyFill="1" applyBorder="1" applyAlignment="1">
      <alignment horizontal="center" vertical="center" wrapText="1"/>
    </xf>
    <xf numFmtId="1" fontId="10" fillId="0" borderId="153" xfId="0" applyNumberFormat="1" applyFont="1" applyBorder="1" applyAlignment="1">
      <alignment horizontal="center" vertical="center" wrapText="1"/>
    </xf>
    <xf numFmtId="1" fontId="10" fillId="0" borderId="154" xfId="0" applyNumberFormat="1" applyFont="1" applyBorder="1" applyAlignment="1">
      <alignment horizontal="center" vertical="center" wrapText="1"/>
    </xf>
    <xf numFmtId="1" fontId="10" fillId="0" borderId="155" xfId="0" applyNumberFormat="1" applyFont="1" applyBorder="1" applyAlignment="1">
      <alignment horizontal="center" vertical="center" wrapText="1"/>
    </xf>
    <xf numFmtId="1" fontId="10" fillId="0" borderId="88" xfId="0" applyNumberFormat="1" applyFont="1" applyBorder="1" applyAlignment="1">
      <alignment horizontal="center" vertical="center" wrapText="1"/>
    </xf>
    <xf numFmtId="1" fontId="10" fillId="0" borderId="89" xfId="0" applyNumberFormat="1" applyFont="1" applyBorder="1" applyAlignment="1">
      <alignment horizontal="center" vertical="center" wrapText="1"/>
    </xf>
    <xf numFmtId="1" fontId="10" fillId="0" borderId="156" xfId="0" applyNumberFormat="1" applyFont="1" applyBorder="1" applyAlignment="1">
      <alignment horizontal="center" vertical="center" wrapText="1"/>
    </xf>
    <xf numFmtId="1" fontId="10" fillId="0" borderId="13" xfId="0" applyNumberFormat="1" applyFont="1" applyBorder="1" applyAlignment="1">
      <alignment horizontal="center" vertical="center" wrapText="1"/>
    </xf>
    <xf numFmtId="1" fontId="10" fillId="0" borderId="17" xfId="0" applyNumberFormat="1" applyFont="1" applyBorder="1" applyAlignment="1">
      <alignment horizontal="center" vertical="center" wrapText="1"/>
    </xf>
    <xf numFmtId="1" fontId="10" fillId="4" borderId="153" xfId="0" applyNumberFormat="1" applyFont="1" applyFill="1" applyBorder="1" applyAlignment="1">
      <alignment horizontal="center" vertical="center"/>
    </xf>
    <xf numFmtId="1" fontId="10" fillId="4" borderId="158" xfId="0" applyNumberFormat="1" applyFont="1" applyFill="1" applyBorder="1" applyAlignment="1">
      <alignment horizontal="center" vertical="center"/>
    </xf>
    <xf numFmtId="1" fontId="4" fillId="4" borderId="13" xfId="0" applyNumberFormat="1" applyFont="1" applyFill="1" applyBorder="1" applyAlignment="1">
      <alignment horizontal="center" vertical="center" wrapText="1"/>
    </xf>
    <xf numFmtId="1" fontId="4" fillId="4" borderId="17" xfId="0" applyNumberFormat="1" applyFont="1" applyFill="1" applyBorder="1" applyAlignment="1">
      <alignment horizontal="center" vertical="center" wrapText="1"/>
    </xf>
    <xf numFmtId="1" fontId="10" fillId="4" borderId="29" xfId="0" applyNumberFormat="1" applyFont="1" applyFill="1" applyBorder="1" applyAlignment="1">
      <alignment horizontal="left" vertical="center" wrapText="1"/>
    </xf>
    <xf numFmtId="1" fontId="10" fillId="4" borderId="39" xfId="0" applyNumberFormat="1" applyFont="1" applyFill="1" applyBorder="1" applyAlignment="1">
      <alignment horizontal="left" vertical="center" wrapText="1"/>
    </xf>
    <xf numFmtId="1" fontId="10" fillId="0" borderId="0" xfId="0" applyNumberFormat="1" applyFont="1" applyAlignment="1">
      <alignment wrapText="1"/>
    </xf>
    <xf numFmtId="1" fontId="10" fillId="0" borderId="9" xfId="0" applyNumberFormat="1" applyFont="1" applyBorder="1" applyAlignment="1">
      <alignment wrapText="1"/>
    </xf>
    <xf numFmtId="1" fontId="10" fillId="4" borderId="55" xfId="0" applyNumberFormat="1" applyFont="1" applyFill="1" applyBorder="1" applyAlignment="1">
      <alignment horizontal="left" vertical="center" wrapText="1"/>
    </xf>
    <xf numFmtId="1" fontId="10" fillId="4" borderId="33" xfId="0" applyNumberFormat="1" applyFont="1" applyFill="1" applyBorder="1" applyAlignment="1">
      <alignment horizontal="left" vertical="center" wrapText="1"/>
    </xf>
    <xf numFmtId="1" fontId="10" fillId="5" borderId="48" xfId="0" applyNumberFormat="1" applyFont="1" applyFill="1" applyBorder="1" applyAlignment="1">
      <alignment horizontal="left" vertical="center" wrapText="1"/>
    </xf>
    <xf numFmtId="1" fontId="10" fillId="0" borderId="130" xfId="0" applyNumberFormat="1" applyFont="1" applyBorder="1" applyAlignment="1">
      <alignment horizontal="center" vertical="center" wrapText="1"/>
    </xf>
    <xf numFmtId="1" fontId="10" fillId="0" borderId="9" xfId="0" applyNumberFormat="1" applyFont="1" applyBorder="1" applyAlignment="1">
      <alignment horizontal="center" vertical="center" wrapText="1"/>
    </xf>
    <xf numFmtId="1" fontId="10" fillId="0" borderId="136" xfId="0" applyNumberFormat="1" applyFont="1" applyBorder="1" applyAlignment="1">
      <alignment horizontal="center" vertical="center" wrapText="1"/>
    </xf>
    <xf numFmtId="1" fontId="10" fillId="4" borderId="131" xfId="0" applyNumberFormat="1" applyFont="1" applyFill="1" applyBorder="1" applyAlignment="1">
      <alignment horizontal="left" vertical="center" wrapText="1"/>
    </xf>
    <xf numFmtId="1" fontId="10" fillId="0" borderId="55" xfId="0" applyNumberFormat="1" applyFont="1" applyBorder="1" applyAlignment="1">
      <alignment wrapText="1"/>
    </xf>
    <xf numFmtId="1" fontId="10" fillId="0" borderId="33" xfId="0" applyNumberFormat="1" applyFont="1" applyBorder="1" applyAlignment="1">
      <alignment wrapText="1"/>
    </xf>
    <xf numFmtId="1" fontId="10" fillId="5" borderId="137" xfId="0" applyNumberFormat="1" applyFont="1" applyFill="1" applyBorder="1" applyAlignment="1">
      <alignment horizontal="left" vertical="center" wrapText="1"/>
    </xf>
    <xf numFmtId="1" fontId="10" fillId="0" borderId="124" xfId="0" applyNumberFormat="1" applyFont="1" applyBorder="1" applyAlignment="1">
      <alignment horizontal="center" vertical="center" wrapText="1"/>
    </xf>
    <xf numFmtId="1" fontId="10" fillId="4" borderId="127" xfId="0" applyNumberFormat="1" applyFont="1" applyFill="1" applyBorder="1" applyAlignment="1">
      <alignment horizontal="left" vertical="center" wrapText="1"/>
    </xf>
    <xf numFmtId="1" fontId="10" fillId="4" borderId="128" xfId="0" applyNumberFormat="1" applyFont="1" applyFill="1" applyBorder="1" applyAlignment="1">
      <alignment horizontal="left" vertical="center" wrapText="1"/>
    </xf>
    <xf numFmtId="1" fontId="10" fillId="5" borderId="17" xfId="0" applyNumberFormat="1" applyFont="1" applyFill="1" applyBorder="1" applyAlignment="1">
      <alignment horizontal="left" vertical="center" wrapText="1"/>
    </xf>
    <xf numFmtId="1" fontId="10" fillId="5" borderId="124" xfId="0" applyNumberFormat="1" applyFont="1" applyFill="1" applyBorder="1" applyAlignment="1">
      <alignment horizontal="center" vertical="center" wrapText="1"/>
    </xf>
    <xf numFmtId="1" fontId="10" fillId="5" borderId="13" xfId="0" applyNumberFormat="1" applyFont="1" applyFill="1" applyBorder="1" applyAlignment="1">
      <alignment horizontal="center" vertical="center" wrapText="1"/>
    </xf>
    <xf numFmtId="1" fontId="10" fillId="5" borderId="17" xfId="0" applyNumberFormat="1" applyFont="1" applyFill="1" applyBorder="1" applyAlignment="1">
      <alignment horizontal="center" vertical="center" wrapText="1"/>
    </xf>
    <xf numFmtId="1" fontId="10" fillId="0" borderId="8" xfId="0" applyNumberFormat="1" applyFont="1" applyBorder="1" applyAlignment="1">
      <alignment horizontal="center" vertical="center" wrapText="1"/>
    </xf>
    <xf numFmtId="1" fontId="10" fillId="4" borderId="75" xfId="0" applyNumberFormat="1" applyFont="1" applyFill="1" applyBorder="1" applyAlignment="1">
      <alignment horizontal="left" vertical="center" wrapText="1"/>
    </xf>
    <xf numFmtId="1" fontId="10" fillId="5" borderId="8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 vertical="center"/>
    </xf>
    <xf numFmtId="1" fontId="10" fillId="0" borderId="107" xfId="0" applyNumberFormat="1" applyFont="1" applyBorder="1" applyAlignment="1">
      <alignment horizontal="center" vertical="center" wrapText="1"/>
    </xf>
    <xf numFmtId="1" fontId="10" fillId="0" borderId="113" xfId="0" applyNumberFormat="1" applyFont="1" applyBorder="1" applyAlignment="1">
      <alignment horizontal="center" vertical="center" wrapText="1"/>
    </xf>
    <xf numFmtId="1" fontId="10" fillId="0" borderId="54" xfId="0" applyNumberFormat="1" applyFont="1" applyBorder="1" applyAlignment="1">
      <alignment horizontal="center" vertical="center" wrapText="1"/>
    </xf>
    <xf numFmtId="1" fontId="10" fillId="0" borderId="48" xfId="0" applyNumberFormat="1" applyFont="1" applyBorder="1" applyAlignment="1">
      <alignment horizontal="center" vertical="center" wrapText="1"/>
    </xf>
    <xf numFmtId="1" fontId="10" fillId="0" borderId="57" xfId="0" applyNumberFormat="1" applyFont="1" applyBorder="1" applyAlignment="1">
      <alignment horizontal="left" wrapText="1"/>
    </xf>
    <xf numFmtId="1" fontId="10" fillId="0" borderId="20" xfId="0" applyNumberFormat="1" applyFont="1" applyBorder="1" applyAlignment="1">
      <alignment horizontal="left" wrapText="1"/>
    </xf>
    <xf numFmtId="1" fontId="10" fillId="0" borderId="56" xfId="0" applyNumberFormat="1" applyFont="1" applyBorder="1" applyAlignment="1">
      <alignment horizontal="left" wrapText="1"/>
    </xf>
    <xf numFmtId="1" fontId="10" fillId="0" borderId="42" xfId="0" applyNumberFormat="1" applyFont="1" applyBorder="1" applyAlignment="1">
      <alignment horizontal="left" wrapText="1"/>
    </xf>
    <xf numFmtId="1" fontId="10" fillId="5" borderId="107" xfId="0" applyNumberFormat="1" applyFont="1" applyFill="1" applyBorder="1" applyAlignment="1">
      <alignment horizontal="center" vertical="center" wrapText="1"/>
    </xf>
    <xf numFmtId="1" fontId="10" fillId="5" borderId="82" xfId="0" applyNumberFormat="1" applyFont="1" applyFill="1" applyBorder="1" applyAlignment="1">
      <alignment horizontal="center" vertical="center" wrapText="1"/>
    </xf>
    <xf numFmtId="1" fontId="10" fillId="5" borderId="113" xfId="0" applyNumberFormat="1" applyFont="1" applyFill="1" applyBorder="1" applyAlignment="1">
      <alignment horizontal="center" vertical="center" wrapText="1"/>
    </xf>
    <xf numFmtId="1" fontId="10" fillId="4" borderId="108" xfId="0" applyNumberFormat="1" applyFont="1" applyFill="1" applyBorder="1" applyAlignment="1">
      <alignment horizontal="center" vertical="center" wrapText="1"/>
    </xf>
    <xf numFmtId="1" fontId="10" fillId="4" borderId="111" xfId="0" applyNumberFormat="1" applyFont="1" applyFill="1" applyBorder="1" applyAlignment="1">
      <alignment horizontal="center" vertical="center" wrapText="1"/>
    </xf>
    <xf numFmtId="1" fontId="10" fillId="4" borderId="114" xfId="0" applyNumberFormat="1" applyFont="1" applyFill="1" applyBorder="1" applyAlignment="1">
      <alignment horizontal="center" vertical="center" wrapText="1"/>
    </xf>
    <xf numFmtId="1" fontId="10" fillId="5" borderId="12" xfId="0" applyNumberFormat="1" applyFont="1" applyFill="1" applyBorder="1" applyAlignment="1">
      <alignment horizontal="center" vertical="center" wrapText="1"/>
    </xf>
    <xf numFmtId="1" fontId="10" fillId="4" borderId="5" xfId="0" applyNumberFormat="1" applyFont="1" applyFill="1" applyBorder="1" applyAlignment="1">
      <alignment horizontal="center" vertical="center"/>
    </xf>
    <xf numFmtId="1" fontId="10" fillId="4" borderId="12" xfId="0" applyNumberFormat="1" applyFont="1" applyFill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 vertical="center" wrapText="1"/>
    </xf>
    <xf numFmtId="1" fontId="10" fillId="0" borderId="7" xfId="0" applyNumberFormat="1" applyFont="1" applyBorder="1" applyAlignment="1">
      <alignment horizontal="center" vertical="center" wrapText="1"/>
    </xf>
    <xf numFmtId="1" fontId="10" fillId="0" borderId="106" xfId="0" applyNumberFormat="1" applyFont="1" applyBorder="1" applyAlignment="1">
      <alignment horizontal="center" vertical="center" wrapText="1"/>
    </xf>
    <xf numFmtId="1" fontId="10" fillId="0" borderId="110" xfId="0" applyNumberFormat="1" applyFont="1" applyBorder="1" applyAlignment="1">
      <alignment horizontal="center" vertical="center" wrapText="1"/>
    </xf>
    <xf numFmtId="1" fontId="10" fillId="0" borderId="112" xfId="0" applyNumberFormat="1" applyFont="1" applyBorder="1" applyAlignment="1">
      <alignment horizontal="center" vertical="center" wrapText="1"/>
    </xf>
    <xf numFmtId="1" fontId="10" fillId="0" borderId="81" xfId="0" applyNumberFormat="1" applyFont="1" applyBorder="1" applyAlignment="1">
      <alignment horizontal="center" vertical="center" wrapText="1"/>
    </xf>
    <xf numFmtId="1" fontId="10" fillId="0" borderId="83" xfId="0" applyNumberFormat="1" applyFont="1" applyBorder="1" applyAlignment="1">
      <alignment horizontal="center" vertical="center" wrapText="1"/>
    </xf>
    <xf numFmtId="1" fontId="10" fillId="0" borderId="92" xfId="0" applyNumberFormat="1" applyFont="1" applyBorder="1" applyAlignment="1">
      <alignment horizontal="center" vertical="center" wrapText="1"/>
    </xf>
    <xf numFmtId="1" fontId="10" fillId="5" borderId="5" xfId="0" applyNumberFormat="1" applyFont="1" applyFill="1" applyBorder="1" applyAlignment="1">
      <alignment horizontal="center" vertical="center" wrapText="1"/>
    </xf>
    <xf numFmtId="1" fontId="10" fillId="0" borderId="52" xfId="0" applyNumberFormat="1" applyFont="1" applyBorder="1" applyAlignment="1">
      <alignment horizontal="center" vertical="center" wrapText="1"/>
    </xf>
    <xf numFmtId="1" fontId="10" fillId="0" borderId="85" xfId="0" applyNumberFormat="1" applyFont="1" applyBorder="1" applyAlignment="1">
      <alignment horizontal="center" vertical="center" wrapText="1"/>
    </xf>
    <xf numFmtId="1" fontId="10" fillId="0" borderId="91" xfId="0" applyNumberFormat="1" applyFont="1" applyBorder="1" applyAlignment="1">
      <alignment horizontal="center" vertical="center" wrapText="1"/>
    </xf>
    <xf numFmtId="1" fontId="10" fillId="5" borderId="81" xfId="0" applyNumberFormat="1" applyFont="1" applyFill="1" applyBorder="1" applyAlignment="1">
      <alignment horizontal="center" vertical="center" wrapText="1"/>
    </xf>
    <xf numFmtId="1" fontId="10" fillId="5" borderId="92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Border="1" applyAlignment="1">
      <alignment horizontal="left" vertical="center" wrapText="1"/>
    </xf>
    <xf numFmtId="1" fontId="10" fillId="0" borderId="22" xfId="0" applyNumberFormat="1" applyFont="1" applyBorder="1" applyAlignment="1">
      <alignment horizontal="left" vertical="center" wrapText="1"/>
    </xf>
    <xf numFmtId="1" fontId="10" fillId="0" borderId="18" xfId="0" applyNumberFormat="1" applyFont="1" applyBorder="1" applyAlignment="1">
      <alignment horizontal="left" vertical="center" wrapText="1"/>
    </xf>
    <xf numFmtId="1" fontId="10" fillId="0" borderId="37" xfId="0" applyNumberFormat="1" applyFont="1" applyBorder="1" applyAlignment="1">
      <alignment horizontal="left" vertical="center" wrapText="1"/>
    </xf>
    <xf numFmtId="1" fontId="10" fillId="0" borderId="35" xfId="0" applyNumberFormat="1" applyFont="1" applyBorder="1" applyAlignment="1">
      <alignment horizontal="left" vertical="center" wrapText="1"/>
    </xf>
    <xf numFmtId="1" fontId="10" fillId="0" borderId="36" xfId="0" applyNumberFormat="1" applyFont="1" applyBorder="1" applyAlignment="1">
      <alignment horizontal="left" vertical="center" wrapText="1"/>
    </xf>
    <xf numFmtId="1" fontId="10" fillId="4" borderId="49" xfId="0" applyNumberFormat="1" applyFont="1" applyFill="1" applyBorder="1" applyAlignment="1">
      <alignment horizontal="center" vertical="center" wrapText="1"/>
    </xf>
    <xf numFmtId="1" fontId="10" fillId="4" borderId="3" xfId="0" applyNumberFormat="1" applyFont="1" applyFill="1" applyBorder="1" applyAlignment="1">
      <alignment horizontal="center" vertical="center" wrapText="1"/>
    </xf>
    <xf numFmtId="1" fontId="10" fillId="4" borderId="4" xfId="0" applyNumberFormat="1" applyFont="1" applyFill="1" applyBorder="1" applyAlignment="1">
      <alignment horizontal="center" vertical="center" wrapText="1"/>
    </xf>
    <xf numFmtId="1" fontId="10" fillId="4" borderId="3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Alignment="1">
      <alignment horizontal="center" vertical="center" wrapText="1"/>
    </xf>
    <xf numFmtId="1" fontId="10" fillId="4" borderId="9" xfId="0" applyNumberFormat="1" applyFont="1" applyFill="1" applyBorder="1" applyAlignment="1">
      <alignment horizontal="center" vertical="center" wrapText="1"/>
    </xf>
    <xf numFmtId="1" fontId="10" fillId="4" borderId="51" xfId="0" applyNumberFormat="1" applyFont="1" applyFill="1" applyBorder="1" applyAlignment="1">
      <alignment horizontal="center" vertical="center" wrapText="1"/>
    </xf>
    <xf numFmtId="1" fontId="10" fillId="4" borderId="10" xfId="0" applyNumberFormat="1" applyFont="1" applyFill="1" applyBorder="1" applyAlignment="1">
      <alignment horizontal="center" vertical="center" wrapText="1"/>
    </xf>
    <xf numFmtId="1" fontId="10" fillId="4" borderId="11" xfId="0" applyNumberFormat="1" applyFont="1" applyFill="1" applyBorder="1" applyAlignment="1">
      <alignment horizontal="center" vertical="center" wrapText="1"/>
    </xf>
    <xf numFmtId="1" fontId="10" fillId="0" borderId="49" xfId="0" applyNumberFormat="1" applyFont="1" applyBorder="1" applyAlignment="1">
      <alignment horizontal="center" vertical="center" wrapText="1"/>
    </xf>
    <xf numFmtId="1" fontId="10" fillId="0" borderId="3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 wrapText="1"/>
    </xf>
    <xf numFmtId="1" fontId="10" fillId="0" borderId="51" xfId="0" applyNumberFormat="1" applyFont="1" applyBorder="1" applyAlignment="1">
      <alignment horizontal="center" vertical="center" wrapText="1"/>
    </xf>
    <xf numFmtId="1" fontId="10" fillId="0" borderId="10" xfId="0" applyNumberFormat="1" applyFont="1" applyBorder="1" applyAlignment="1">
      <alignment horizontal="center" vertical="center" wrapText="1"/>
    </xf>
    <xf numFmtId="1" fontId="10" fillId="0" borderId="11" xfId="0" applyNumberFormat="1" applyFont="1" applyBorder="1" applyAlignment="1">
      <alignment horizontal="center" vertical="center" wrapText="1"/>
    </xf>
    <xf numFmtId="1" fontId="10" fillId="0" borderId="49" xfId="0" applyNumberFormat="1" applyFont="1" applyBorder="1" applyAlignment="1">
      <alignment horizontal="center" vertical="center"/>
    </xf>
    <xf numFmtId="1" fontId="10" fillId="0" borderId="3" xfId="0" applyNumberFormat="1" applyFont="1" applyBorder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/>
    </xf>
    <xf numFmtId="1" fontId="10" fillId="0" borderId="51" xfId="0" applyNumberFormat="1" applyFont="1" applyBorder="1" applyAlignment="1">
      <alignment horizontal="center" vertical="center"/>
    </xf>
    <xf numFmtId="1" fontId="10" fillId="0" borderId="96" xfId="0" applyNumberFormat="1" applyFont="1" applyBorder="1" applyAlignment="1">
      <alignment horizontal="center" vertical="center" wrapText="1"/>
    </xf>
    <xf numFmtId="1" fontId="10" fillId="0" borderId="98" xfId="0" applyNumberFormat="1" applyFont="1" applyBorder="1" applyAlignment="1">
      <alignment horizontal="center" vertical="center" wrapText="1"/>
    </xf>
    <xf numFmtId="1" fontId="10" fillId="0" borderId="97" xfId="0" applyNumberFormat="1" applyFont="1" applyBorder="1" applyAlignment="1">
      <alignment horizontal="center" vertical="center" wrapText="1"/>
    </xf>
    <xf numFmtId="1" fontId="10" fillId="4" borderId="57" xfId="0" applyNumberFormat="1" applyFont="1" applyFill="1" applyBorder="1" applyAlignment="1">
      <alignment horizontal="left" vertical="center" wrapText="1"/>
    </xf>
    <xf numFmtId="1" fontId="10" fillId="4" borderId="19" xfId="0" applyNumberFormat="1" applyFont="1" applyFill="1" applyBorder="1" applyAlignment="1">
      <alignment horizontal="left" vertical="center" wrapText="1"/>
    </xf>
    <xf numFmtId="1" fontId="10" fillId="4" borderId="20" xfId="0" applyNumberFormat="1" applyFont="1" applyFill="1" applyBorder="1" applyAlignment="1">
      <alignment horizontal="left" vertical="center" wrapText="1"/>
    </xf>
    <xf numFmtId="1" fontId="10" fillId="4" borderId="32" xfId="0" applyNumberFormat="1" applyFont="1" applyFill="1" applyBorder="1" applyAlignment="1">
      <alignment horizontal="left" vertical="center" wrapText="1"/>
    </xf>
    <xf numFmtId="1" fontId="10" fillId="4" borderId="30" xfId="0" applyNumberFormat="1" applyFont="1" applyFill="1" applyBorder="1" applyAlignment="1">
      <alignment horizontal="left" vertical="center" wrapText="1"/>
    </xf>
    <xf numFmtId="1" fontId="10" fillId="4" borderId="0" xfId="0" applyNumberFormat="1" applyFont="1" applyFill="1" applyAlignment="1">
      <alignment horizontal="left" vertical="center" wrapText="1"/>
    </xf>
    <xf numFmtId="1" fontId="10" fillId="4" borderId="9" xfId="0" applyNumberFormat="1" applyFont="1" applyFill="1" applyBorder="1" applyAlignment="1">
      <alignment horizontal="left" vertical="center" wrapText="1"/>
    </xf>
    <xf numFmtId="1" fontId="10" fillId="4" borderId="78" xfId="0" applyNumberFormat="1" applyFont="1" applyFill="1" applyBorder="1" applyAlignment="1">
      <alignment horizontal="left" vertical="center" wrapText="1"/>
    </xf>
    <xf numFmtId="1" fontId="10" fillId="4" borderId="76" xfId="0" applyNumberFormat="1" applyFont="1" applyFill="1" applyBorder="1" applyAlignment="1">
      <alignment horizontal="left" vertical="center" wrapText="1"/>
    </xf>
    <xf numFmtId="1" fontId="10" fillId="4" borderId="41" xfId="0" applyNumberFormat="1" applyFont="1" applyFill="1" applyBorder="1" applyAlignment="1">
      <alignment horizontal="left" vertical="center" wrapText="1"/>
    </xf>
    <xf numFmtId="1" fontId="10" fillId="13" borderId="13" xfId="0" applyNumberFormat="1" applyFont="1" applyFill="1" applyBorder="1" applyAlignment="1">
      <alignment horizontal="center" vertical="center" wrapText="1"/>
    </xf>
    <xf numFmtId="1" fontId="10" fillId="13" borderId="17" xfId="0" applyNumberFormat="1" applyFont="1" applyFill="1" applyBorder="1" applyAlignment="1">
      <alignment horizontal="center" vertical="center" wrapText="1"/>
    </xf>
    <xf numFmtId="1" fontId="10" fillId="0" borderId="30" xfId="0" applyNumberFormat="1" applyFont="1" applyBorder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 wrapText="1"/>
    </xf>
    <xf numFmtId="1" fontId="10" fillId="4" borderId="87" xfId="0" applyNumberFormat="1" applyFont="1" applyFill="1" applyBorder="1" applyAlignment="1">
      <alignment horizontal="center" vertical="center" wrapText="1"/>
    </xf>
    <xf numFmtId="1" fontId="10" fillId="4" borderId="88" xfId="0" applyNumberFormat="1" applyFont="1" applyFill="1" applyBorder="1" applyAlignment="1">
      <alignment horizontal="center" vertical="center" wrapText="1"/>
    </xf>
    <xf numFmtId="1" fontId="10" fillId="4" borderId="89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 wrapText="1"/>
    </xf>
    <xf numFmtId="1" fontId="11" fillId="13" borderId="13" xfId="0" applyNumberFormat="1" applyFont="1" applyFill="1" applyBorder="1" applyAlignment="1">
      <alignment horizontal="center" vertical="center" wrapText="1"/>
    </xf>
    <xf numFmtId="1" fontId="11" fillId="13" borderId="17" xfId="0" applyNumberFormat="1" applyFont="1" applyFill="1" applyBorder="1" applyAlignment="1">
      <alignment horizontal="center" vertical="center" wrapText="1"/>
    </xf>
    <xf numFmtId="1" fontId="11" fillId="0" borderId="8" xfId="0" applyNumberFormat="1" applyFont="1" applyBorder="1" applyAlignment="1">
      <alignment horizontal="center" vertical="center" wrapText="1"/>
    </xf>
    <xf numFmtId="1" fontId="11" fillId="0" borderId="13" xfId="0" applyNumberFormat="1" applyFont="1" applyBorder="1" applyAlignment="1">
      <alignment horizontal="center" vertical="center" wrapText="1"/>
    </xf>
    <xf numFmtId="1" fontId="11" fillId="0" borderId="17" xfId="0" applyNumberFormat="1" applyFont="1" applyBorder="1" applyAlignment="1">
      <alignment horizontal="center" vertical="center" wrapText="1"/>
    </xf>
    <xf numFmtId="1" fontId="10" fillId="13" borderId="8" xfId="0" applyNumberFormat="1" applyFont="1" applyFill="1" applyBorder="1" applyAlignment="1">
      <alignment horizontal="center" vertical="center" wrapText="1"/>
    </xf>
    <xf numFmtId="1" fontId="10" fillId="4" borderId="57" xfId="0" applyNumberFormat="1" applyFont="1" applyFill="1" applyBorder="1" applyAlignment="1">
      <alignment horizontal="left" vertical="center"/>
    </xf>
    <xf numFmtId="1" fontId="10" fillId="4" borderId="20" xfId="0" applyNumberFormat="1" applyFont="1" applyFill="1" applyBorder="1" applyAlignment="1">
      <alignment horizontal="left" vertical="center"/>
    </xf>
    <xf numFmtId="1" fontId="10" fillId="0" borderId="55" xfId="0" applyNumberFormat="1" applyFont="1" applyBorder="1" applyAlignment="1">
      <alignment horizontal="left" vertical="center"/>
    </xf>
    <xf numFmtId="1" fontId="10" fillId="0" borderId="33" xfId="0" applyNumberFormat="1" applyFont="1" applyBorder="1" applyAlignment="1">
      <alignment horizontal="left" vertical="center"/>
    </xf>
    <xf numFmtId="1" fontId="10" fillId="4" borderId="56" xfId="0" applyNumberFormat="1" applyFont="1" applyFill="1" applyBorder="1" applyAlignment="1">
      <alignment horizontal="left" vertical="center" wrapText="1"/>
    </xf>
    <xf numFmtId="1" fontId="10" fillId="4" borderId="42" xfId="0" applyNumberFormat="1" applyFont="1" applyFill="1" applyBorder="1" applyAlignment="1">
      <alignment horizontal="left" vertical="center" wrapText="1"/>
    </xf>
    <xf numFmtId="1" fontId="10" fillId="0" borderId="5" xfId="1" applyNumberFormat="1" applyFont="1" applyFill="1" applyBorder="1" applyAlignment="1">
      <alignment horizontal="center" vertical="center" wrapText="1"/>
    </xf>
    <xf numFmtId="1" fontId="10" fillId="0" borderId="12" xfId="1" applyNumberFormat="1" applyFont="1" applyFill="1" applyBorder="1" applyAlignment="1">
      <alignment horizontal="center" vertical="center"/>
    </xf>
    <xf numFmtId="1" fontId="10" fillId="5" borderId="50" xfId="0" applyNumberFormat="1" applyFont="1" applyFill="1" applyBorder="1" applyAlignment="1">
      <alignment horizontal="center" vertical="center" wrapText="1"/>
    </xf>
    <xf numFmtId="1" fontId="10" fillId="5" borderId="4" xfId="0" applyNumberFormat="1" applyFont="1" applyFill="1" applyBorder="1" applyAlignment="1">
      <alignment horizontal="center" vertical="center" wrapText="1"/>
    </xf>
    <xf numFmtId="1" fontId="10" fillId="5" borderId="9" xfId="0" applyNumberFormat="1" applyFont="1" applyFill="1" applyBorder="1" applyAlignment="1">
      <alignment horizontal="center" vertical="center" wrapText="1"/>
    </xf>
    <xf numFmtId="1" fontId="10" fillId="0" borderId="87" xfId="0" applyNumberFormat="1" applyFont="1" applyBorder="1" applyAlignment="1">
      <alignment horizontal="center" vertical="center" wrapText="1"/>
    </xf>
    <xf numFmtId="0" fontId="10" fillId="5" borderId="41" xfId="0" applyFont="1" applyFill="1" applyBorder="1" applyAlignment="1">
      <alignment horizontal="left" vertical="center"/>
    </xf>
    <xf numFmtId="0" fontId="10" fillId="5" borderId="42" xfId="0" applyFont="1" applyFill="1" applyBorder="1" applyAlignment="1">
      <alignment horizontal="left" vertical="center"/>
    </xf>
    <xf numFmtId="1" fontId="10" fillId="0" borderId="7" xfId="0" applyNumberFormat="1" applyFont="1" applyBorder="1" applyAlignment="1">
      <alignment horizontal="center" vertical="center"/>
    </xf>
    <xf numFmtId="1" fontId="10" fillId="5" borderId="57" xfId="0" applyNumberFormat="1" applyFont="1" applyFill="1" applyBorder="1" applyAlignment="1">
      <alignment horizontal="left" vertical="center" wrapText="1"/>
    </xf>
    <xf numFmtId="1" fontId="10" fillId="5" borderId="19" xfId="0" applyNumberFormat="1" applyFont="1" applyFill="1" applyBorder="1" applyAlignment="1">
      <alignment horizontal="left" vertical="center" wrapText="1"/>
    </xf>
    <xf numFmtId="1" fontId="10" fillId="5" borderId="20" xfId="0" applyNumberFormat="1" applyFont="1" applyFill="1" applyBorder="1" applyAlignment="1">
      <alignment horizontal="left" vertical="center" wrapText="1"/>
    </xf>
    <xf numFmtId="1" fontId="10" fillId="5" borderId="55" xfId="0" applyNumberFormat="1" applyFont="1" applyFill="1" applyBorder="1" applyAlignment="1">
      <alignment horizontal="left" vertical="center" wrapText="1"/>
    </xf>
    <xf numFmtId="1" fontId="10" fillId="5" borderId="32" xfId="0" applyNumberFormat="1" applyFont="1" applyFill="1" applyBorder="1" applyAlignment="1">
      <alignment horizontal="left" vertical="center" wrapText="1"/>
    </xf>
    <xf numFmtId="1" fontId="10" fillId="5" borderId="33" xfId="0" applyNumberFormat="1" applyFont="1" applyFill="1" applyBorder="1" applyAlignment="1">
      <alignment horizontal="left" vertical="center" wrapText="1"/>
    </xf>
    <xf numFmtId="1" fontId="10" fillId="0" borderId="50" xfId="0" applyNumberFormat="1" applyFont="1" applyBorder="1" applyAlignment="1">
      <alignment horizontal="center" vertical="center" wrapText="1"/>
    </xf>
    <xf numFmtId="1" fontId="10" fillId="4" borderId="50" xfId="0" applyNumberFormat="1" applyFont="1" applyFill="1" applyBorder="1" applyAlignment="1">
      <alignment horizontal="center" vertical="center" wrapText="1"/>
    </xf>
    <xf numFmtId="1" fontId="10" fillId="5" borderId="56" xfId="0" applyNumberFormat="1" applyFont="1" applyFill="1" applyBorder="1" applyAlignment="1">
      <alignment horizontal="left" vertical="center" wrapText="1"/>
    </xf>
    <xf numFmtId="1" fontId="10" fillId="5" borderId="41" xfId="0" applyNumberFormat="1" applyFont="1" applyFill="1" applyBorder="1" applyAlignment="1">
      <alignment horizontal="left" vertical="center" wrapText="1"/>
    </xf>
    <xf numFmtId="1" fontId="10" fillId="5" borderId="42" xfId="0" applyNumberFormat="1" applyFont="1" applyFill="1" applyBorder="1" applyAlignment="1">
      <alignment horizontal="left" vertical="center" wrapText="1"/>
    </xf>
    <xf numFmtId="1" fontId="10" fillId="5" borderId="39" xfId="0" applyNumberFormat="1" applyFont="1" applyFill="1" applyBorder="1" applyAlignment="1">
      <alignment horizontal="left" vertical="center" wrapText="1"/>
    </xf>
    <xf numFmtId="1" fontId="10" fillId="5" borderId="78" xfId="0" applyNumberFormat="1" applyFont="1" applyFill="1" applyBorder="1" applyAlignment="1">
      <alignment horizontal="left" vertical="center" wrapText="1"/>
    </xf>
    <xf numFmtId="1" fontId="10" fillId="5" borderId="76" xfId="0" applyNumberFormat="1" applyFont="1" applyFill="1" applyBorder="1" applyAlignment="1">
      <alignment horizontal="left" vertical="center" wrapText="1"/>
    </xf>
    <xf numFmtId="1" fontId="10" fillId="5" borderId="65" xfId="0" applyNumberFormat="1" applyFont="1" applyFill="1" applyBorder="1" applyAlignment="1">
      <alignment horizontal="left" vertical="center" wrapText="1"/>
    </xf>
    <xf numFmtId="1" fontId="10" fillId="0" borderId="39" xfId="0" applyNumberFormat="1" applyFont="1" applyBorder="1" applyAlignment="1">
      <alignment horizontal="left" vertical="center" wrapText="1"/>
    </xf>
    <xf numFmtId="1" fontId="10" fillId="4" borderId="65" xfId="0" applyNumberFormat="1" applyFont="1" applyFill="1" applyBorder="1" applyAlignment="1">
      <alignment horizontal="left" vertical="center" wrapText="1"/>
    </xf>
    <xf numFmtId="1" fontId="10" fillId="0" borderId="54" xfId="0" applyNumberFormat="1" applyFont="1" applyBorder="1" applyAlignment="1">
      <alignment horizontal="left" vertical="center" wrapText="1"/>
    </xf>
    <xf numFmtId="1" fontId="10" fillId="0" borderId="8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1" fontId="10" fillId="0" borderId="17" xfId="0" applyNumberFormat="1" applyFont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/>
    </xf>
    <xf numFmtId="1" fontId="10" fillId="0" borderId="8" xfId="0" applyNumberFormat="1" applyFont="1" applyBorder="1" applyAlignment="1">
      <alignment horizontal="left" vertical="center" wrapText="1"/>
    </xf>
    <xf numFmtId="1" fontId="10" fillId="0" borderId="17" xfId="0" applyNumberFormat="1" applyFont="1" applyBorder="1" applyAlignment="1">
      <alignment horizontal="left" vertical="center" wrapText="1"/>
    </xf>
    <xf numFmtId="1" fontId="10" fillId="0" borderId="57" xfId="0" applyNumberFormat="1" applyFont="1" applyBorder="1" applyAlignment="1">
      <alignment horizontal="left"/>
    </xf>
    <xf numFmtId="1" fontId="10" fillId="0" borderId="20" xfId="0" applyNumberFormat="1" applyFont="1" applyBorder="1" applyAlignment="1">
      <alignment horizontal="left"/>
    </xf>
    <xf numFmtId="1" fontId="10" fillId="0" borderId="57" xfId="0" applyNumberFormat="1" applyFont="1" applyBorder="1" applyAlignment="1">
      <alignment horizontal="left" vertical="center" wrapText="1"/>
    </xf>
    <xf numFmtId="1" fontId="10" fillId="0" borderId="19" xfId="0" applyNumberFormat="1" applyFont="1" applyBorder="1" applyAlignment="1">
      <alignment horizontal="left" vertical="center" wrapText="1"/>
    </xf>
    <xf numFmtId="1" fontId="10" fillId="0" borderId="20" xfId="0" applyNumberFormat="1" applyFont="1" applyBorder="1" applyAlignment="1">
      <alignment horizontal="left" vertical="center" wrapText="1"/>
    </xf>
    <xf numFmtId="1" fontId="10" fillId="0" borderId="56" xfId="0" applyNumberFormat="1" applyFont="1" applyBorder="1" applyAlignment="1">
      <alignment horizontal="left" vertical="center" wrapText="1"/>
    </xf>
    <xf numFmtId="1" fontId="10" fillId="0" borderId="41" xfId="0" applyNumberFormat="1" applyFont="1" applyBorder="1" applyAlignment="1">
      <alignment horizontal="left" vertical="center" wrapText="1"/>
    </xf>
    <xf numFmtId="1" fontId="10" fillId="0" borderId="42" xfId="0" applyNumberFormat="1" applyFont="1" applyBorder="1" applyAlignment="1">
      <alignment horizontal="left" vertical="center" wrapText="1"/>
    </xf>
    <xf numFmtId="1" fontId="10" fillId="0" borderId="51" xfId="0" applyNumberFormat="1" applyFont="1" applyBorder="1" applyAlignment="1">
      <alignment horizontal="left" vertical="center" wrapText="1"/>
    </xf>
    <xf numFmtId="1" fontId="10" fillId="0" borderId="10" xfId="0" applyNumberFormat="1" applyFont="1" applyBorder="1" applyAlignment="1">
      <alignment horizontal="left" vertical="center" wrapText="1"/>
    </xf>
    <xf numFmtId="1" fontId="10" fillId="0" borderId="11" xfId="0" applyNumberFormat="1" applyFont="1" applyBorder="1" applyAlignment="1">
      <alignment horizontal="left" vertical="center" wrapText="1"/>
    </xf>
    <xf numFmtId="1" fontId="10" fillId="4" borderId="5" xfId="0" applyNumberFormat="1" applyFont="1" applyFill="1" applyBorder="1" applyAlignment="1">
      <alignment horizontal="center" vertical="center" wrapText="1"/>
    </xf>
    <xf numFmtId="1" fontId="10" fillId="4" borderId="6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left" vertical="center" wrapText="1"/>
    </xf>
    <xf numFmtId="1" fontId="10" fillId="0" borderId="6" xfId="0" applyNumberFormat="1" applyFont="1" applyBorder="1" applyAlignment="1">
      <alignment horizontal="left" vertical="center" wrapText="1"/>
    </xf>
    <xf numFmtId="1" fontId="10" fillId="0" borderId="12" xfId="0" applyNumberFormat="1" applyFont="1" applyBorder="1" applyAlignment="1">
      <alignment horizontal="left" vertical="center" wrapText="1"/>
    </xf>
    <xf numFmtId="1" fontId="10" fillId="0" borderId="13" xfId="0" applyNumberFormat="1" applyFont="1" applyBorder="1" applyAlignment="1">
      <alignment horizontal="left" vertical="center" wrapText="1"/>
    </xf>
    <xf numFmtId="1" fontId="10" fillId="0" borderId="72" xfId="0" applyNumberFormat="1" applyFont="1" applyBorder="1" applyAlignment="1">
      <alignment horizontal="left" vertical="center" wrapText="1"/>
    </xf>
    <xf numFmtId="1" fontId="10" fillId="0" borderId="25" xfId="0" applyNumberFormat="1" applyFont="1" applyBorder="1" applyAlignment="1">
      <alignment horizontal="left" vertical="center" wrapText="1"/>
    </xf>
    <xf numFmtId="1" fontId="10" fillId="0" borderId="30" xfId="0" applyNumberFormat="1" applyFont="1" applyBorder="1"/>
    <xf numFmtId="1" fontId="10" fillId="0" borderId="0" xfId="0" applyNumberFormat="1" applyFont="1"/>
    <xf numFmtId="1" fontId="3" fillId="0" borderId="0" xfId="0" applyNumberFormat="1" applyFont="1"/>
    <xf numFmtId="1" fontId="10" fillId="4" borderId="8" xfId="0" applyNumberFormat="1" applyFont="1" applyFill="1" applyBorder="1" applyAlignment="1">
      <alignment horizontal="center" vertical="center" wrapText="1"/>
    </xf>
    <xf numFmtId="1" fontId="10" fillId="4" borderId="17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Border="1" applyAlignment="1">
      <alignment horizontal="left" vertical="center" wrapText="1"/>
    </xf>
    <xf numFmtId="1" fontId="10" fillId="0" borderId="25" xfId="0" applyNumberFormat="1" applyFont="1" applyBorder="1" applyAlignment="1">
      <alignment horizontal="center" vertical="center" wrapText="1"/>
    </xf>
    <xf numFmtId="1" fontId="10" fillId="0" borderId="18" xfId="0" applyNumberFormat="1" applyFont="1" applyBorder="1"/>
    <xf numFmtId="1" fontId="10" fillId="0" borderId="19" xfId="0" applyNumberFormat="1" applyFont="1" applyBorder="1"/>
    <xf numFmtId="1" fontId="10" fillId="0" borderId="20" xfId="0" applyNumberFormat="1" applyFont="1" applyBorder="1"/>
    <xf numFmtId="1" fontId="10" fillId="0" borderId="31" xfId="0" applyNumberFormat="1" applyFont="1" applyBorder="1"/>
    <xf numFmtId="1" fontId="10" fillId="0" borderId="32" xfId="0" applyNumberFormat="1" applyFont="1" applyBorder="1"/>
    <xf numFmtId="1" fontId="10" fillId="0" borderId="33" xfId="0" applyNumberFormat="1" applyFont="1" applyBorder="1"/>
    <xf numFmtId="1" fontId="10" fillId="0" borderId="40" xfId="0" applyNumberFormat="1" applyFont="1" applyBorder="1"/>
    <xf numFmtId="1" fontId="10" fillId="0" borderId="41" xfId="0" applyNumberFormat="1" applyFont="1" applyBorder="1"/>
    <xf numFmtId="1" fontId="10" fillId="0" borderId="42" xfId="0" applyNumberFormat="1" applyFont="1" applyBorder="1"/>
    <xf numFmtId="1" fontId="10" fillId="4" borderId="49" xfId="0" applyNumberFormat="1" applyFont="1" applyFill="1" applyBorder="1" applyAlignment="1">
      <alignment horizontal="center" vertical="center"/>
    </xf>
    <xf numFmtId="1" fontId="10" fillId="4" borderId="4" xfId="0" applyNumberFormat="1" applyFont="1" applyFill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 wrapText="1"/>
    </xf>
    <xf numFmtId="0" fontId="6" fillId="0" borderId="2" xfId="0" applyFont="1" applyBorder="1"/>
    <xf numFmtId="0" fontId="6" fillId="0" borderId="0" xfId="0" applyFont="1"/>
    <xf numFmtId="1" fontId="10" fillId="0" borderId="385" xfId="0" applyNumberFormat="1" applyFont="1" applyBorder="1" applyAlignment="1">
      <alignment horizontal="center" vertical="center" wrapText="1"/>
    </xf>
    <xf numFmtId="1" fontId="10" fillId="0" borderId="392" xfId="0" applyNumberFormat="1" applyFont="1" applyBorder="1" applyAlignment="1" applyProtection="1">
      <alignment horizontal="center" vertical="center" wrapText="1"/>
      <protection hidden="1"/>
    </xf>
    <xf numFmtId="1" fontId="10" fillId="0" borderId="348" xfId="0" applyNumberFormat="1" applyFont="1" applyBorder="1" applyAlignment="1" applyProtection="1">
      <alignment horizontal="left" vertical="center" wrapText="1"/>
      <protection hidden="1"/>
    </xf>
    <xf numFmtId="1" fontId="10" fillId="0" borderId="397" xfId="0" applyNumberFormat="1" applyFont="1" applyBorder="1" applyAlignment="1" applyProtection="1">
      <alignment horizontal="left" vertical="center" wrapText="1"/>
      <protection hidden="1"/>
    </xf>
    <xf numFmtId="1" fontId="10" fillId="0" borderId="348" xfId="0" applyNumberFormat="1" applyFont="1" applyBorder="1" applyAlignment="1">
      <alignment horizontal="left" vertical="center" wrapText="1"/>
    </xf>
    <xf numFmtId="1" fontId="10" fillId="0" borderId="396" xfId="0" applyNumberFormat="1" applyFont="1" applyBorder="1" applyAlignment="1">
      <alignment horizontal="left" vertical="center" wrapText="1"/>
    </xf>
    <xf numFmtId="1" fontId="10" fillId="0" borderId="397" xfId="0" applyNumberFormat="1" applyFont="1" applyBorder="1" applyAlignment="1">
      <alignment horizontal="left" vertical="center" wrapText="1"/>
    </xf>
    <xf numFmtId="1" fontId="10" fillId="0" borderId="392" xfId="0" applyNumberFormat="1" applyFont="1" applyBorder="1" applyAlignment="1">
      <alignment horizontal="center" vertical="center"/>
    </xf>
    <xf numFmtId="1" fontId="10" fillId="0" borderId="392" xfId="0" applyNumberFormat="1" applyFont="1" applyBorder="1" applyAlignment="1">
      <alignment horizontal="center" vertical="center" wrapText="1"/>
    </xf>
    <xf numFmtId="1" fontId="10" fillId="0" borderId="382" xfId="0" applyNumberFormat="1" applyFont="1" applyBorder="1" applyAlignment="1">
      <alignment horizontal="center" vertical="center"/>
    </xf>
    <xf numFmtId="1" fontId="10" fillId="0" borderId="383" xfId="0" applyNumberFormat="1" applyFont="1" applyBorder="1" applyAlignment="1">
      <alignment horizontal="center" vertical="center"/>
    </xf>
    <xf numFmtId="1" fontId="10" fillId="0" borderId="384" xfId="0" applyNumberFormat="1" applyFont="1" applyBorder="1" applyAlignment="1">
      <alignment horizontal="center" vertical="center"/>
    </xf>
    <xf numFmtId="1" fontId="10" fillId="0" borderId="390" xfId="0" applyNumberFormat="1" applyFont="1" applyBorder="1" applyAlignment="1">
      <alignment horizontal="center" vertical="center"/>
    </xf>
    <xf numFmtId="1" fontId="10" fillId="0" borderId="171" xfId="0" applyNumberFormat="1" applyFont="1" applyBorder="1" applyAlignment="1">
      <alignment horizontal="center" vertical="center"/>
    </xf>
    <xf numFmtId="1" fontId="10" fillId="0" borderId="391" xfId="0" applyNumberFormat="1" applyFont="1" applyBorder="1" applyAlignment="1">
      <alignment horizontal="center" vertical="center"/>
    </xf>
    <xf numFmtId="1" fontId="10" fillId="5" borderId="382" xfId="0" applyNumberFormat="1" applyFont="1" applyFill="1" applyBorder="1" applyAlignment="1">
      <alignment horizontal="center" vertical="center" wrapText="1"/>
    </xf>
    <xf numFmtId="1" fontId="10" fillId="5" borderId="383" xfId="0" applyNumberFormat="1" applyFont="1" applyFill="1" applyBorder="1" applyAlignment="1">
      <alignment horizontal="center" vertical="center" wrapText="1"/>
    </xf>
    <xf numFmtId="1" fontId="10" fillId="5" borderId="384" xfId="0" applyNumberFormat="1" applyFont="1" applyFill="1" applyBorder="1" applyAlignment="1">
      <alignment horizontal="center" vertical="center" wrapText="1"/>
    </xf>
    <xf numFmtId="1" fontId="10" fillId="5" borderId="390" xfId="0" applyNumberFormat="1" applyFont="1" applyFill="1" applyBorder="1" applyAlignment="1">
      <alignment horizontal="center" vertical="center" wrapText="1"/>
    </xf>
    <xf numFmtId="1" fontId="10" fillId="5" borderId="171" xfId="0" applyNumberFormat="1" applyFont="1" applyFill="1" applyBorder="1" applyAlignment="1">
      <alignment horizontal="center" vertical="center" wrapText="1"/>
    </xf>
    <xf numFmtId="1" fontId="10" fillId="5" borderId="391" xfId="0" applyNumberFormat="1" applyFont="1" applyFill="1" applyBorder="1" applyAlignment="1">
      <alignment horizontal="center" vertical="center" wrapText="1"/>
    </xf>
    <xf numFmtId="1" fontId="10" fillId="0" borderId="386" xfId="0" applyNumberFormat="1" applyFont="1" applyBorder="1" applyAlignment="1">
      <alignment horizontal="center" vertical="center" wrapText="1"/>
    </xf>
    <xf numFmtId="1" fontId="10" fillId="0" borderId="387" xfId="0" applyNumberFormat="1" applyFont="1" applyBorder="1" applyAlignment="1">
      <alignment horizontal="center" vertical="center" wrapText="1"/>
    </xf>
    <xf numFmtId="1" fontId="10" fillId="0" borderId="388" xfId="0" applyNumberFormat="1" applyFont="1" applyBorder="1" applyAlignment="1">
      <alignment horizontal="center" vertical="center" wrapText="1"/>
    </xf>
    <xf numFmtId="1" fontId="10" fillId="0" borderId="395" xfId="0" applyNumberFormat="1" applyFont="1" applyBorder="1" applyAlignment="1">
      <alignment horizontal="center" vertical="center" wrapText="1"/>
    </xf>
    <xf numFmtId="1" fontId="10" fillId="0" borderId="389" xfId="0" applyNumberFormat="1" applyFont="1" applyBorder="1" applyAlignment="1">
      <alignment horizontal="center" vertical="center" wrapText="1"/>
    </xf>
    <xf numFmtId="1" fontId="10" fillId="0" borderId="347" xfId="0" applyNumberFormat="1" applyFont="1" applyBorder="1" applyAlignment="1">
      <alignment horizontal="center" vertical="center" wrapText="1"/>
    </xf>
    <xf numFmtId="1" fontId="10" fillId="4" borderId="386" xfId="0" applyNumberFormat="1" applyFont="1" applyFill="1" applyBorder="1" applyAlignment="1">
      <alignment horizontal="center" vertical="center"/>
    </xf>
    <xf numFmtId="1" fontId="10" fillId="4" borderId="392" xfId="0" applyNumberFormat="1" applyFont="1" applyFill="1" applyBorder="1" applyAlignment="1">
      <alignment horizontal="center" vertical="center"/>
    </xf>
    <xf numFmtId="1" fontId="4" fillId="4" borderId="347" xfId="0" applyNumberFormat="1" applyFont="1" applyFill="1" applyBorder="1" applyAlignment="1">
      <alignment horizontal="center" vertical="center" wrapText="1"/>
    </xf>
    <xf numFmtId="1" fontId="10" fillId="0" borderId="302" xfId="0" applyNumberFormat="1" applyFont="1" applyBorder="1" applyAlignment="1">
      <alignment horizontal="center" vertical="center" wrapText="1"/>
    </xf>
    <xf numFmtId="1" fontId="10" fillId="4" borderId="351" xfId="0" applyNumberFormat="1" applyFont="1" applyFill="1" applyBorder="1" applyAlignment="1">
      <alignment horizontal="left" vertical="center" wrapText="1"/>
    </xf>
    <xf numFmtId="1" fontId="10" fillId="0" borderId="341" xfId="0" applyNumberFormat="1" applyFont="1" applyBorder="1" applyAlignment="1">
      <alignment horizontal="center" vertical="center" wrapText="1"/>
    </xf>
    <xf numFmtId="1" fontId="10" fillId="4" borderId="348" xfId="0" applyNumberFormat="1" applyFont="1" applyFill="1" applyBorder="1" applyAlignment="1">
      <alignment horizontal="left" vertical="center" wrapText="1"/>
    </xf>
    <xf numFmtId="1" fontId="10" fillId="4" borderId="349" xfId="0" applyNumberFormat="1" applyFont="1" applyFill="1" applyBorder="1" applyAlignment="1">
      <alignment horizontal="left" vertical="center" wrapText="1"/>
    </xf>
    <xf numFmtId="1" fontId="10" fillId="5" borderId="347" xfId="0" applyNumberFormat="1" applyFont="1" applyFill="1" applyBorder="1" applyAlignment="1">
      <alignment horizontal="left" vertical="center" wrapText="1"/>
    </xf>
    <xf numFmtId="1" fontId="10" fillId="5" borderId="341" xfId="0" applyNumberFormat="1" applyFont="1" applyFill="1" applyBorder="1" applyAlignment="1">
      <alignment horizontal="center" vertical="center" wrapText="1"/>
    </xf>
    <xf numFmtId="1" fontId="10" fillId="5" borderId="297" xfId="0" applyNumberFormat="1" applyFont="1" applyFill="1" applyBorder="1" applyAlignment="1">
      <alignment horizontal="center" vertical="center" wrapText="1"/>
    </xf>
    <xf numFmtId="1" fontId="10" fillId="5" borderId="297" xfId="0" applyNumberFormat="1" applyFont="1" applyFill="1" applyBorder="1" applyAlignment="1">
      <alignment horizontal="left" vertical="center" wrapText="1"/>
    </xf>
    <xf numFmtId="1" fontId="10" fillId="0" borderId="294" xfId="0" applyNumberFormat="1" applyFont="1" applyBorder="1" applyAlignment="1">
      <alignment horizontal="center" vertical="center" wrapText="1"/>
    </xf>
    <xf numFmtId="1" fontId="10" fillId="0" borderId="297" xfId="0" applyNumberFormat="1" applyFont="1" applyBorder="1" applyAlignment="1">
      <alignment horizontal="center" vertical="center" wrapText="1"/>
    </xf>
    <xf numFmtId="1" fontId="10" fillId="5" borderId="294" xfId="0" applyNumberFormat="1" applyFont="1" applyFill="1" applyBorder="1" applyAlignment="1">
      <alignment horizontal="center" vertical="center" wrapText="1"/>
    </xf>
    <xf numFmtId="1" fontId="10" fillId="14" borderId="39" xfId="0" applyNumberFormat="1" applyFont="1" applyFill="1" applyBorder="1" applyAlignment="1">
      <alignment horizontal="left" vertical="center" wrapText="1"/>
    </xf>
    <xf numFmtId="1" fontId="10" fillId="0" borderId="318" xfId="0" applyNumberFormat="1" applyFont="1" applyBorder="1" applyAlignment="1">
      <alignment horizontal="center" vertical="center" wrapText="1"/>
    </xf>
    <xf numFmtId="1" fontId="10" fillId="0" borderId="319" xfId="0" applyNumberFormat="1" applyFont="1" applyBorder="1" applyAlignment="1">
      <alignment horizontal="left" wrapText="1"/>
    </xf>
    <xf numFmtId="1" fontId="10" fillId="0" borderId="312" xfId="0" applyNumberFormat="1" applyFont="1" applyBorder="1" applyAlignment="1">
      <alignment horizontal="left" wrapText="1"/>
    </xf>
    <xf numFmtId="1" fontId="10" fillId="0" borderId="303" xfId="0" applyNumberFormat="1" applyFont="1" applyBorder="1" applyAlignment="1">
      <alignment horizontal="center" vertical="center" wrapText="1"/>
    </xf>
    <xf numFmtId="1" fontId="10" fillId="0" borderId="306" xfId="0" applyNumberFormat="1" applyFont="1" applyBorder="1" applyAlignment="1">
      <alignment horizontal="center" vertical="center"/>
    </xf>
    <xf numFmtId="1" fontId="10" fillId="5" borderId="332" xfId="0" applyNumberFormat="1" applyFont="1" applyFill="1" applyBorder="1" applyAlignment="1">
      <alignment horizontal="center" vertical="center" wrapText="1"/>
    </xf>
    <xf numFmtId="1" fontId="10" fillId="5" borderId="295" xfId="0" applyNumberFormat="1" applyFont="1" applyFill="1" applyBorder="1" applyAlignment="1">
      <alignment horizontal="center" vertical="center" wrapText="1"/>
    </xf>
    <xf numFmtId="1" fontId="10" fillId="4" borderId="333" xfId="0" applyNumberFormat="1" applyFont="1" applyFill="1" applyBorder="1" applyAlignment="1">
      <alignment horizontal="center" vertical="center" wrapText="1"/>
    </xf>
    <xf numFmtId="1" fontId="10" fillId="4" borderId="334" xfId="0" applyNumberFormat="1" applyFont="1" applyFill="1" applyBorder="1" applyAlignment="1">
      <alignment horizontal="center" vertical="center" wrapText="1"/>
    </xf>
    <xf numFmtId="1" fontId="10" fillId="5" borderId="306" xfId="0" applyNumberFormat="1" applyFont="1" applyFill="1" applyBorder="1" applyAlignment="1">
      <alignment horizontal="center" vertical="center" wrapText="1"/>
    </xf>
    <xf numFmtId="1" fontId="10" fillId="4" borderId="303" xfId="0" applyNumberFormat="1" applyFont="1" applyFill="1" applyBorder="1" applyAlignment="1">
      <alignment horizontal="center" vertical="center"/>
    </xf>
    <xf numFmtId="1" fontId="10" fillId="4" borderId="306" xfId="0" applyNumberFormat="1" applyFont="1" applyFill="1" applyBorder="1" applyAlignment="1">
      <alignment horizontal="center" vertical="center"/>
    </xf>
    <xf numFmtId="1" fontId="10" fillId="0" borderId="304" xfId="0" applyNumberFormat="1" applyFont="1" applyBorder="1" applyAlignment="1">
      <alignment horizontal="center" vertical="center" wrapText="1"/>
    </xf>
    <xf numFmtId="1" fontId="10" fillId="0" borderId="306" xfId="0" applyNumberFormat="1" applyFont="1" applyBorder="1" applyAlignment="1">
      <alignment horizontal="center" vertical="center" wrapText="1"/>
    </xf>
    <xf numFmtId="1" fontId="10" fillId="0" borderId="305" xfId="0" applyNumberFormat="1" applyFont="1" applyBorder="1" applyAlignment="1">
      <alignment horizontal="center" vertical="center" wrapText="1"/>
    </xf>
    <xf numFmtId="1" fontId="10" fillId="0" borderId="331" xfId="0" applyNumberFormat="1" applyFont="1" applyBorder="1" applyAlignment="1">
      <alignment horizontal="center" vertical="center" wrapText="1"/>
    </xf>
    <xf numFmtId="1" fontId="10" fillId="0" borderId="287" xfId="0" applyNumberFormat="1" applyFont="1" applyBorder="1" applyAlignment="1">
      <alignment horizontal="center" vertical="center" wrapText="1"/>
    </xf>
    <xf numFmtId="1" fontId="10" fillId="0" borderId="324" xfId="0" applyNumberFormat="1" applyFont="1" applyBorder="1" applyAlignment="1">
      <alignment horizontal="center" vertical="center" wrapText="1"/>
    </xf>
    <xf numFmtId="1" fontId="10" fillId="0" borderId="289" xfId="0" applyNumberFormat="1" applyFont="1" applyBorder="1" applyAlignment="1">
      <alignment horizontal="center" vertical="center" wrapText="1"/>
    </xf>
    <xf numFmtId="1" fontId="10" fillId="5" borderId="303" xfId="0" applyNumberFormat="1" applyFont="1" applyFill="1" applyBorder="1" applyAlignment="1">
      <alignment horizontal="center" vertical="center" wrapText="1"/>
    </xf>
    <xf numFmtId="1" fontId="10" fillId="0" borderId="317" xfId="0" applyNumberFormat="1" applyFont="1" applyBorder="1" applyAlignment="1">
      <alignment horizontal="center" vertical="center" wrapText="1"/>
    </xf>
    <xf numFmtId="1" fontId="10" fillId="0" borderId="296" xfId="0" applyNumberFormat="1" applyFont="1" applyBorder="1" applyAlignment="1">
      <alignment horizontal="center" vertical="center" wrapText="1"/>
    </xf>
    <xf numFmtId="1" fontId="10" fillId="0" borderId="332" xfId="0" applyNumberFormat="1" applyFont="1" applyBorder="1" applyAlignment="1">
      <alignment horizontal="center" vertical="center" wrapText="1"/>
    </xf>
    <xf numFmtId="1" fontId="10" fillId="0" borderId="295" xfId="0" applyNumberFormat="1" applyFont="1" applyBorder="1" applyAlignment="1">
      <alignment horizontal="center" vertical="center" wrapText="1"/>
    </xf>
    <xf numFmtId="1" fontId="10" fillId="5" borderId="324" xfId="0" applyNumberFormat="1" applyFont="1" applyFill="1" applyBorder="1" applyAlignment="1">
      <alignment horizontal="center" vertical="center" wrapText="1"/>
    </xf>
    <xf numFmtId="1" fontId="10" fillId="5" borderId="289" xfId="0" applyNumberFormat="1" applyFont="1" applyFill="1" applyBorder="1" applyAlignment="1">
      <alignment horizontal="center" vertical="center" wrapText="1"/>
    </xf>
    <xf numFmtId="1" fontId="10" fillId="0" borderId="314" xfId="0" applyNumberFormat="1" applyFont="1" applyBorder="1" applyAlignment="1">
      <alignment horizontal="left" vertical="center" wrapText="1"/>
    </xf>
    <xf numFmtId="1" fontId="10" fillId="0" borderId="292" xfId="0" applyNumberFormat="1" applyFont="1" applyBorder="1" applyAlignment="1">
      <alignment horizontal="left" vertical="center" wrapText="1"/>
    </xf>
    <xf numFmtId="1" fontId="10" fillId="0" borderId="310" xfId="0" applyNumberFormat="1" applyFont="1" applyBorder="1" applyAlignment="1">
      <alignment horizontal="left" vertical="center" wrapText="1"/>
    </xf>
    <xf numFmtId="1" fontId="10" fillId="4" borderId="315" xfId="0" applyNumberFormat="1" applyFont="1" applyFill="1" applyBorder="1" applyAlignment="1">
      <alignment horizontal="center" vertical="center" wrapText="1"/>
    </xf>
    <xf numFmtId="1" fontId="10" fillId="4" borderId="301" xfId="0" applyNumberFormat="1" applyFont="1" applyFill="1" applyBorder="1" applyAlignment="1">
      <alignment horizontal="center" vertical="center" wrapText="1"/>
    </xf>
    <xf numFmtId="1" fontId="10" fillId="4" borderId="302" xfId="0" applyNumberFormat="1" applyFont="1" applyFill="1" applyBorder="1" applyAlignment="1">
      <alignment horizontal="center" vertical="center" wrapText="1"/>
    </xf>
    <xf numFmtId="1" fontId="10" fillId="4" borderId="298" xfId="0" applyNumberFormat="1" applyFont="1" applyFill="1" applyBorder="1" applyAlignment="1">
      <alignment horizontal="center" vertical="center" wrapText="1"/>
    </xf>
    <xf numFmtId="1" fontId="10" fillId="4" borderId="171" xfId="0" applyNumberFormat="1" applyFont="1" applyFill="1" applyBorder="1" applyAlignment="1">
      <alignment horizontal="center" vertical="center" wrapText="1"/>
    </xf>
    <xf numFmtId="1" fontId="10" fillId="4" borderId="299" xfId="0" applyNumberFormat="1" applyFont="1" applyFill="1" applyBorder="1" applyAlignment="1">
      <alignment horizontal="center" vertical="center" wrapText="1"/>
    </xf>
    <xf numFmtId="1" fontId="10" fillId="0" borderId="315" xfId="0" applyNumberFormat="1" applyFont="1" applyBorder="1" applyAlignment="1">
      <alignment horizontal="center" vertical="center" wrapText="1"/>
    </xf>
    <xf numFmtId="1" fontId="10" fillId="0" borderId="301" xfId="0" applyNumberFormat="1" applyFont="1" applyBorder="1" applyAlignment="1">
      <alignment horizontal="center" vertical="center" wrapText="1"/>
    </xf>
    <xf numFmtId="1" fontId="10" fillId="0" borderId="298" xfId="0" applyNumberFormat="1" applyFont="1" applyBorder="1" applyAlignment="1">
      <alignment horizontal="center" vertical="center" wrapText="1"/>
    </xf>
    <xf numFmtId="1" fontId="10" fillId="0" borderId="171" xfId="0" applyNumberFormat="1" applyFont="1" applyBorder="1" applyAlignment="1">
      <alignment horizontal="center" vertical="center" wrapText="1"/>
    </xf>
    <xf numFmtId="1" fontId="10" fillId="0" borderId="299" xfId="0" applyNumberFormat="1" applyFont="1" applyBorder="1" applyAlignment="1">
      <alignment horizontal="center" vertical="center" wrapText="1"/>
    </xf>
    <xf numFmtId="1" fontId="10" fillId="0" borderId="315" xfId="0" applyNumberFormat="1" applyFont="1" applyBorder="1" applyAlignment="1">
      <alignment horizontal="center" vertical="center"/>
    </xf>
    <xf numFmtId="1" fontId="10" fillId="0" borderId="301" xfId="0" applyNumberFormat="1" applyFont="1" applyBorder="1" applyAlignment="1">
      <alignment horizontal="center" vertical="center"/>
    </xf>
    <xf numFmtId="1" fontId="10" fillId="0" borderId="302" xfId="0" applyNumberFormat="1" applyFont="1" applyBorder="1" applyAlignment="1">
      <alignment horizontal="center" vertical="center"/>
    </xf>
    <xf numFmtId="1" fontId="10" fillId="0" borderId="298" xfId="0" applyNumberFormat="1" applyFont="1" applyBorder="1" applyAlignment="1">
      <alignment horizontal="center" vertical="center"/>
    </xf>
    <xf numFmtId="1" fontId="10" fillId="0" borderId="299" xfId="0" applyNumberFormat="1" applyFont="1" applyBorder="1" applyAlignment="1">
      <alignment horizontal="center" vertical="center"/>
    </xf>
    <xf numFmtId="1" fontId="10" fillId="0" borderId="328" xfId="0" applyNumberFormat="1" applyFont="1" applyBorder="1" applyAlignment="1">
      <alignment horizontal="center" vertical="center" wrapText="1"/>
    </xf>
    <xf numFmtId="1" fontId="10" fillId="0" borderId="293" xfId="0" applyNumberFormat="1" applyFont="1" applyBorder="1" applyAlignment="1">
      <alignment horizontal="center" vertical="center" wrapText="1"/>
    </xf>
    <xf numFmtId="1" fontId="10" fillId="0" borderId="329" xfId="0" applyNumberFormat="1" applyFont="1" applyBorder="1" applyAlignment="1">
      <alignment horizontal="center" vertical="center" wrapText="1"/>
    </xf>
    <xf numFmtId="1" fontId="10" fillId="4" borderId="319" xfId="0" applyNumberFormat="1" applyFont="1" applyFill="1" applyBorder="1" applyAlignment="1">
      <alignment horizontal="left" vertical="center" wrapText="1"/>
    </xf>
    <xf numFmtId="1" fontId="10" fillId="4" borderId="311" xfId="0" applyNumberFormat="1" applyFont="1" applyFill="1" applyBorder="1" applyAlignment="1">
      <alignment horizontal="left" vertical="center" wrapText="1"/>
    </xf>
    <xf numFmtId="1" fontId="10" fillId="4" borderId="312" xfId="0" applyNumberFormat="1" applyFont="1" applyFill="1" applyBorder="1" applyAlignment="1">
      <alignment horizontal="left" vertical="center" wrapText="1"/>
    </xf>
    <xf numFmtId="1" fontId="10" fillId="13" borderId="297" xfId="0" applyNumberFormat="1" applyFont="1" applyFill="1" applyBorder="1" applyAlignment="1">
      <alignment horizontal="center" vertical="center" wrapText="1"/>
    </xf>
    <xf numFmtId="1" fontId="10" fillId="4" borderId="325" xfId="0" applyNumberFormat="1" applyFont="1" applyFill="1" applyBorder="1" applyAlignment="1">
      <alignment horizontal="center" vertical="center" wrapText="1"/>
    </xf>
    <xf numFmtId="1" fontId="10" fillId="4" borderId="300" xfId="0" applyNumberFormat="1" applyFont="1" applyFill="1" applyBorder="1" applyAlignment="1">
      <alignment horizontal="center" vertical="center" wrapText="1"/>
    </xf>
    <xf numFmtId="1" fontId="10" fillId="0" borderId="303" xfId="0" applyNumberFormat="1" applyFont="1" applyBorder="1" applyAlignment="1">
      <alignment horizontal="center" vertical="center"/>
    </xf>
    <xf numFmtId="1" fontId="11" fillId="13" borderId="294" xfId="0" applyNumberFormat="1" applyFont="1" applyFill="1" applyBorder="1" applyAlignment="1">
      <alignment horizontal="center" vertical="center" wrapText="1"/>
    </xf>
    <xf numFmtId="1" fontId="11" fillId="13" borderId="297" xfId="0" applyNumberFormat="1" applyFont="1" applyFill="1" applyBorder="1" applyAlignment="1">
      <alignment horizontal="center" vertical="center" wrapText="1"/>
    </xf>
    <xf numFmtId="1" fontId="11" fillId="0" borderId="294" xfId="0" applyNumberFormat="1" applyFont="1" applyBorder="1" applyAlignment="1">
      <alignment horizontal="center" vertical="center" wrapText="1"/>
    </xf>
    <xf numFmtId="1" fontId="11" fillId="0" borderId="297" xfId="0" applyNumberFormat="1" applyFont="1" applyBorder="1" applyAlignment="1">
      <alignment horizontal="center" vertical="center" wrapText="1"/>
    </xf>
    <xf numFmtId="1" fontId="10" fillId="13" borderId="294" xfId="0" applyNumberFormat="1" applyFont="1" applyFill="1" applyBorder="1" applyAlignment="1">
      <alignment horizontal="center" vertical="center" wrapText="1"/>
    </xf>
    <xf numFmtId="1" fontId="10" fillId="4" borderId="319" xfId="0" applyNumberFormat="1" applyFont="1" applyFill="1" applyBorder="1" applyAlignment="1">
      <alignment horizontal="left" vertical="center"/>
    </xf>
    <xf numFmtId="1" fontId="10" fillId="4" borderId="312" xfId="0" applyNumberFormat="1" applyFont="1" applyFill="1" applyBorder="1" applyAlignment="1">
      <alignment horizontal="left" vertical="center"/>
    </xf>
    <xf numFmtId="1" fontId="10" fillId="0" borderId="303" xfId="1" applyNumberFormat="1" applyFont="1" applyFill="1" applyBorder="1" applyAlignment="1">
      <alignment horizontal="center" vertical="center" wrapText="1"/>
    </xf>
    <xf numFmtId="1" fontId="10" fillId="0" borderId="306" xfId="1" applyNumberFormat="1" applyFont="1" applyFill="1" applyBorder="1" applyAlignment="1">
      <alignment horizontal="center" vertical="center"/>
    </xf>
    <xf numFmtId="1" fontId="10" fillId="5" borderId="316" xfId="0" applyNumberFormat="1" applyFont="1" applyFill="1" applyBorder="1" applyAlignment="1">
      <alignment horizontal="center" vertical="center" wrapText="1"/>
    </xf>
    <xf numFmtId="1" fontId="10" fillId="5" borderId="302" xfId="0" applyNumberFormat="1" applyFont="1" applyFill="1" applyBorder="1" applyAlignment="1">
      <alignment horizontal="center" vertical="center" wrapText="1"/>
    </xf>
    <xf numFmtId="1" fontId="10" fillId="5" borderId="299" xfId="0" applyNumberFormat="1" applyFont="1" applyFill="1" applyBorder="1" applyAlignment="1">
      <alignment horizontal="center" vertical="center" wrapText="1"/>
    </xf>
    <xf numFmtId="1" fontId="10" fillId="0" borderId="325" xfId="0" applyNumberFormat="1" applyFont="1" applyBorder="1" applyAlignment="1">
      <alignment horizontal="center" vertical="center" wrapText="1"/>
    </xf>
    <xf numFmtId="1" fontId="10" fillId="0" borderId="300" xfId="0" applyNumberFormat="1" applyFont="1" applyBorder="1" applyAlignment="1">
      <alignment horizontal="center" vertical="center" wrapText="1"/>
    </xf>
    <xf numFmtId="1" fontId="10" fillId="0" borderId="305" xfId="0" applyNumberFormat="1" applyFont="1" applyBorder="1" applyAlignment="1">
      <alignment horizontal="center" vertical="center"/>
    </xf>
    <xf numFmtId="1" fontId="10" fillId="5" borderId="319" xfId="0" applyNumberFormat="1" applyFont="1" applyFill="1" applyBorder="1" applyAlignment="1">
      <alignment horizontal="left" vertical="center" wrapText="1"/>
    </xf>
    <xf numFmtId="1" fontId="10" fillId="5" borderId="311" xfId="0" applyNumberFormat="1" applyFont="1" applyFill="1" applyBorder="1" applyAlignment="1">
      <alignment horizontal="left" vertical="center" wrapText="1"/>
    </xf>
    <xf numFmtId="1" fontId="10" fillId="5" borderId="312" xfId="0" applyNumberFormat="1" applyFont="1" applyFill="1" applyBorder="1" applyAlignment="1">
      <alignment horizontal="left" vertical="center" wrapText="1"/>
    </xf>
    <xf numFmtId="1" fontId="10" fillId="0" borderId="316" xfId="0" applyNumberFormat="1" applyFont="1" applyBorder="1" applyAlignment="1">
      <alignment horizontal="center" vertical="center" wrapText="1"/>
    </xf>
    <xf numFmtId="1" fontId="10" fillId="4" borderId="316" xfId="0" applyNumberFormat="1" applyFont="1" applyFill="1" applyBorder="1" applyAlignment="1">
      <alignment horizontal="center" vertical="center" wrapText="1"/>
    </xf>
    <xf numFmtId="1" fontId="10" fillId="0" borderId="318" xfId="0" applyNumberFormat="1" applyFont="1" applyBorder="1" applyAlignment="1">
      <alignment horizontal="left" vertical="center" wrapText="1"/>
    </xf>
    <xf numFmtId="1" fontId="10" fillId="0" borderId="294" xfId="0" applyNumberFormat="1" applyFont="1" applyBorder="1" applyAlignment="1">
      <alignment horizontal="center" vertical="center"/>
    </xf>
    <xf numFmtId="1" fontId="10" fillId="0" borderId="297" xfId="0" applyNumberFormat="1" applyFont="1" applyBorder="1" applyAlignment="1">
      <alignment horizontal="center" vertical="center"/>
    </xf>
    <xf numFmtId="1" fontId="10" fillId="0" borderId="304" xfId="0" applyNumberFormat="1" applyFont="1" applyBorder="1" applyAlignment="1">
      <alignment horizontal="center" vertical="center"/>
    </xf>
    <xf numFmtId="1" fontId="10" fillId="0" borderId="294" xfId="0" applyNumberFormat="1" applyFont="1" applyBorder="1" applyAlignment="1">
      <alignment horizontal="left" vertical="center" wrapText="1"/>
    </xf>
    <xf numFmtId="1" fontId="10" fillId="0" borderId="297" xfId="0" applyNumberFormat="1" applyFont="1" applyBorder="1" applyAlignment="1">
      <alignment horizontal="left" vertical="center" wrapText="1"/>
    </xf>
    <xf numFmtId="1" fontId="10" fillId="0" borderId="319" xfId="0" applyNumberFormat="1" applyFont="1" applyBorder="1" applyAlignment="1">
      <alignment horizontal="left"/>
    </xf>
    <xf numFmtId="1" fontId="10" fillId="0" borderId="312" xfId="0" applyNumberFormat="1" applyFont="1" applyBorder="1" applyAlignment="1">
      <alignment horizontal="left"/>
    </xf>
    <xf numFmtId="1" fontId="10" fillId="0" borderId="319" xfId="0" applyNumberFormat="1" applyFont="1" applyBorder="1" applyAlignment="1">
      <alignment horizontal="left" vertical="center" wrapText="1"/>
    </xf>
    <xf numFmtId="1" fontId="10" fillId="0" borderId="311" xfId="0" applyNumberFormat="1" applyFont="1" applyBorder="1" applyAlignment="1">
      <alignment horizontal="left" vertical="center" wrapText="1"/>
    </xf>
    <xf numFmtId="1" fontId="10" fillId="0" borderId="312" xfId="0" applyNumberFormat="1" applyFont="1" applyBorder="1" applyAlignment="1">
      <alignment horizontal="left" vertical="center" wrapText="1"/>
    </xf>
    <xf numFmtId="1" fontId="10" fillId="0" borderId="298" xfId="0" applyNumberFormat="1" applyFont="1" applyBorder="1" applyAlignment="1">
      <alignment horizontal="left" vertical="center" wrapText="1"/>
    </xf>
    <xf numFmtId="1" fontId="10" fillId="0" borderId="171" xfId="0" applyNumberFormat="1" applyFont="1" applyBorder="1" applyAlignment="1">
      <alignment horizontal="left" vertical="center" wrapText="1"/>
    </xf>
    <xf numFmtId="1" fontId="10" fillId="0" borderId="299" xfId="0" applyNumberFormat="1" applyFont="1" applyBorder="1" applyAlignment="1">
      <alignment horizontal="left" vertical="center" wrapText="1"/>
    </xf>
    <xf numFmtId="1" fontId="10" fillId="4" borderId="303" xfId="0" applyNumberFormat="1" applyFont="1" applyFill="1" applyBorder="1" applyAlignment="1">
      <alignment horizontal="center" vertical="center" wrapText="1"/>
    </xf>
    <xf numFmtId="1" fontId="10" fillId="4" borderId="304" xfId="0" applyNumberFormat="1" applyFont="1" applyFill="1" applyBorder="1" applyAlignment="1">
      <alignment horizontal="center" vertical="center" wrapText="1"/>
    </xf>
    <xf numFmtId="1" fontId="10" fillId="0" borderId="303" xfId="0" applyNumberFormat="1" applyFont="1" applyBorder="1" applyAlignment="1">
      <alignment horizontal="left" vertical="center" wrapText="1"/>
    </xf>
    <xf numFmtId="1" fontId="10" fillId="0" borderId="304" xfId="0" applyNumberFormat="1" applyFont="1" applyBorder="1" applyAlignment="1">
      <alignment horizontal="left" vertical="center" wrapText="1"/>
    </xf>
    <xf numFmtId="1" fontId="10" fillId="0" borderId="306" xfId="0" applyNumberFormat="1" applyFont="1" applyBorder="1" applyAlignment="1">
      <alignment horizontal="left" vertical="center" wrapText="1"/>
    </xf>
    <xf numFmtId="1" fontId="10" fillId="4" borderId="294" xfId="0" applyNumberFormat="1" applyFont="1" applyFill="1" applyBorder="1" applyAlignment="1">
      <alignment horizontal="center" vertical="center" wrapText="1"/>
    </xf>
    <xf numFmtId="1" fontId="10" fillId="4" borderId="297" xfId="0" applyNumberFormat="1" applyFont="1" applyFill="1" applyBorder="1" applyAlignment="1">
      <alignment horizontal="center" vertical="center" wrapText="1"/>
    </xf>
    <xf numFmtId="1" fontId="10" fillId="0" borderId="290" xfId="0" applyNumberFormat="1" applyFont="1" applyBorder="1" applyAlignment="1">
      <alignment horizontal="left" vertical="center" wrapText="1"/>
    </xf>
    <xf numFmtId="1" fontId="10" fillId="0" borderId="310" xfId="0" applyNumberFormat="1" applyFont="1" applyBorder="1"/>
    <xf numFmtId="1" fontId="10" fillId="0" borderId="311" xfId="0" applyNumberFormat="1" applyFont="1" applyBorder="1"/>
    <xf numFmtId="1" fontId="10" fillId="0" borderId="312" xfId="0" applyNumberFormat="1" applyFont="1" applyBorder="1"/>
    <xf numFmtId="1" fontId="10" fillId="4" borderId="315" xfId="0" applyNumberFormat="1" applyFont="1" applyFill="1" applyBorder="1" applyAlignment="1">
      <alignment horizontal="center" vertical="center"/>
    </xf>
    <xf numFmtId="1" fontId="10" fillId="4" borderId="302" xfId="0" applyNumberFormat="1" applyFont="1" applyFill="1" applyBorder="1" applyAlignment="1">
      <alignment horizontal="center" vertical="center"/>
    </xf>
    <xf numFmtId="1" fontId="10" fillId="0" borderId="460" xfId="0" applyNumberFormat="1" applyFont="1" applyBorder="1" applyAlignment="1">
      <alignment horizontal="center" vertical="center" wrapText="1"/>
    </xf>
    <xf numFmtId="1" fontId="10" fillId="0" borderId="465" xfId="0" applyNumberFormat="1" applyFont="1" applyBorder="1" applyAlignment="1" applyProtection="1">
      <alignment horizontal="center" vertical="center" wrapText="1"/>
      <protection hidden="1"/>
    </xf>
    <xf numFmtId="1" fontId="10" fillId="0" borderId="468" xfId="0" applyNumberFormat="1" applyFont="1" applyBorder="1" applyAlignment="1" applyProtection="1">
      <alignment horizontal="left" vertical="center" wrapText="1"/>
      <protection hidden="1"/>
    </xf>
    <xf numFmtId="1" fontId="10" fillId="0" borderId="470" xfId="0" applyNumberFormat="1" applyFont="1" applyBorder="1" applyAlignment="1" applyProtection="1">
      <alignment horizontal="left" vertical="center" wrapText="1"/>
      <protection hidden="1"/>
    </xf>
    <xf numFmtId="1" fontId="10" fillId="0" borderId="468" xfId="0" applyNumberFormat="1" applyFont="1" applyBorder="1" applyAlignment="1">
      <alignment horizontal="left" vertical="center" wrapText="1"/>
    </xf>
    <xf numFmtId="1" fontId="10" fillId="0" borderId="469" xfId="0" applyNumberFormat="1" applyFont="1" applyBorder="1" applyAlignment="1">
      <alignment horizontal="left" vertical="center" wrapText="1"/>
    </xf>
    <xf numFmtId="1" fontId="10" fillId="0" borderId="470" xfId="0" applyNumberFormat="1" applyFont="1" applyBorder="1" applyAlignment="1">
      <alignment horizontal="left" vertical="center" wrapText="1"/>
    </xf>
    <xf numFmtId="1" fontId="10" fillId="0" borderId="465" xfId="0" applyNumberFormat="1" applyFont="1" applyBorder="1" applyAlignment="1">
      <alignment horizontal="center" vertical="center"/>
    </xf>
    <xf numFmtId="1" fontId="10" fillId="0" borderId="465" xfId="0" applyNumberFormat="1" applyFont="1" applyBorder="1" applyAlignment="1">
      <alignment horizontal="center" vertical="center" wrapText="1"/>
    </xf>
    <xf numFmtId="1" fontId="10" fillId="0" borderId="457" xfId="0" applyNumberFormat="1" applyFont="1" applyBorder="1" applyAlignment="1">
      <alignment horizontal="center" vertical="center"/>
    </xf>
    <xf numFmtId="1" fontId="10" fillId="0" borderId="458" xfId="0" applyNumberFormat="1" applyFont="1" applyBorder="1" applyAlignment="1">
      <alignment horizontal="center" vertical="center"/>
    </xf>
    <xf numFmtId="1" fontId="10" fillId="0" borderId="459" xfId="0" applyNumberFormat="1" applyFont="1" applyBorder="1" applyAlignment="1">
      <alignment horizontal="center" vertical="center"/>
    </xf>
    <xf numFmtId="1" fontId="10" fillId="5" borderId="457" xfId="0" applyNumberFormat="1" applyFont="1" applyFill="1" applyBorder="1" applyAlignment="1">
      <alignment horizontal="center" vertical="center" wrapText="1"/>
    </xf>
    <xf numFmtId="1" fontId="10" fillId="5" borderId="458" xfId="0" applyNumberFormat="1" applyFont="1" applyFill="1" applyBorder="1" applyAlignment="1">
      <alignment horizontal="center" vertical="center" wrapText="1"/>
    </xf>
    <xf numFmtId="1" fontId="10" fillId="5" borderId="459" xfId="0" applyNumberFormat="1" applyFont="1" applyFill="1" applyBorder="1" applyAlignment="1">
      <alignment horizontal="center" vertical="center" wrapText="1"/>
    </xf>
    <xf numFmtId="1" fontId="10" fillId="0" borderId="461" xfId="0" applyNumberFormat="1" applyFont="1" applyBorder="1" applyAlignment="1">
      <alignment horizontal="center" vertical="center" wrapText="1"/>
    </xf>
    <xf numFmtId="1" fontId="10" fillId="0" borderId="462" xfId="0" applyNumberFormat="1" applyFont="1" applyBorder="1" applyAlignment="1">
      <alignment horizontal="center" vertical="center" wrapText="1"/>
    </xf>
    <xf numFmtId="1" fontId="10" fillId="0" borderId="463" xfId="0" applyNumberFormat="1" applyFont="1" applyBorder="1" applyAlignment="1">
      <alignment horizontal="center" vertical="center" wrapText="1"/>
    </xf>
    <xf numFmtId="1" fontId="10" fillId="0" borderId="464" xfId="0" applyNumberFormat="1" applyFont="1" applyBorder="1" applyAlignment="1">
      <alignment horizontal="center" vertical="center" wrapText="1"/>
    </xf>
    <xf numFmtId="1" fontId="10" fillId="4" borderId="461" xfId="0" applyNumberFormat="1" applyFont="1" applyFill="1" applyBorder="1" applyAlignment="1">
      <alignment horizontal="center" vertical="center"/>
    </xf>
    <xf numFmtId="1" fontId="10" fillId="4" borderId="465" xfId="0" applyNumberFormat="1" applyFont="1" applyFill="1" applyBorder="1" applyAlignment="1">
      <alignment horizontal="center" vertical="center"/>
    </xf>
    <xf numFmtId="1" fontId="10" fillId="0" borderId="428" xfId="0" applyNumberFormat="1" applyFont="1" applyBorder="1" applyAlignment="1">
      <alignment horizontal="center" vertical="center" wrapText="1"/>
    </xf>
    <xf numFmtId="1" fontId="10" fillId="4" borderId="397" xfId="0" applyNumberFormat="1" applyFont="1" applyFill="1" applyBorder="1" applyAlignment="1">
      <alignment horizontal="left" vertical="center" wrapText="1"/>
    </xf>
    <xf numFmtId="1" fontId="10" fillId="5" borderId="389" xfId="0" applyNumberFormat="1" applyFont="1" applyFill="1" applyBorder="1" applyAlignment="1">
      <alignment horizontal="center" vertical="center" wrapText="1"/>
    </xf>
    <xf numFmtId="1" fontId="10" fillId="5" borderId="347" xfId="0" applyNumberFormat="1" applyFont="1" applyFill="1" applyBorder="1" applyAlignment="1">
      <alignment horizontal="center" vertical="center" wrapText="1"/>
    </xf>
    <xf numFmtId="1" fontId="10" fillId="0" borderId="422" xfId="0" applyNumberFormat="1" applyFont="1" applyBorder="1" applyAlignment="1">
      <alignment horizontal="center" vertical="center" wrapText="1"/>
    </xf>
    <xf numFmtId="1" fontId="10" fillId="0" borderId="351" xfId="0" applyNumberFormat="1" applyFont="1" applyBorder="1" applyAlignment="1">
      <alignment horizontal="center" vertical="center" wrapText="1"/>
    </xf>
    <xf numFmtId="1" fontId="10" fillId="0" borderId="348" xfId="0" applyNumberFormat="1" applyFont="1" applyBorder="1" applyAlignment="1">
      <alignment horizontal="left" wrapText="1"/>
    </xf>
    <xf numFmtId="1" fontId="10" fillId="0" borderId="397" xfId="0" applyNumberFormat="1" applyFont="1" applyBorder="1" applyAlignment="1">
      <alignment horizontal="left" wrapText="1"/>
    </xf>
    <xf numFmtId="1" fontId="10" fillId="5" borderId="414" xfId="0" applyNumberFormat="1" applyFont="1" applyFill="1" applyBorder="1" applyAlignment="1">
      <alignment horizontal="center" vertical="center" wrapText="1"/>
    </xf>
    <xf numFmtId="1" fontId="10" fillId="5" borderId="344" xfId="0" applyNumberFormat="1" applyFont="1" applyFill="1" applyBorder="1" applyAlignment="1">
      <alignment horizontal="center" vertical="center" wrapText="1"/>
    </xf>
    <xf numFmtId="1" fontId="10" fillId="4" borderId="415" xfId="0" applyNumberFormat="1" applyFont="1" applyFill="1" applyBorder="1" applyAlignment="1">
      <alignment horizontal="center" vertical="center" wrapText="1"/>
    </xf>
    <xf numFmtId="1" fontId="10" fillId="5" borderId="392" xfId="0" applyNumberFormat="1" applyFont="1" applyFill="1" applyBorder="1" applyAlignment="1">
      <alignment horizontal="center" vertical="center" wrapText="1"/>
    </xf>
    <xf numFmtId="1" fontId="10" fillId="4" borderId="385" xfId="0" applyNumberFormat="1" applyFont="1" applyFill="1" applyBorder="1" applyAlignment="1">
      <alignment horizontal="center" vertical="center"/>
    </xf>
    <xf numFmtId="1" fontId="10" fillId="0" borderId="413" xfId="0" applyNumberFormat="1" applyFont="1" applyBorder="1" applyAlignment="1">
      <alignment horizontal="center" vertical="center" wrapText="1"/>
    </xf>
    <xf numFmtId="1" fontId="10" fillId="0" borderId="416" xfId="0" applyNumberFormat="1" applyFont="1" applyBorder="1" applyAlignment="1">
      <alignment horizontal="center" vertical="center" wrapText="1"/>
    </xf>
    <xf numFmtId="1" fontId="10" fillId="0" borderId="407" xfId="0" applyNumberFormat="1" applyFont="1" applyBorder="1" applyAlignment="1">
      <alignment horizontal="center" vertical="center" wrapText="1"/>
    </xf>
    <xf numFmtId="1" fontId="10" fillId="0" borderId="346" xfId="0" applyNumberFormat="1" applyFont="1" applyBorder="1" applyAlignment="1">
      <alignment horizontal="center" vertical="center" wrapText="1"/>
    </xf>
    <xf numFmtId="1" fontId="10" fillId="5" borderId="385" xfId="0" applyNumberFormat="1" applyFont="1" applyFill="1" applyBorder="1" applyAlignment="1">
      <alignment horizontal="center" vertical="center" wrapText="1"/>
    </xf>
    <xf numFmtId="1" fontId="10" fillId="0" borderId="402" xfId="0" applyNumberFormat="1" applyFont="1" applyBorder="1" applyAlignment="1">
      <alignment horizontal="center" vertical="center" wrapText="1"/>
    </xf>
    <xf numFmtId="1" fontId="10" fillId="0" borderId="345" xfId="0" applyNumberFormat="1" applyFont="1" applyBorder="1" applyAlignment="1">
      <alignment horizontal="center" vertical="center" wrapText="1"/>
    </xf>
    <xf numFmtId="1" fontId="10" fillId="0" borderId="414" xfId="0" applyNumberFormat="1" applyFont="1" applyBorder="1" applyAlignment="1">
      <alignment horizontal="center" vertical="center" wrapText="1"/>
    </xf>
    <xf numFmtId="1" fontId="10" fillId="0" borderId="344" xfId="0" applyNumberFormat="1" applyFont="1" applyBorder="1" applyAlignment="1">
      <alignment horizontal="center" vertical="center" wrapText="1"/>
    </xf>
    <xf numFmtId="1" fontId="10" fillId="5" borderId="407" xfId="0" applyNumberFormat="1" applyFont="1" applyFill="1" applyBorder="1" applyAlignment="1">
      <alignment horizontal="center" vertical="center" wrapText="1"/>
    </xf>
    <xf numFmtId="1" fontId="10" fillId="5" borderId="346" xfId="0" applyNumberFormat="1" applyFont="1" applyFill="1" applyBorder="1" applyAlignment="1">
      <alignment horizontal="center" vertical="center" wrapText="1"/>
    </xf>
    <xf numFmtId="1" fontId="10" fillId="0" borderId="350" xfId="0" applyNumberFormat="1" applyFont="1" applyBorder="1" applyAlignment="1">
      <alignment horizontal="left" vertical="center" wrapText="1"/>
    </xf>
    <xf numFmtId="1" fontId="10" fillId="0" borderId="401" xfId="0" applyNumberFormat="1" applyFont="1" applyBorder="1" applyAlignment="1">
      <alignment horizontal="left" vertical="center" wrapText="1"/>
    </xf>
    <xf numFmtId="1" fontId="10" fillId="4" borderId="382" xfId="0" applyNumberFormat="1" applyFont="1" applyFill="1" applyBorder="1" applyAlignment="1">
      <alignment horizontal="center" vertical="center" wrapText="1"/>
    </xf>
    <xf numFmtId="1" fontId="10" fillId="4" borderId="383" xfId="0" applyNumberFormat="1" applyFont="1" applyFill="1" applyBorder="1" applyAlignment="1">
      <alignment horizontal="center" vertical="center" wrapText="1"/>
    </xf>
    <xf numFmtId="1" fontId="10" fillId="4" borderId="384" xfId="0" applyNumberFormat="1" applyFont="1" applyFill="1" applyBorder="1" applyAlignment="1">
      <alignment horizontal="center" vertical="center" wrapText="1"/>
    </xf>
    <xf numFmtId="1" fontId="10" fillId="4" borderId="390" xfId="0" applyNumberFormat="1" applyFont="1" applyFill="1" applyBorder="1" applyAlignment="1">
      <alignment horizontal="center" vertical="center" wrapText="1"/>
    </xf>
    <xf numFmtId="1" fontId="10" fillId="4" borderId="391" xfId="0" applyNumberFormat="1" applyFont="1" applyFill="1" applyBorder="1" applyAlignment="1">
      <alignment horizontal="center" vertical="center" wrapText="1"/>
    </xf>
    <xf numFmtId="1" fontId="10" fillId="0" borderId="382" xfId="0" applyNumberFormat="1" applyFont="1" applyBorder="1" applyAlignment="1">
      <alignment horizontal="center" vertical="center" wrapText="1"/>
    </xf>
    <xf numFmtId="1" fontId="10" fillId="0" borderId="383" xfId="0" applyNumberFormat="1" applyFont="1" applyBorder="1" applyAlignment="1">
      <alignment horizontal="center" vertical="center" wrapText="1"/>
    </xf>
    <xf numFmtId="1" fontId="10" fillId="0" borderId="384" xfId="0" applyNumberFormat="1" applyFont="1" applyBorder="1" applyAlignment="1">
      <alignment horizontal="center" vertical="center" wrapText="1"/>
    </xf>
    <xf numFmtId="1" fontId="10" fillId="0" borderId="390" xfId="0" applyNumberFormat="1" applyFont="1" applyBorder="1" applyAlignment="1">
      <alignment horizontal="center" vertical="center" wrapText="1"/>
    </xf>
    <xf numFmtId="1" fontId="10" fillId="0" borderId="391" xfId="0" applyNumberFormat="1" applyFont="1" applyBorder="1" applyAlignment="1">
      <alignment horizontal="center" vertical="center" wrapText="1"/>
    </xf>
    <xf numFmtId="1" fontId="10" fillId="0" borderId="409" xfId="0" applyNumberFormat="1" applyFont="1" applyBorder="1" applyAlignment="1">
      <alignment horizontal="center" vertical="center" wrapText="1"/>
    </xf>
    <xf numFmtId="1" fontId="10" fillId="0" borderId="411" xfId="0" applyNumberFormat="1" applyFont="1" applyBorder="1" applyAlignment="1">
      <alignment horizontal="center" vertical="center" wrapText="1"/>
    </xf>
    <xf numFmtId="1" fontId="10" fillId="0" borderId="410" xfId="0" applyNumberFormat="1" applyFont="1" applyBorder="1" applyAlignment="1">
      <alignment horizontal="center" vertical="center" wrapText="1"/>
    </xf>
    <xf numFmtId="1" fontId="10" fillId="4" borderId="396" xfId="0" applyNumberFormat="1" applyFont="1" applyFill="1" applyBorder="1" applyAlignment="1">
      <alignment horizontal="left" vertical="center" wrapText="1"/>
    </xf>
    <xf numFmtId="1" fontId="10" fillId="13" borderId="347" xfId="0" applyNumberFormat="1" applyFont="1" applyFill="1" applyBorder="1" applyAlignment="1">
      <alignment horizontal="center" vertical="center" wrapText="1"/>
    </xf>
    <xf numFmtId="1" fontId="10" fillId="4" borderId="388" xfId="0" applyNumberFormat="1" applyFont="1" applyFill="1" applyBorder="1" applyAlignment="1">
      <alignment horizontal="center" vertical="center" wrapText="1"/>
    </xf>
    <xf numFmtId="1" fontId="10" fillId="4" borderId="395" xfId="0" applyNumberFormat="1" applyFont="1" applyFill="1" applyBorder="1" applyAlignment="1">
      <alignment horizontal="center" vertical="center" wrapText="1"/>
    </xf>
    <xf numFmtId="1" fontId="10" fillId="0" borderId="385" xfId="0" applyNumberFormat="1" applyFont="1" applyBorder="1" applyAlignment="1">
      <alignment horizontal="center" vertical="center"/>
    </xf>
    <xf numFmtId="1" fontId="11" fillId="13" borderId="389" xfId="0" applyNumberFormat="1" applyFont="1" applyFill="1" applyBorder="1" applyAlignment="1">
      <alignment horizontal="center" vertical="center" wrapText="1"/>
    </xf>
    <xf numFmtId="1" fontId="11" fillId="13" borderId="347" xfId="0" applyNumberFormat="1" applyFont="1" applyFill="1" applyBorder="1" applyAlignment="1">
      <alignment horizontal="center" vertical="center" wrapText="1"/>
    </xf>
    <xf numFmtId="1" fontId="11" fillId="0" borderId="389" xfId="0" applyNumberFormat="1" applyFont="1" applyBorder="1" applyAlignment="1">
      <alignment horizontal="center" vertical="center" wrapText="1"/>
    </xf>
    <xf numFmtId="1" fontId="11" fillId="0" borderId="347" xfId="0" applyNumberFormat="1" applyFont="1" applyBorder="1" applyAlignment="1">
      <alignment horizontal="center" vertical="center" wrapText="1"/>
    </xf>
    <xf numFmtId="1" fontId="10" fillId="13" borderId="389" xfId="0" applyNumberFormat="1" applyFont="1" applyFill="1" applyBorder="1" applyAlignment="1">
      <alignment horizontal="center" vertical="center" wrapText="1"/>
    </xf>
    <xf numFmtId="1" fontId="10" fillId="4" borderId="348" xfId="0" applyNumberFormat="1" applyFont="1" applyFill="1" applyBorder="1" applyAlignment="1">
      <alignment horizontal="left" vertical="center"/>
    </xf>
    <xf numFmtId="1" fontId="10" fillId="4" borderId="397" xfId="0" applyNumberFormat="1" applyFont="1" applyFill="1" applyBorder="1" applyAlignment="1">
      <alignment horizontal="left" vertical="center"/>
    </xf>
    <xf numFmtId="1" fontId="10" fillId="0" borderId="385" xfId="1" applyNumberFormat="1" applyFont="1" applyFill="1" applyBorder="1" applyAlignment="1">
      <alignment horizontal="center" vertical="center" wrapText="1"/>
    </xf>
    <xf numFmtId="1" fontId="10" fillId="0" borderId="392" xfId="1" applyNumberFormat="1" applyFont="1" applyFill="1" applyBorder="1" applyAlignment="1">
      <alignment horizontal="center" vertical="center"/>
    </xf>
    <xf numFmtId="1" fontId="10" fillId="5" borderId="399" xfId="0" applyNumberFormat="1" applyFont="1" applyFill="1" applyBorder="1" applyAlignment="1">
      <alignment horizontal="center" vertical="center" wrapText="1"/>
    </xf>
    <xf numFmtId="1" fontId="10" fillId="0" borderId="387" xfId="0" applyNumberFormat="1" applyFont="1" applyBorder="1" applyAlignment="1">
      <alignment horizontal="center" vertical="center"/>
    </xf>
    <xf numFmtId="1" fontId="10" fillId="5" borderId="348" xfId="0" applyNumberFormat="1" applyFont="1" applyFill="1" applyBorder="1" applyAlignment="1">
      <alignment horizontal="left" vertical="center" wrapText="1"/>
    </xf>
    <xf numFmtId="1" fontId="10" fillId="5" borderId="396" xfId="0" applyNumberFormat="1" applyFont="1" applyFill="1" applyBorder="1" applyAlignment="1">
      <alignment horizontal="left" vertical="center" wrapText="1"/>
    </xf>
    <xf numFmtId="1" fontId="10" fillId="5" borderId="397" xfId="0" applyNumberFormat="1" applyFont="1" applyFill="1" applyBorder="1" applyAlignment="1">
      <alignment horizontal="left" vertical="center" wrapText="1"/>
    </xf>
    <xf numFmtId="1" fontId="10" fillId="0" borderId="399" xfId="0" applyNumberFormat="1" applyFont="1" applyBorder="1" applyAlignment="1">
      <alignment horizontal="center" vertical="center" wrapText="1"/>
    </xf>
    <xf numFmtId="1" fontId="10" fillId="4" borderId="399" xfId="0" applyNumberFormat="1" applyFont="1" applyFill="1" applyBorder="1" applyAlignment="1">
      <alignment horizontal="center" vertical="center" wrapText="1"/>
    </xf>
    <xf numFmtId="1" fontId="10" fillId="0" borderId="351" xfId="0" applyNumberFormat="1" applyFont="1" applyBorder="1" applyAlignment="1">
      <alignment horizontal="left" vertical="center" wrapText="1"/>
    </xf>
    <xf numFmtId="1" fontId="10" fillId="0" borderId="389" xfId="0" applyNumberFormat="1" applyFont="1" applyBorder="1" applyAlignment="1">
      <alignment horizontal="center" vertical="center"/>
    </xf>
    <xf numFmtId="1" fontId="10" fillId="0" borderId="347" xfId="0" applyNumberFormat="1" applyFont="1" applyBorder="1" applyAlignment="1">
      <alignment horizontal="center" vertical="center"/>
    </xf>
    <xf numFmtId="1" fontId="10" fillId="0" borderId="386" xfId="0" applyNumberFormat="1" applyFont="1" applyBorder="1" applyAlignment="1">
      <alignment horizontal="center" vertical="center"/>
    </xf>
    <xf numFmtId="1" fontId="10" fillId="0" borderId="389" xfId="0" applyNumberFormat="1" applyFont="1" applyBorder="1" applyAlignment="1">
      <alignment horizontal="left" vertical="center" wrapText="1"/>
    </xf>
    <xf numFmtId="1" fontId="10" fillId="0" borderId="347" xfId="0" applyNumberFormat="1" applyFont="1" applyBorder="1" applyAlignment="1">
      <alignment horizontal="left" vertical="center" wrapText="1"/>
    </xf>
    <xf numFmtId="1" fontId="10" fillId="0" borderId="348" xfId="0" applyNumberFormat="1" applyFont="1" applyBorder="1" applyAlignment="1">
      <alignment horizontal="left"/>
    </xf>
    <xf numFmtId="1" fontId="10" fillId="0" borderId="397" xfId="0" applyNumberFormat="1" applyFont="1" applyBorder="1" applyAlignment="1">
      <alignment horizontal="left"/>
    </xf>
    <xf numFmtId="1" fontId="10" fillId="0" borderId="390" xfId="0" applyNumberFormat="1" applyFont="1" applyBorder="1" applyAlignment="1">
      <alignment horizontal="left" vertical="center" wrapText="1"/>
    </xf>
    <xf numFmtId="1" fontId="10" fillId="0" borderId="391" xfId="0" applyNumberFormat="1" applyFont="1" applyBorder="1" applyAlignment="1">
      <alignment horizontal="left" vertical="center" wrapText="1"/>
    </xf>
    <xf numFmtId="1" fontId="10" fillId="4" borderId="385" xfId="0" applyNumberFormat="1" applyFont="1" applyFill="1" applyBorder="1" applyAlignment="1">
      <alignment horizontal="center" vertical="center" wrapText="1"/>
    </xf>
    <xf numFmtId="1" fontId="10" fillId="4" borderId="386" xfId="0" applyNumberFormat="1" applyFont="1" applyFill="1" applyBorder="1" applyAlignment="1">
      <alignment horizontal="center" vertical="center" wrapText="1"/>
    </xf>
    <xf numFmtId="1" fontId="10" fillId="0" borderId="385" xfId="0" applyNumberFormat="1" applyFont="1" applyBorder="1" applyAlignment="1">
      <alignment horizontal="left" vertical="center" wrapText="1"/>
    </xf>
    <xf numFmtId="1" fontId="10" fillId="0" borderId="386" xfId="0" applyNumberFormat="1" applyFont="1" applyBorder="1" applyAlignment="1">
      <alignment horizontal="left" vertical="center" wrapText="1"/>
    </xf>
    <xf numFmtId="1" fontId="10" fillId="0" borderId="392" xfId="0" applyNumberFormat="1" applyFont="1" applyBorder="1" applyAlignment="1">
      <alignment horizontal="left" vertical="center" wrapText="1"/>
    </xf>
    <xf numFmtId="1" fontId="10" fillId="4" borderId="389" xfId="0" applyNumberFormat="1" applyFont="1" applyFill="1" applyBorder="1" applyAlignment="1">
      <alignment horizontal="center" vertical="center" wrapText="1"/>
    </xf>
    <xf numFmtId="1" fontId="10" fillId="4" borderId="347" xfId="0" applyNumberFormat="1" applyFont="1" applyFill="1" applyBorder="1" applyAlignment="1">
      <alignment horizontal="center" vertical="center" wrapText="1"/>
    </xf>
    <xf numFmtId="1" fontId="10" fillId="0" borderId="401" xfId="0" applyNumberFormat="1" applyFont="1" applyBorder="1"/>
    <xf numFmtId="1" fontId="10" fillId="0" borderId="396" xfId="0" applyNumberFormat="1" applyFont="1" applyBorder="1"/>
    <xf numFmtId="1" fontId="10" fillId="0" borderId="397" xfId="0" applyNumberFormat="1" applyFont="1" applyBorder="1"/>
    <xf numFmtId="1" fontId="10" fillId="4" borderId="382" xfId="0" applyNumberFormat="1" applyFont="1" applyFill="1" applyBorder="1" applyAlignment="1">
      <alignment horizontal="center" vertical="center"/>
    </xf>
    <xf numFmtId="1" fontId="10" fillId="4" borderId="384" xfId="0" applyNumberFormat="1" applyFont="1" applyFill="1" applyBorder="1" applyAlignment="1">
      <alignment horizontal="center" vertical="center"/>
    </xf>
    <xf numFmtId="1" fontId="10" fillId="0" borderId="546" xfId="0" applyNumberFormat="1" applyFont="1" applyBorder="1" applyAlignment="1">
      <alignment horizontal="center" vertical="center" wrapText="1"/>
    </xf>
    <xf numFmtId="1" fontId="10" fillId="0" borderId="553" xfId="0" applyNumberFormat="1" applyFont="1" applyBorder="1" applyAlignment="1" applyProtection="1">
      <alignment horizontal="center" vertical="center" wrapText="1"/>
      <protection hidden="1"/>
    </xf>
    <xf numFmtId="1" fontId="10" fillId="0" borderId="557" xfId="0" applyNumberFormat="1" applyFont="1" applyBorder="1" applyAlignment="1" applyProtection="1">
      <alignment horizontal="left" vertical="center" wrapText="1"/>
      <protection hidden="1"/>
    </xf>
    <xf numFmtId="1" fontId="10" fillId="0" borderId="559" xfId="0" applyNumberFormat="1" applyFont="1" applyBorder="1" applyAlignment="1" applyProtection="1">
      <alignment horizontal="left" vertical="center" wrapText="1"/>
      <protection hidden="1"/>
    </xf>
    <xf numFmtId="1" fontId="10" fillId="0" borderId="557" xfId="0" applyNumberFormat="1" applyFont="1" applyBorder="1" applyAlignment="1">
      <alignment horizontal="left" vertical="center" wrapText="1"/>
    </xf>
    <xf numFmtId="1" fontId="10" fillId="0" borderId="558" xfId="0" applyNumberFormat="1" applyFont="1" applyBorder="1" applyAlignment="1">
      <alignment horizontal="left" vertical="center" wrapText="1"/>
    </xf>
    <xf numFmtId="1" fontId="10" fillId="0" borderId="559" xfId="0" applyNumberFormat="1" applyFont="1" applyBorder="1" applyAlignment="1">
      <alignment horizontal="left" vertical="center" wrapText="1"/>
    </xf>
    <xf numFmtId="1" fontId="10" fillId="0" borderId="553" xfId="0" applyNumberFormat="1" applyFont="1" applyBorder="1" applyAlignment="1">
      <alignment horizontal="center" vertical="center"/>
    </xf>
    <xf numFmtId="1" fontId="10" fillId="0" borderId="553" xfId="0" applyNumberFormat="1" applyFont="1" applyBorder="1" applyAlignment="1">
      <alignment horizontal="center" vertical="center" wrapText="1"/>
    </xf>
    <xf numFmtId="1" fontId="10" fillId="0" borderId="543" xfId="0" applyNumberFormat="1" applyFont="1" applyBorder="1" applyAlignment="1">
      <alignment horizontal="center" vertical="center"/>
    </xf>
    <xf numFmtId="1" fontId="10" fillId="0" borderId="544" xfId="0" applyNumberFormat="1" applyFont="1" applyBorder="1" applyAlignment="1">
      <alignment horizontal="center" vertical="center"/>
    </xf>
    <xf numFmtId="1" fontId="10" fillId="0" borderId="545" xfId="0" applyNumberFormat="1" applyFont="1" applyBorder="1" applyAlignment="1">
      <alignment horizontal="center" vertical="center"/>
    </xf>
    <xf numFmtId="1" fontId="10" fillId="0" borderId="551" xfId="0" applyNumberFormat="1" applyFont="1" applyBorder="1" applyAlignment="1">
      <alignment horizontal="center" vertical="center"/>
    </xf>
    <xf numFmtId="1" fontId="10" fillId="0" borderId="552" xfId="0" applyNumberFormat="1" applyFont="1" applyBorder="1" applyAlignment="1">
      <alignment horizontal="center" vertical="center"/>
    </xf>
    <xf numFmtId="1" fontId="10" fillId="5" borderId="543" xfId="0" applyNumberFormat="1" applyFont="1" applyFill="1" applyBorder="1" applyAlignment="1">
      <alignment horizontal="center" vertical="center" wrapText="1"/>
    </xf>
    <xf numFmtId="1" fontId="10" fillId="5" borderId="544" xfId="0" applyNumberFormat="1" applyFont="1" applyFill="1" applyBorder="1" applyAlignment="1">
      <alignment horizontal="center" vertical="center" wrapText="1"/>
    </xf>
    <xf numFmtId="1" fontId="10" fillId="5" borderId="545" xfId="0" applyNumberFormat="1" applyFont="1" applyFill="1" applyBorder="1" applyAlignment="1">
      <alignment horizontal="center" vertical="center" wrapText="1"/>
    </xf>
    <xf numFmtId="1" fontId="10" fillId="5" borderId="551" xfId="0" applyNumberFormat="1" applyFont="1" applyFill="1" applyBorder="1" applyAlignment="1">
      <alignment horizontal="center" vertical="center" wrapText="1"/>
    </xf>
    <xf numFmtId="1" fontId="10" fillId="5" borderId="552" xfId="0" applyNumberFormat="1" applyFont="1" applyFill="1" applyBorder="1" applyAlignment="1">
      <alignment horizontal="center" vertical="center" wrapText="1"/>
    </xf>
    <xf numFmtId="1" fontId="10" fillId="0" borderId="547" xfId="0" applyNumberFormat="1" applyFont="1" applyBorder="1" applyAlignment="1">
      <alignment horizontal="center" vertical="center" wrapText="1"/>
    </xf>
    <xf numFmtId="1" fontId="10" fillId="0" borderId="548" xfId="0" applyNumberFormat="1" applyFont="1" applyBorder="1" applyAlignment="1">
      <alignment horizontal="center" vertical="center" wrapText="1"/>
    </xf>
    <xf numFmtId="1" fontId="10" fillId="0" borderId="549" xfId="0" applyNumberFormat="1" applyFont="1" applyBorder="1" applyAlignment="1">
      <alignment horizontal="center" vertical="center" wrapText="1"/>
    </xf>
    <xf numFmtId="1" fontId="10" fillId="0" borderId="556" xfId="0" applyNumberFormat="1" applyFont="1" applyBorder="1" applyAlignment="1">
      <alignment horizontal="center" vertical="center" wrapText="1"/>
    </xf>
    <xf numFmtId="1" fontId="10" fillId="0" borderId="550" xfId="0" applyNumberFormat="1" applyFont="1" applyBorder="1" applyAlignment="1">
      <alignment horizontal="center" vertical="center" wrapText="1"/>
    </xf>
    <xf numFmtId="1" fontId="10" fillId="0" borderId="505" xfId="0" applyNumberFormat="1" applyFont="1" applyBorder="1" applyAlignment="1">
      <alignment horizontal="center" vertical="center" wrapText="1"/>
    </xf>
    <xf numFmtId="1" fontId="10" fillId="4" borderId="547" xfId="0" applyNumberFormat="1" applyFont="1" applyFill="1" applyBorder="1" applyAlignment="1">
      <alignment horizontal="center" vertical="center"/>
    </xf>
    <xf numFmtId="1" fontId="10" fillId="4" borderId="553" xfId="0" applyNumberFormat="1" applyFont="1" applyFill="1" applyBorder="1" applyAlignment="1">
      <alignment horizontal="center" vertical="center"/>
    </xf>
    <xf numFmtId="1" fontId="4" fillId="4" borderId="505" xfId="0" applyNumberFormat="1" applyFont="1" applyFill="1" applyBorder="1" applyAlignment="1">
      <alignment horizontal="center" vertical="center" wrapText="1"/>
    </xf>
    <xf numFmtId="1" fontId="10" fillId="0" borderId="509" xfId="0" applyNumberFormat="1" applyFont="1" applyBorder="1" applyAlignment="1">
      <alignment horizontal="center" vertical="center" wrapText="1"/>
    </xf>
    <xf numFmtId="1" fontId="10" fillId="4" borderId="510" xfId="0" applyNumberFormat="1" applyFont="1" applyFill="1" applyBorder="1" applyAlignment="1">
      <alignment horizontal="left" vertical="center" wrapText="1"/>
    </xf>
    <xf numFmtId="1" fontId="10" fillId="0" borderId="499" xfId="0" applyNumberFormat="1" applyFont="1" applyBorder="1" applyAlignment="1">
      <alignment horizontal="center" vertical="center" wrapText="1"/>
    </xf>
    <xf numFmtId="1" fontId="10" fillId="4" borderId="506" xfId="0" applyNumberFormat="1" applyFont="1" applyFill="1" applyBorder="1" applyAlignment="1">
      <alignment horizontal="left" vertical="center" wrapText="1"/>
    </xf>
    <xf numFmtId="1" fontId="10" fillId="4" borderId="507" xfId="0" applyNumberFormat="1" applyFont="1" applyFill="1" applyBorder="1" applyAlignment="1">
      <alignment horizontal="left" vertical="center" wrapText="1"/>
    </xf>
    <xf numFmtId="1" fontId="10" fillId="5" borderId="505" xfId="0" applyNumberFormat="1" applyFont="1" applyFill="1" applyBorder="1" applyAlignment="1">
      <alignment horizontal="left" vertical="center" wrapText="1"/>
    </xf>
    <xf numFmtId="1" fontId="10" fillId="5" borderId="499" xfId="0" applyNumberFormat="1" applyFont="1" applyFill="1" applyBorder="1" applyAlignment="1">
      <alignment horizontal="center" vertical="center" wrapText="1"/>
    </xf>
    <xf numFmtId="1" fontId="10" fillId="5" borderId="464" xfId="0" applyNumberFormat="1" applyFont="1" applyFill="1" applyBorder="1" applyAlignment="1">
      <alignment horizontal="center" vertical="center" wrapText="1"/>
    </xf>
    <xf numFmtId="1" fontId="10" fillId="0" borderId="471" xfId="0" applyNumberFormat="1" applyFont="1" applyBorder="1" applyAlignment="1">
      <alignment horizontal="center" vertical="center" wrapText="1"/>
    </xf>
    <xf numFmtId="1" fontId="10" fillId="0" borderId="468" xfId="0" applyNumberFormat="1" applyFont="1" applyBorder="1" applyAlignment="1">
      <alignment horizontal="left" wrapText="1"/>
    </xf>
    <xf numFmtId="1" fontId="10" fillId="0" borderId="470" xfId="0" applyNumberFormat="1" applyFont="1" applyBorder="1" applyAlignment="1">
      <alignment horizontal="left" wrapText="1"/>
    </xf>
    <xf numFmtId="1" fontId="10" fillId="5" borderId="491" xfId="0" applyNumberFormat="1" applyFont="1" applyFill="1" applyBorder="1" applyAlignment="1">
      <alignment horizontal="center" vertical="center" wrapText="1"/>
    </xf>
    <xf numFmtId="1" fontId="10" fillId="4" borderId="492" xfId="0" applyNumberFormat="1" applyFont="1" applyFill="1" applyBorder="1" applyAlignment="1">
      <alignment horizontal="center" vertical="center" wrapText="1"/>
    </xf>
    <xf numFmtId="1" fontId="10" fillId="5" borderId="465" xfId="0" applyNumberFormat="1" applyFont="1" applyFill="1" applyBorder="1" applyAlignment="1">
      <alignment horizontal="center" vertical="center" wrapText="1"/>
    </xf>
    <xf numFmtId="1" fontId="10" fillId="4" borderId="460" xfId="0" applyNumberFormat="1" applyFont="1" applyFill="1" applyBorder="1" applyAlignment="1">
      <alignment horizontal="center" vertical="center"/>
    </xf>
    <xf numFmtId="1" fontId="10" fillId="0" borderId="490" xfId="0" applyNumberFormat="1" applyFont="1" applyBorder="1" applyAlignment="1">
      <alignment horizontal="center" vertical="center" wrapText="1"/>
    </xf>
    <xf numFmtId="1" fontId="10" fillId="0" borderId="485" xfId="0" applyNumberFormat="1" applyFont="1" applyBorder="1" applyAlignment="1">
      <alignment horizontal="center" vertical="center" wrapText="1"/>
    </xf>
    <xf numFmtId="1" fontId="10" fillId="5" borderId="460" xfId="0" applyNumberFormat="1" applyFont="1" applyFill="1" applyBorder="1" applyAlignment="1">
      <alignment horizontal="center" vertical="center" wrapText="1"/>
    </xf>
    <xf numFmtId="1" fontId="10" fillId="0" borderId="480" xfId="0" applyNumberFormat="1" applyFont="1" applyBorder="1" applyAlignment="1">
      <alignment horizontal="center" vertical="center" wrapText="1"/>
    </xf>
    <xf numFmtId="1" fontId="10" fillId="0" borderId="491" xfId="0" applyNumberFormat="1" applyFont="1" applyBorder="1" applyAlignment="1">
      <alignment horizontal="center" vertical="center" wrapText="1"/>
    </xf>
    <xf numFmtId="1" fontId="10" fillId="5" borderId="485" xfId="0" applyNumberFormat="1" applyFont="1" applyFill="1" applyBorder="1" applyAlignment="1">
      <alignment horizontal="center" vertical="center" wrapText="1"/>
    </xf>
    <xf numFmtId="1" fontId="10" fillId="0" borderId="479" xfId="0" applyNumberFormat="1" applyFont="1" applyBorder="1" applyAlignment="1">
      <alignment horizontal="left" vertical="center" wrapText="1"/>
    </xf>
    <xf numFmtId="1" fontId="10" fillId="0" borderId="478" xfId="0" applyNumberFormat="1" applyFont="1" applyBorder="1" applyAlignment="1">
      <alignment horizontal="left" vertical="center" wrapText="1"/>
    </xf>
    <xf numFmtId="1" fontId="10" fillId="0" borderId="477" xfId="0" applyNumberFormat="1" applyFont="1" applyBorder="1" applyAlignment="1">
      <alignment horizontal="left" vertical="center" wrapText="1"/>
    </xf>
    <xf numFmtId="1" fontId="10" fillId="4" borderId="457" xfId="0" applyNumberFormat="1" applyFont="1" applyFill="1" applyBorder="1" applyAlignment="1">
      <alignment horizontal="center" vertical="center" wrapText="1"/>
    </xf>
    <xf numFmtId="1" fontId="10" fillId="4" borderId="458" xfId="0" applyNumberFormat="1" applyFont="1" applyFill="1" applyBorder="1" applyAlignment="1">
      <alignment horizontal="center" vertical="center" wrapText="1"/>
    </xf>
    <xf numFmtId="1" fontId="10" fillId="4" borderId="459" xfId="0" applyNumberFormat="1" applyFont="1" applyFill="1" applyBorder="1" applyAlignment="1">
      <alignment horizontal="center" vertical="center" wrapText="1"/>
    </xf>
    <xf numFmtId="1" fontId="10" fillId="0" borderId="457" xfId="0" applyNumberFormat="1" applyFont="1" applyBorder="1" applyAlignment="1">
      <alignment horizontal="center" vertical="center" wrapText="1"/>
    </xf>
    <xf numFmtId="1" fontId="10" fillId="0" borderId="458" xfId="0" applyNumberFormat="1" applyFont="1" applyBorder="1" applyAlignment="1">
      <alignment horizontal="center" vertical="center" wrapText="1"/>
    </xf>
    <xf numFmtId="1" fontId="10" fillId="0" borderId="459" xfId="0" applyNumberFormat="1" applyFont="1" applyBorder="1" applyAlignment="1">
      <alignment horizontal="center" vertical="center" wrapText="1"/>
    </xf>
    <xf numFmtId="1" fontId="10" fillId="0" borderId="487" xfId="0" applyNumberFormat="1" applyFont="1" applyBorder="1" applyAlignment="1">
      <alignment horizontal="center" vertical="center" wrapText="1"/>
    </xf>
    <xf numFmtId="1" fontId="10" fillId="0" borderId="488" xfId="0" applyNumberFormat="1" applyFont="1" applyBorder="1" applyAlignment="1">
      <alignment horizontal="center" vertical="center" wrapText="1"/>
    </xf>
    <xf numFmtId="1" fontId="10" fillId="4" borderId="468" xfId="0" applyNumberFormat="1" applyFont="1" applyFill="1" applyBorder="1" applyAlignment="1">
      <alignment horizontal="left" vertical="center" wrapText="1"/>
    </xf>
    <xf numFmtId="1" fontId="10" fillId="4" borderId="469" xfId="0" applyNumberFormat="1" applyFont="1" applyFill="1" applyBorder="1" applyAlignment="1">
      <alignment horizontal="left" vertical="center" wrapText="1"/>
    </xf>
    <xf numFmtId="1" fontId="10" fillId="4" borderId="470" xfId="0" applyNumberFormat="1" applyFont="1" applyFill="1" applyBorder="1" applyAlignment="1">
      <alignment horizontal="left" vertical="center" wrapText="1"/>
    </xf>
    <xf numFmtId="1" fontId="10" fillId="4" borderId="463" xfId="0" applyNumberFormat="1" applyFont="1" applyFill="1" applyBorder="1" applyAlignment="1">
      <alignment horizontal="center" vertical="center" wrapText="1"/>
    </xf>
    <xf numFmtId="1" fontId="10" fillId="0" borderId="460" xfId="0" applyNumberFormat="1" applyFont="1" applyBorder="1" applyAlignment="1">
      <alignment horizontal="center" vertical="center"/>
    </xf>
    <xf numFmtId="1" fontId="11" fillId="13" borderId="464" xfId="0" applyNumberFormat="1" applyFont="1" applyFill="1" applyBorder="1" applyAlignment="1">
      <alignment horizontal="center" vertical="center" wrapText="1"/>
    </xf>
    <xf numFmtId="1" fontId="11" fillId="0" borderId="464" xfId="0" applyNumberFormat="1" applyFont="1" applyBorder="1" applyAlignment="1">
      <alignment horizontal="center" vertical="center" wrapText="1"/>
    </xf>
    <xf numFmtId="1" fontId="10" fillId="13" borderId="464" xfId="0" applyNumberFormat="1" applyFont="1" applyFill="1" applyBorder="1" applyAlignment="1">
      <alignment horizontal="center" vertical="center" wrapText="1"/>
    </xf>
    <xf numFmtId="1" fontId="10" fillId="4" borderId="468" xfId="0" applyNumberFormat="1" applyFont="1" applyFill="1" applyBorder="1" applyAlignment="1">
      <alignment horizontal="left" vertical="center"/>
    </xf>
    <xf numFmtId="1" fontId="10" fillId="4" borderId="470" xfId="0" applyNumberFormat="1" applyFont="1" applyFill="1" applyBorder="1" applyAlignment="1">
      <alignment horizontal="left" vertical="center"/>
    </xf>
    <xf numFmtId="1" fontId="10" fillId="0" borderId="460" xfId="1" applyNumberFormat="1" applyFont="1" applyFill="1" applyBorder="1" applyAlignment="1">
      <alignment horizontal="center" vertical="center" wrapText="1"/>
    </xf>
    <xf numFmtId="1" fontId="10" fillId="0" borderId="465" xfId="1" applyNumberFormat="1" applyFont="1" applyFill="1" applyBorder="1" applyAlignment="1">
      <alignment horizontal="center" vertical="center"/>
    </xf>
    <xf numFmtId="1" fontId="10" fillId="5" borderId="475" xfId="0" applyNumberFormat="1" applyFont="1" applyFill="1" applyBorder="1" applyAlignment="1">
      <alignment horizontal="center" vertical="center" wrapText="1"/>
    </xf>
    <xf numFmtId="1" fontId="10" fillId="0" borderId="462" xfId="0" applyNumberFormat="1" applyFont="1" applyBorder="1" applyAlignment="1">
      <alignment horizontal="center" vertical="center"/>
    </xf>
    <xf numFmtId="1" fontId="10" fillId="5" borderId="468" xfId="0" applyNumberFormat="1" applyFont="1" applyFill="1" applyBorder="1" applyAlignment="1">
      <alignment horizontal="left" vertical="center" wrapText="1"/>
    </xf>
    <xf numFmtId="1" fontId="10" fillId="5" borderId="469" xfId="0" applyNumberFormat="1" applyFont="1" applyFill="1" applyBorder="1" applyAlignment="1">
      <alignment horizontal="left" vertical="center" wrapText="1"/>
    </xf>
    <xf numFmtId="1" fontId="10" fillId="5" borderId="470" xfId="0" applyNumberFormat="1" applyFont="1" applyFill="1" applyBorder="1" applyAlignment="1">
      <alignment horizontal="left" vertical="center" wrapText="1"/>
    </xf>
    <xf numFmtId="1" fontId="10" fillId="0" borderId="475" xfId="0" applyNumberFormat="1" applyFont="1" applyBorder="1" applyAlignment="1">
      <alignment horizontal="center" vertical="center" wrapText="1"/>
    </xf>
    <xf numFmtId="1" fontId="10" fillId="4" borderId="475" xfId="0" applyNumberFormat="1" applyFont="1" applyFill="1" applyBorder="1" applyAlignment="1">
      <alignment horizontal="center" vertical="center" wrapText="1"/>
    </xf>
    <xf numFmtId="1" fontId="10" fillId="0" borderId="471" xfId="0" applyNumberFormat="1" applyFont="1" applyBorder="1" applyAlignment="1">
      <alignment horizontal="left" vertical="center" wrapText="1"/>
    </xf>
    <xf numFmtId="1" fontId="10" fillId="0" borderId="464" xfId="0" applyNumberFormat="1" applyFont="1" applyBorder="1" applyAlignment="1">
      <alignment horizontal="center" vertical="center"/>
    </xf>
    <xf numFmtId="1" fontId="10" fillId="0" borderId="461" xfId="0" applyNumberFormat="1" applyFont="1" applyBorder="1" applyAlignment="1">
      <alignment horizontal="center" vertical="center"/>
    </xf>
    <xf numFmtId="1" fontId="10" fillId="0" borderId="464" xfId="0" applyNumberFormat="1" applyFont="1" applyBorder="1" applyAlignment="1">
      <alignment horizontal="left" vertical="center" wrapText="1"/>
    </xf>
    <xf numFmtId="1" fontId="10" fillId="0" borderId="468" xfId="0" applyNumberFormat="1" applyFont="1" applyBorder="1" applyAlignment="1">
      <alignment horizontal="left"/>
    </xf>
    <xf numFmtId="1" fontId="10" fillId="0" borderId="470" xfId="0" applyNumberFormat="1" applyFont="1" applyBorder="1" applyAlignment="1">
      <alignment horizontal="left"/>
    </xf>
    <xf numFmtId="1" fontId="10" fillId="4" borderId="460" xfId="0" applyNumberFormat="1" applyFont="1" applyFill="1" applyBorder="1" applyAlignment="1">
      <alignment horizontal="center" vertical="center" wrapText="1"/>
    </xf>
    <xf numFmtId="1" fontId="10" fillId="4" borderId="461" xfId="0" applyNumberFormat="1" applyFont="1" applyFill="1" applyBorder="1" applyAlignment="1">
      <alignment horizontal="center" vertical="center" wrapText="1"/>
    </xf>
    <xf numFmtId="1" fontId="10" fillId="0" borderId="460" xfId="0" applyNumberFormat="1" applyFont="1" applyBorder="1" applyAlignment="1">
      <alignment horizontal="left" vertical="center" wrapText="1"/>
    </xf>
    <xf numFmtId="1" fontId="10" fillId="0" borderId="461" xfId="0" applyNumberFormat="1" applyFont="1" applyBorder="1" applyAlignment="1">
      <alignment horizontal="left" vertical="center" wrapText="1"/>
    </xf>
    <xf numFmtId="1" fontId="10" fillId="0" borderId="465" xfId="0" applyNumberFormat="1" applyFont="1" applyBorder="1" applyAlignment="1">
      <alignment horizontal="left" vertical="center" wrapText="1"/>
    </xf>
    <xf numFmtId="1" fontId="10" fillId="4" borderId="464" xfId="0" applyNumberFormat="1" applyFont="1" applyFill="1" applyBorder="1" applyAlignment="1">
      <alignment horizontal="center" vertical="center" wrapText="1"/>
    </xf>
    <xf numFmtId="1" fontId="10" fillId="0" borderId="473" xfId="0" applyNumberFormat="1" applyFont="1" applyBorder="1" applyAlignment="1">
      <alignment horizontal="left" vertical="center" wrapText="1"/>
    </xf>
    <xf numFmtId="1" fontId="10" fillId="0" borderId="477" xfId="0" applyNumberFormat="1" applyFont="1" applyBorder="1"/>
    <xf numFmtId="1" fontId="10" fillId="0" borderId="469" xfId="0" applyNumberFormat="1" applyFont="1" applyBorder="1"/>
    <xf numFmtId="1" fontId="10" fillId="0" borderId="470" xfId="0" applyNumberFormat="1" applyFont="1" applyBorder="1"/>
    <xf numFmtId="1" fontId="10" fillId="4" borderId="457" xfId="0" applyNumberFormat="1" applyFont="1" applyFill="1" applyBorder="1" applyAlignment="1">
      <alignment horizontal="center" vertical="center"/>
    </xf>
    <xf numFmtId="1" fontId="10" fillId="4" borderId="459" xfId="0" applyNumberFormat="1" applyFont="1" applyFill="1" applyBorder="1" applyAlignment="1">
      <alignment horizontal="center" vertical="center"/>
    </xf>
    <xf numFmtId="1" fontId="10" fillId="0" borderId="643" xfId="0" applyNumberFormat="1" applyFont="1" applyBorder="1" applyAlignment="1">
      <alignment horizontal="center" vertical="center" wrapText="1"/>
    </xf>
    <xf numFmtId="1" fontId="10" fillId="0" borderId="650" xfId="0" applyNumberFormat="1" applyFont="1" applyBorder="1" applyAlignment="1" applyProtection="1">
      <alignment horizontal="center" vertical="center" wrapText="1"/>
      <protection hidden="1"/>
    </xf>
    <xf numFmtId="1" fontId="10" fillId="0" borderId="603" xfId="0" applyNumberFormat="1" applyFont="1" applyBorder="1" applyAlignment="1" applyProtection="1">
      <alignment horizontal="left" vertical="center" wrapText="1"/>
      <protection hidden="1"/>
    </xf>
    <xf numFmtId="1" fontId="10" fillId="0" borderId="655" xfId="0" applyNumberFormat="1" applyFont="1" applyBorder="1" applyAlignment="1" applyProtection="1">
      <alignment horizontal="left" vertical="center" wrapText="1"/>
      <protection hidden="1"/>
    </xf>
    <xf numFmtId="1" fontId="10" fillId="0" borderId="603" xfId="0" applyNumberFormat="1" applyFont="1" applyBorder="1" applyAlignment="1">
      <alignment horizontal="left" vertical="center" wrapText="1"/>
    </xf>
    <xf numFmtId="1" fontId="10" fillId="0" borderId="654" xfId="0" applyNumberFormat="1" applyFont="1" applyBorder="1" applyAlignment="1">
      <alignment horizontal="left" vertical="center" wrapText="1"/>
    </xf>
    <xf numFmtId="1" fontId="10" fillId="0" borderId="655" xfId="0" applyNumberFormat="1" applyFont="1" applyBorder="1" applyAlignment="1">
      <alignment horizontal="left" vertical="center" wrapText="1"/>
    </xf>
    <xf numFmtId="1" fontId="10" fillId="0" borderId="650" xfId="0" applyNumberFormat="1" applyFont="1" applyBorder="1" applyAlignment="1">
      <alignment horizontal="center" vertical="center"/>
    </xf>
    <xf numFmtId="1" fontId="10" fillId="0" borderId="650" xfId="0" applyNumberFormat="1" applyFont="1" applyBorder="1" applyAlignment="1">
      <alignment horizontal="center" vertical="center" wrapText="1"/>
    </xf>
    <xf numFmtId="1" fontId="10" fillId="0" borderId="640" xfId="0" applyNumberFormat="1" applyFont="1" applyBorder="1" applyAlignment="1">
      <alignment horizontal="center" vertical="center"/>
    </xf>
    <xf numFmtId="1" fontId="10" fillId="0" borderId="641" xfId="0" applyNumberFormat="1" applyFont="1" applyBorder="1" applyAlignment="1">
      <alignment horizontal="center" vertical="center"/>
    </xf>
    <xf numFmtId="1" fontId="10" fillId="0" borderId="642" xfId="0" applyNumberFormat="1" applyFont="1" applyBorder="1" applyAlignment="1">
      <alignment horizontal="center" vertical="center"/>
    </xf>
    <xf numFmtId="1" fontId="10" fillId="0" borderId="648" xfId="0" applyNumberFormat="1" applyFont="1" applyBorder="1" applyAlignment="1">
      <alignment horizontal="center" vertical="center"/>
    </xf>
    <xf numFmtId="1" fontId="10" fillId="0" borderId="649" xfId="0" applyNumberFormat="1" applyFont="1" applyBorder="1" applyAlignment="1">
      <alignment horizontal="center" vertical="center"/>
    </xf>
    <xf numFmtId="1" fontId="10" fillId="5" borderId="640" xfId="0" applyNumberFormat="1" applyFont="1" applyFill="1" applyBorder="1" applyAlignment="1">
      <alignment horizontal="center" vertical="center" wrapText="1"/>
    </xf>
    <xf numFmtId="1" fontId="10" fillId="5" borderId="641" xfId="0" applyNumberFormat="1" applyFont="1" applyFill="1" applyBorder="1" applyAlignment="1">
      <alignment horizontal="center" vertical="center" wrapText="1"/>
    </xf>
    <xf numFmtId="1" fontId="10" fillId="5" borderId="642" xfId="0" applyNumberFormat="1" applyFont="1" applyFill="1" applyBorder="1" applyAlignment="1">
      <alignment horizontal="center" vertical="center" wrapText="1"/>
    </xf>
    <xf numFmtId="1" fontId="10" fillId="5" borderId="648" xfId="0" applyNumberFormat="1" applyFont="1" applyFill="1" applyBorder="1" applyAlignment="1">
      <alignment horizontal="center" vertical="center" wrapText="1"/>
    </xf>
    <xf numFmtId="1" fontId="10" fillId="5" borderId="649" xfId="0" applyNumberFormat="1" applyFont="1" applyFill="1" applyBorder="1" applyAlignment="1">
      <alignment horizontal="center" vertical="center" wrapText="1"/>
    </xf>
    <xf numFmtId="1" fontId="10" fillId="0" borderId="644" xfId="0" applyNumberFormat="1" applyFont="1" applyBorder="1" applyAlignment="1">
      <alignment horizontal="center" vertical="center" wrapText="1"/>
    </xf>
    <xf numFmtId="1" fontId="10" fillId="0" borderId="645" xfId="0" applyNumberFormat="1" applyFont="1" applyBorder="1" applyAlignment="1">
      <alignment horizontal="center" vertical="center" wrapText="1"/>
    </xf>
    <xf numFmtId="1" fontId="10" fillId="0" borderId="646" xfId="0" applyNumberFormat="1" applyFont="1" applyBorder="1" applyAlignment="1">
      <alignment horizontal="center" vertical="center" wrapText="1"/>
    </xf>
    <xf numFmtId="1" fontId="10" fillId="0" borderId="653" xfId="0" applyNumberFormat="1" applyFont="1" applyBorder="1" applyAlignment="1">
      <alignment horizontal="center" vertical="center" wrapText="1"/>
    </xf>
    <xf numFmtId="1" fontId="10" fillId="0" borderId="647" xfId="0" applyNumberFormat="1" applyFont="1" applyBorder="1" applyAlignment="1">
      <alignment horizontal="center" vertical="center" wrapText="1"/>
    </xf>
    <xf numFmtId="1" fontId="10" fillId="0" borderId="602" xfId="0" applyNumberFormat="1" applyFont="1" applyBorder="1" applyAlignment="1">
      <alignment horizontal="center" vertical="center" wrapText="1"/>
    </xf>
    <xf numFmtId="1" fontId="10" fillId="4" borderId="644" xfId="0" applyNumberFormat="1" applyFont="1" applyFill="1" applyBorder="1" applyAlignment="1">
      <alignment horizontal="center" vertical="center"/>
    </xf>
    <xf numFmtId="1" fontId="10" fillId="4" borderId="650" xfId="0" applyNumberFormat="1" applyFont="1" applyFill="1" applyBorder="1" applyAlignment="1">
      <alignment horizontal="center" vertical="center"/>
    </xf>
    <xf numFmtId="1" fontId="4" fillId="4" borderId="602" xfId="0" applyNumberFormat="1" applyFont="1" applyFill="1" applyBorder="1" applyAlignment="1">
      <alignment horizontal="center" vertical="center" wrapText="1"/>
    </xf>
    <xf numFmtId="1" fontId="10" fillId="0" borderId="606" xfId="0" applyNumberFormat="1" applyFont="1" applyBorder="1" applyAlignment="1">
      <alignment horizontal="center" vertical="center" wrapText="1"/>
    </xf>
    <xf numFmtId="1" fontId="10" fillId="4" borderId="607" xfId="0" applyNumberFormat="1" applyFont="1" applyFill="1" applyBorder="1" applyAlignment="1">
      <alignment horizontal="left" vertical="center" wrapText="1"/>
    </xf>
    <xf numFmtId="1" fontId="10" fillId="0" borderId="595" xfId="0" applyNumberFormat="1" applyFont="1" applyBorder="1" applyAlignment="1">
      <alignment horizontal="center" vertical="center" wrapText="1"/>
    </xf>
    <xf numFmtId="1" fontId="10" fillId="4" borderId="603" xfId="0" applyNumberFormat="1" applyFont="1" applyFill="1" applyBorder="1" applyAlignment="1">
      <alignment horizontal="left" vertical="center" wrapText="1"/>
    </xf>
    <xf numFmtId="1" fontId="10" fillId="4" borderId="604" xfId="0" applyNumberFormat="1" applyFont="1" applyFill="1" applyBorder="1" applyAlignment="1">
      <alignment horizontal="left" vertical="center" wrapText="1"/>
    </xf>
    <xf numFmtId="1" fontId="10" fillId="5" borderId="602" xfId="0" applyNumberFormat="1" applyFont="1" applyFill="1" applyBorder="1" applyAlignment="1">
      <alignment horizontal="left" vertical="center" wrapText="1"/>
    </xf>
    <xf numFmtId="1" fontId="10" fillId="5" borderId="595" xfId="0" applyNumberFormat="1" applyFont="1" applyFill="1" applyBorder="1" applyAlignment="1">
      <alignment horizontal="center" vertical="center" wrapText="1"/>
    </xf>
    <xf numFmtId="1" fontId="10" fillId="5" borderId="505" xfId="0" applyNumberFormat="1" applyFont="1" applyFill="1" applyBorder="1" applyAlignment="1">
      <alignment horizontal="center" vertical="center" wrapText="1"/>
    </xf>
    <xf numFmtId="1" fontId="10" fillId="5" borderId="550" xfId="0" applyNumberFormat="1" applyFont="1" applyFill="1" applyBorder="1" applyAlignment="1">
      <alignment horizontal="center" vertical="center" wrapText="1"/>
    </xf>
    <xf numFmtId="1" fontId="10" fillId="0" borderId="560" xfId="0" applyNumberFormat="1" applyFont="1" applyBorder="1" applyAlignment="1">
      <alignment horizontal="center" vertical="center" wrapText="1"/>
    </xf>
    <xf numFmtId="1" fontId="10" fillId="0" borderId="557" xfId="0" applyNumberFormat="1" applyFont="1" applyBorder="1" applyAlignment="1">
      <alignment horizontal="left" wrapText="1"/>
    </xf>
    <xf numFmtId="1" fontId="10" fillId="0" borderId="559" xfId="0" applyNumberFormat="1" applyFont="1" applyBorder="1" applyAlignment="1">
      <alignment horizontal="left" wrapText="1"/>
    </xf>
    <xf numFmtId="1" fontId="10" fillId="5" borderId="581" xfId="0" applyNumberFormat="1" applyFont="1" applyFill="1" applyBorder="1" applyAlignment="1">
      <alignment horizontal="center" vertical="center" wrapText="1"/>
    </xf>
    <xf numFmtId="1" fontId="10" fillId="5" borderId="502" xfId="0" applyNumberFormat="1" applyFont="1" applyFill="1" applyBorder="1" applyAlignment="1">
      <alignment horizontal="center" vertical="center" wrapText="1"/>
    </xf>
    <xf numFmtId="1" fontId="10" fillId="4" borderId="582" xfId="0" applyNumberFormat="1" applyFont="1" applyFill="1" applyBorder="1" applyAlignment="1">
      <alignment horizontal="center" vertical="center" wrapText="1"/>
    </xf>
    <xf numFmtId="1" fontId="10" fillId="5" borderId="553" xfId="0" applyNumberFormat="1" applyFont="1" applyFill="1" applyBorder="1" applyAlignment="1">
      <alignment horizontal="center" vertical="center" wrapText="1"/>
    </xf>
    <xf numFmtId="1" fontId="10" fillId="4" borderId="546" xfId="0" applyNumberFormat="1" applyFont="1" applyFill="1" applyBorder="1" applyAlignment="1">
      <alignment horizontal="center" vertical="center"/>
    </xf>
    <xf numFmtId="1" fontId="10" fillId="0" borderId="580" xfId="0" applyNumberFormat="1" applyFont="1" applyBorder="1" applyAlignment="1">
      <alignment horizontal="center" vertical="center" wrapText="1"/>
    </xf>
    <xf numFmtId="1" fontId="10" fillId="0" borderId="583" xfId="0" applyNumberFormat="1" applyFont="1" applyBorder="1" applyAlignment="1">
      <alignment horizontal="center" vertical="center" wrapText="1"/>
    </xf>
    <xf numFmtId="1" fontId="10" fillId="0" borderId="574" xfId="0" applyNumberFormat="1" applyFont="1" applyBorder="1" applyAlignment="1">
      <alignment horizontal="center" vertical="center" wrapText="1"/>
    </xf>
    <xf numFmtId="1" fontId="10" fillId="0" borderId="504" xfId="0" applyNumberFormat="1" applyFont="1" applyBorder="1" applyAlignment="1">
      <alignment horizontal="center" vertical="center" wrapText="1"/>
    </xf>
    <xf numFmtId="1" fontId="10" fillId="5" borderId="546" xfId="0" applyNumberFormat="1" applyFont="1" applyFill="1" applyBorder="1" applyAlignment="1">
      <alignment horizontal="center" vertical="center" wrapText="1"/>
    </xf>
    <xf numFmtId="1" fontId="10" fillId="0" borderId="569" xfId="0" applyNumberFormat="1" applyFont="1" applyBorder="1" applyAlignment="1">
      <alignment horizontal="center" vertical="center" wrapText="1"/>
    </xf>
    <xf numFmtId="1" fontId="10" fillId="0" borderId="503" xfId="0" applyNumberFormat="1" applyFont="1" applyBorder="1" applyAlignment="1">
      <alignment horizontal="center" vertical="center" wrapText="1"/>
    </xf>
    <xf numFmtId="1" fontId="10" fillId="0" borderId="581" xfId="0" applyNumberFormat="1" applyFont="1" applyBorder="1" applyAlignment="1">
      <alignment horizontal="center" vertical="center" wrapText="1"/>
    </xf>
    <xf numFmtId="1" fontId="10" fillId="0" borderId="502" xfId="0" applyNumberFormat="1" applyFont="1" applyBorder="1" applyAlignment="1">
      <alignment horizontal="center" vertical="center" wrapText="1"/>
    </xf>
    <xf numFmtId="1" fontId="10" fillId="5" borderId="574" xfId="0" applyNumberFormat="1" applyFont="1" applyFill="1" applyBorder="1" applyAlignment="1">
      <alignment horizontal="center" vertical="center" wrapText="1"/>
    </xf>
    <xf numFmtId="1" fontId="10" fillId="5" borderId="504" xfId="0" applyNumberFormat="1" applyFont="1" applyFill="1" applyBorder="1" applyAlignment="1">
      <alignment horizontal="center" vertical="center" wrapText="1"/>
    </xf>
    <xf numFmtId="1" fontId="10" fillId="0" borderId="568" xfId="0" applyNumberFormat="1" applyFont="1" applyBorder="1" applyAlignment="1">
      <alignment horizontal="left" vertical="center" wrapText="1"/>
    </xf>
    <xf numFmtId="1" fontId="10" fillId="0" borderId="567" xfId="0" applyNumberFormat="1" applyFont="1" applyBorder="1" applyAlignment="1">
      <alignment horizontal="left" vertical="center" wrapText="1"/>
    </xf>
    <xf numFmtId="1" fontId="10" fillId="0" borderId="566" xfId="0" applyNumberFormat="1" applyFont="1" applyBorder="1" applyAlignment="1">
      <alignment horizontal="left" vertical="center" wrapText="1"/>
    </xf>
    <xf numFmtId="1" fontId="10" fillId="4" borderId="543" xfId="0" applyNumberFormat="1" applyFont="1" applyFill="1" applyBorder="1" applyAlignment="1">
      <alignment horizontal="center" vertical="center" wrapText="1"/>
    </xf>
    <xf numFmtId="1" fontId="10" fillId="4" borderId="544" xfId="0" applyNumberFormat="1" applyFont="1" applyFill="1" applyBorder="1" applyAlignment="1">
      <alignment horizontal="center" vertical="center" wrapText="1"/>
    </xf>
    <xf numFmtId="1" fontId="10" fillId="4" borderId="545" xfId="0" applyNumberFormat="1" applyFont="1" applyFill="1" applyBorder="1" applyAlignment="1">
      <alignment horizontal="center" vertical="center" wrapText="1"/>
    </xf>
    <xf numFmtId="1" fontId="10" fillId="4" borderId="551" xfId="0" applyNumberFormat="1" applyFont="1" applyFill="1" applyBorder="1" applyAlignment="1">
      <alignment horizontal="center" vertical="center" wrapText="1"/>
    </xf>
    <xf numFmtId="1" fontId="10" fillId="4" borderId="552" xfId="0" applyNumberFormat="1" applyFont="1" applyFill="1" applyBorder="1" applyAlignment="1">
      <alignment horizontal="center" vertical="center" wrapText="1"/>
    </xf>
    <xf numFmtId="1" fontId="10" fillId="0" borderId="543" xfId="0" applyNumberFormat="1" applyFont="1" applyBorder="1" applyAlignment="1">
      <alignment horizontal="center" vertical="center" wrapText="1"/>
    </xf>
    <xf numFmtId="1" fontId="10" fillId="0" borderId="544" xfId="0" applyNumberFormat="1" applyFont="1" applyBorder="1" applyAlignment="1">
      <alignment horizontal="center" vertical="center" wrapText="1"/>
    </xf>
    <xf numFmtId="1" fontId="10" fillId="0" borderId="545" xfId="0" applyNumberFormat="1" applyFont="1" applyBorder="1" applyAlignment="1">
      <alignment horizontal="center" vertical="center" wrapText="1"/>
    </xf>
    <xf numFmtId="1" fontId="10" fillId="0" borderId="551" xfId="0" applyNumberFormat="1" applyFont="1" applyBorder="1" applyAlignment="1">
      <alignment horizontal="center" vertical="center" wrapText="1"/>
    </xf>
    <xf numFmtId="1" fontId="10" fillId="0" borderId="552" xfId="0" applyNumberFormat="1" applyFont="1" applyBorder="1" applyAlignment="1">
      <alignment horizontal="center" vertical="center" wrapText="1"/>
    </xf>
    <xf numFmtId="1" fontId="10" fillId="0" borderId="576" xfId="0" applyNumberFormat="1" applyFont="1" applyBorder="1" applyAlignment="1">
      <alignment horizontal="center" vertical="center" wrapText="1"/>
    </xf>
    <xf numFmtId="1" fontId="10" fillId="0" borderId="578" xfId="0" applyNumberFormat="1" applyFont="1" applyBorder="1" applyAlignment="1">
      <alignment horizontal="center" vertical="center" wrapText="1"/>
    </xf>
    <xf numFmtId="1" fontId="10" fillId="0" borderId="577" xfId="0" applyNumberFormat="1" applyFont="1" applyBorder="1" applyAlignment="1">
      <alignment horizontal="center" vertical="center" wrapText="1"/>
    </xf>
    <xf numFmtId="1" fontId="10" fillId="4" borderId="557" xfId="0" applyNumberFormat="1" applyFont="1" applyFill="1" applyBorder="1" applyAlignment="1">
      <alignment horizontal="left" vertical="center" wrapText="1"/>
    </xf>
    <xf numFmtId="1" fontId="10" fillId="4" borderId="558" xfId="0" applyNumberFormat="1" applyFont="1" applyFill="1" applyBorder="1" applyAlignment="1">
      <alignment horizontal="left" vertical="center" wrapText="1"/>
    </xf>
    <xf numFmtId="1" fontId="10" fillId="4" borderId="559" xfId="0" applyNumberFormat="1" applyFont="1" applyFill="1" applyBorder="1" applyAlignment="1">
      <alignment horizontal="left" vertical="center" wrapText="1"/>
    </xf>
    <xf numFmtId="1" fontId="10" fillId="13" borderId="505" xfId="0" applyNumberFormat="1" applyFont="1" applyFill="1" applyBorder="1" applyAlignment="1">
      <alignment horizontal="center" vertical="center" wrapText="1"/>
    </xf>
    <xf numFmtId="1" fontId="10" fillId="4" borderId="549" xfId="0" applyNumberFormat="1" applyFont="1" applyFill="1" applyBorder="1" applyAlignment="1">
      <alignment horizontal="center" vertical="center" wrapText="1"/>
    </xf>
    <xf numFmtId="1" fontId="10" fillId="4" borderId="556" xfId="0" applyNumberFormat="1" applyFont="1" applyFill="1" applyBorder="1" applyAlignment="1">
      <alignment horizontal="center" vertical="center" wrapText="1"/>
    </xf>
    <xf numFmtId="1" fontId="10" fillId="0" borderId="546" xfId="0" applyNumberFormat="1" applyFont="1" applyBorder="1" applyAlignment="1">
      <alignment horizontal="center" vertical="center"/>
    </xf>
    <xf numFmtId="1" fontId="11" fillId="13" borderId="550" xfId="0" applyNumberFormat="1" applyFont="1" applyFill="1" applyBorder="1" applyAlignment="1">
      <alignment horizontal="center" vertical="center" wrapText="1"/>
    </xf>
    <xf numFmtId="1" fontId="11" fillId="13" borderId="505" xfId="0" applyNumberFormat="1" applyFont="1" applyFill="1" applyBorder="1" applyAlignment="1">
      <alignment horizontal="center" vertical="center" wrapText="1"/>
    </xf>
    <xf numFmtId="1" fontId="11" fillId="0" borderId="550" xfId="0" applyNumberFormat="1" applyFont="1" applyBorder="1" applyAlignment="1">
      <alignment horizontal="center" vertical="center" wrapText="1"/>
    </xf>
    <xf numFmtId="1" fontId="11" fillId="0" borderId="505" xfId="0" applyNumberFormat="1" applyFont="1" applyBorder="1" applyAlignment="1">
      <alignment horizontal="center" vertical="center" wrapText="1"/>
    </xf>
    <xf numFmtId="1" fontId="10" fillId="13" borderId="550" xfId="0" applyNumberFormat="1" applyFont="1" applyFill="1" applyBorder="1" applyAlignment="1">
      <alignment horizontal="center" vertical="center" wrapText="1"/>
    </xf>
    <xf numFmtId="1" fontId="10" fillId="4" borderId="557" xfId="0" applyNumberFormat="1" applyFont="1" applyFill="1" applyBorder="1" applyAlignment="1">
      <alignment horizontal="left" vertical="center"/>
    </xf>
    <xf numFmtId="1" fontId="10" fillId="4" borderId="559" xfId="0" applyNumberFormat="1" applyFont="1" applyFill="1" applyBorder="1" applyAlignment="1">
      <alignment horizontal="left" vertical="center"/>
    </xf>
    <xf numFmtId="1" fontId="10" fillId="0" borderId="546" xfId="1" applyNumberFormat="1" applyFont="1" applyFill="1" applyBorder="1" applyAlignment="1">
      <alignment horizontal="center" vertical="center" wrapText="1"/>
    </xf>
    <xf numFmtId="1" fontId="10" fillId="0" borderId="553" xfId="1" applyNumberFormat="1" applyFont="1" applyFill="1" applyBorder="1" applyAlignment="1">
      <alignment horizontal="center" vertical="center"/>
    </xf>
    <xf numFmtId="1" fontId="10" fillId="5" borderId="564" xfId="0" applyNumberFormat="1" applyFont="1" applyFill="1" applyBorder="1" applyAlignment="1">
      <alignment horizontal="center" vertical="center" wrapText="1"/>
    </xf>
    <xf numFmtId="1" fontId="10" fillId="0" borderId="548" xfId="0" applyNumberFormat="1" applyFont="1" applyBorder="1" applyAlignment="1">
      <alignment horizontal="center" vertical="center"/>
    </xf>
    <xf numFmtId="1" fontId="10" fillId="5" borderId="557" xfId="0" applyNumberFormat="1" applyFont="1" applyFill="1" applyBorder="1" applyAlignment="1">
      <alignment horizontal="left" vertical="center" wrapText="1"/>
    </xf>
    <xf numFmtId="1" fontId="10" fillId="5" borderId="558" xfId="0" applyNumberFormat="1" applyFont="1" applyFill="1" applyBorder="1" applyAlignment="1">
      <alignment horizontal="left" vertical="center" wrapText="1"/>
    </xf>
    <xf numFmtId="1" fontId="10" fillId="5" borderId="559" xfId="0" applyNumberFormat="1" applyFont="1" applyFill="1" applyBorder="1" applyAlignment="1">
      <alignment horizontal="left" vertical="center" wrapText="1"/>
    </xf>
    <xf numFmtId="1" fontId="10" fillId="0" borderId="564" xfId="0" applyNumberFormat="1" applyFont="1" applyBorder="1" applyAlignment="1">
      <alignment horizontal="center" vertical="center" wrapText="1"/>
    </xf>
    <xf numFmtId="1" fontId="10" fillId="4" borderId="564" xfId="0" applyNumberFormat="1" applyFont="1" applyFill="1" applyBorder="1" applyAlignment="1">
      <alignment horizontal="center" vertical="center" wrapText="1"/>
    </xf>
    <xf numFmtId="1" fontId="10" fillId="0" borderId="560" xfId="0" applyNumberFormat="1" applyFont="1" applyBorder="1" applyAlignment="1">
      <alignment horizontal="left" vertical="center" wrapText="1"/>
    </xf>
    <xf numFmtId="1" fontId="10" fillId="0" borderId="550" xfId="0" applyNumberFormat="1" applyFont="1" applyBorder="1" applyAlignment="1">
      <alignment horizontal="center" vertical="center"/>
    </xf>
    <xf numFmtId="1" fontId="10" fillId="0" borderId="505" xfId="0" applyNumberFormat="1" applyFont="1" applyBorder="1" applyAlignment="1">
      <alignment horizontal="center" vertical="center"/>
    </xf>
    <xf numFmtId="1" fontId="10" fillId="0" borderId="547" xfId="0" applyNumberFormat="1" applyFont="1" applyBorder="1" applyAlignment="1">
      <alignment horizontal="center" vertical="center"/>
    </xf>
    <xf numFmtId="1" fontId="10" fillId="0" borderId="550" xfId="0" applyNumberFormat="1" applyFont="1" applyBorder="1" applyAlignment="1">
      <alignment horizontal="left" vertical="center" wrapText="1"/>
    </xf>
    <xf numFmtId="1" fontId="10" fillId="0" borderId="505" xfId="0" applyNumberFormat="1" applyFont="1" applyBorder="1" applyAlignment="1">
      <alignment horizontal="left" vertical="center" wrapText="1"/>
    </xf>
    <xf numFmtId="1" fontId="10" fillId="0" borderId="557" xfId="0" applyNumberFormat="1" applyFont="1" applyBorder="1" applyAlignment="1">
      <alignment horizontal="left"/>
    </xf>
    <xf numFmtId="1" fontId="10" fillId="0" borderId="559" xfId="0" applyNumberFormat="1" applyFont="1" applyBorder="1" applyAlignment="1">
      <alignment horizontal="left"/>
    </xf>
    <xf numFmtId="1" fontId="10" fillId="0" borderId="551" xfId="0" applyNumberFormat="1" applyFont="1" applyBorder="1" applyAlignment="1">
      <alignment horizontal="left" vertical="center" wrapText="1"/>
    </xf>
    <xf numFmtId="1" fontId="10" fillId="0" borderId="552" xfId="0" applyNumberFormat="1" applyFont="1" applyBorder="1" applyAlignment="1">
      <alignment horizontal="left" vertical="center" wrapText="1"/>
    </xf>
    <xf numFmtId="1" fontId="10" fillId="4" borderId="546" xfId="0" applyNumberFormat="1" applyFont="1" applyFill="1" applyBorder="1" applyAlignment="1">
      <alignment horizontal="center" vertical="center" wrapText="1"/>
    </xf>
    <xf numFmtId="1" fontId="10" fillId="4" borderId="547" xfId="0" applyNumberFormat="1" applyFont="1" applyFill="1" applyBorder="1" applyAlignment="1">
      <alignment horizontal="center" vertical="center" wrapText="1"/>
    </xf>
    <xf numFmtId="1" fontId="10" fillId="0" borderId="546" xfId="0" applyNumberFormat="1" applyFont="1" applyBorder="1" applyAlignment="1">
      <alignment horizontal="left" vertical="center" wrapText="1"/>
    </xf>
    <xf numFmtId="1" fontId="10" fillId="0" borderId="547" xfId="0" applyNumberFormat="1" applyFont="1" applyBorder="1" applyAlignment="1">
      <alignment horizontal="left" vertical="center" wrapText="1"/>
    </xf>
    <xf numFmtId="1" fontId="10" fillId="0" borderId="553" xfId="0" applyNumberFormat="1" applyFont="1" applyBorder="1" applyAlignment="1">
      <alignment horizontal="left" vertical="center" wrapText="1"/>
    </xf>
    <xf numFmtId="1" fontId="10" fillId="4" borderId="550" xfId="0" applyNumberFormat="1" applyFont="1" applyFill="1" applyBorder="1" applyAlignment="1">
      <alignment horizontal="center" vertical="center" wrapText="1"/>
    </xf>
    <xf numFmtId="1" fontId="10" fillId="4" borderId="505" xfId="0" applyNumberFormat="1" applyFont="1" applyFill="1" applyBorder="1" applyAlignment="1">
      <alignment horizontal="center" vertical="center" wrapText="1"/>
    </xf>
    <xf numFmtId="1" fontId="10" fillId="0" borderId="562" xfId="0" applyNumberFormat="1" applyFont="1" applyBorder="1" applyAlignment="1">
      <alignment horizontal="left" vertical="center" wrapText="1"/>
    </xf>
    <xf numFmtId="1" fontId="10" fillId="0" borderId="566" xfId="0" applyNumberFormat="1" applyFont="1" applyBorder="1"/>
    <xf numFmtId="1" fontId="10" fillId="0" borderId="558" xfId="0" applyNumberFormat="1" applyFont="1" applyBorder="1"/>
    <xf numFmtId="1" fontId="10" fillId="0" borderId="559" xfId="0" applyNumberFormat="1" applyFont="1" applyBorder="1"/>
    <xf numFmtId="1" fontId="10" fillId="4" borderId="543" xfId="0" applyNumberFormat="1" applyFont="1" applyFill="1" applyBorder="1" applyAlignment="1">
      <alignment horizontal="center" vertical="center"/>
    </xf>
    <xf numFmtId="1" fontId="10" fillId="4" borderId="545" xfId="0" applyNumberFormat="1" applyFont="1" applyFill="1" applyBorder="1" applyAlignment="1">
      <alignment horizontal="center" vertical="center"/>
    </xf>
    <xf numFmtId="1" fontId="10" fillId="0" borderId="719" xfId="0" applyNumberFormat="1" applyFont="1" applyBorder="1" applyAlignment="1">
      <alignment horizontal="center" vertical="center" wrapText="1"/>
    </xf>
    <xf numFmtId="1" fontId="10" fillId="0" borderId="724" xfId="0" applyNumberFormat="1" applyFont="1" applyBorder="1" applyAlignment="1" applyProtection="1">
      <alignment horizontal="center" vertical="center" wrapText="1"/>
      <protection hidden="1"/>
    </xf>
    <xf numFmtId="1" fontId="10" fillId="0" borderId="727" xfId="0" applyNumberFormat="1" applyFont="1" applyBorder="1" applyAlignment="1" applyProtection="1">
      <alignment horizontal="left" vertical="center" wrapText="1"/>
      <protection hidden="1"/>
    </xf>
    <xf numFmtId="1" fontId="10" fillId="0" borderId="729" xfId="0" applyNumberFormat="1" applyFont="1" applyBorder="1" applyAlignment="1" applyProtection="1">
      <alignment horizontal="left" vertical="center" wrapText="1"/>
      <protection hidden="1"/>
    </xf>
    <xf numFmtId="1" fontId="10" fillId="0" borderId="727" xfId="0" applyNumberFormat="1" applyFont="1" applyBorder="1" applyAlignment="1">
      <alignment horizontal="left" vertical="center" wrapText="1"/>
    </xf>
    <xf numFmtId="1" fontId="10" fillId="0" borderId="728" xfId="0" applyNumberFormat="1" applyFont="1" applyBorder="1" applyAlignment="1">
      <alignment horizontal="left" vertical="center" wrapText="1"/>
    </xf>
    <xf numFmtId="1" fontId="10" fillId="0" borderId="729" xfId="0" applyNumberFormat="1" applyFont="1" applyBorder="1" applyAlignment="1">
      <alignment horizontal="left" vertical="center" wrapText="1"/>
    </xf>
    <xf numFmtId="1" fontId="10" fillId="0" borderId="724" xfId="0" applyNumberFormat="1" applyFont="1" applyBorder="1" applyAlignment="1">
      <alignment horizontal="center" vertical="center"/>
    </xf>
    <xf numFmtId="1" fontId="10" fillId="0" borderId="724" xfId="0" applyNumberFormat="1" applyFont="1" applyBorder="1" applyAlignment="1">
      <alignment horizontal="center" vertical="center" wrapText="1"/>
    </xf>
    <xf numFmtId="1" fontId="10" fillId="0" borderId="716" xfId="0" applyNumberFormat="1" applyFont="1" applyBorder="1" applyAlignment="1">
      <alignment horizontal="center" vertical="center"/>
    </xf>
    <xf numFmtId="1" fontId="10" fillId="0" borderId="717" xfId="0" applyNumberFormat="1" applyFont="1" applyBorder="1" applyAlignment="1">
      <alignment horizontal="center" vertical="center"/>
    </xf>
    <xf numFmtId="1" fontId="10" fillId="0" borderId="718" xfId="0" applyNumberFormat="1" applyFont="1" applyBorder="1" applyAlignment="1">
      <alignment horizontal="center" vertical="center"/>
    </xf>
    <xf numFmtId="1" fontId="10" fillId="5" borderId="716" xfId="0" applyNumberFormat="1" applyFont="1" applyFill="1" applyBorder="1" applyAlignment="1">
      <alignment horizontal="center" vertical="center" wrapText="1"/>
    </xf>
    <xf numFmtId="1" fontId="10" fillId="5" borderId="717" xfId="0" applyNumberFormat="1" applyFont="1" applyFill="1" applyBorder="1" applyAlignment="1">
      <alignment horizontal="center" vertical="center" wrapText="1"/>
    </xf>
    <xf numFmtId="1" fontId="10" fillId="5" borderId="718" xfId="0" applyNumberFormat="1" applyFont="1" applyFill="1" applyBorder="1" applyAlignment="1">
      <alignment horizontal="center" vertical="center" wrapText="1"/>
    </xf>
    <xf numFmtId="1" fontId="10" fillId="0" borderId="720" xfId="0" applyNumberFormat="1" applyFont="1" applyBorder="1" applyAlignment="1">
      <alignment horizontal="center" vertical="center" wrapText="1"/>
    </xf>
    <xf numFmtId="1" fontId="10" fillId="0" borderId="721" xfId="0" applyNumberFormat="1" applyFont="1" applyBorder="1" applyAlignment="1">
      <alignment horizontal="center" vertical="center" wrapText="1"/>
    </xf>
    <xf numFmtId="1" fontId="10" fillId="0" borderId="722" xfId="0" applyNumberFormat="1" applyFont="1" applyBorder="1" applyAlignment="1">
      <alignment horizontal="center" vertical="center" wrapText="1"/>
    </xf>
    <xf numFmtId="1" fontId="10" fillId="0" borderId="723" xfId="0" applyNumberFormat="1" applyFont="1" applyBorder="1" applyAlignment="1">
      <alignment horizontal="center" vertical="center" wrapText="1"/>
    </xf>
    <xf numFmtId="1" fontId="10" fillId="4" borderId="720" xfId="0" applyNumberFormat="1" applyFont="1" applyFill="1" applyBorder="1" applyAlignment="1">
      <alignment horizontal="center" vertical="center"/>
    </xf>
    <xf numFmtId="1" fontId="10" fillId="4" borderId="724" xfId="0" applyNumberFormat="1" applyFont="1" applyFill="1" applyBorder="1" applyAlignment="1">
      <alignment horizontal="center" vertical="center"/>
    </xf>
    <xf numFmtId="1" fontId="10" fillId="0" borderId="687" xfId="0" applyNumberFormat="1" applyFont="1" applyBorder="1" applyAlignment="1">
      <alignment horizontal="center" vertical="center" wrapText="1"/>
    </xf>
    <xf numFmtId="1" fontId="10" fillId="4" borderId="655" xfId="0" applyNumberFormat="1" applyFont="1" applyFill="1" applyBorder="1" applyAlignment="1">
      <alignment horizontal="left" vertical="center" wrapText="1"/>
    </xf>
    <xf numFmtId="1" fontId="10" fillId="5" borderId="647" xfId="0" applyNumberFormat="1" applyFont="1" applyFill="1" applyBorder="1" applyAlignment="1">
      <alignment horizontal="center" vertical="center" wrapText="1"/>
    </xf>
    <xf numFmtId="1" fontId="10" fillId="5" borderId="602" xfId="0" applyNumberFormat="1" applyFont="1" applyFill="1" applyBorder="1" applyAlignment="1">
      <alignment horizontal="center" vertical="center" wrapText="1"/>
    </xf>
    <xf numFmtId="1" fontId="10" fillId="0" borderId="681" xfId="0" applyNumberFormat="1" applyFont="1" applyBorder="1" applyAlignment="1">
      <alignment horizontal="center" vertical="center" wrapText="1"/>
    </xf>
    <xf numFmtId="1" fontId="10" fillId="0" borderId="607" xfId="0" applyNumberFormat="1" applyFont="1" applyBorder="1" applyAlignment="1">
      <alignment horizontal="center" vertical="center" wrapText="1"/>
    </xf>
    <xf numFmtId="1" fontId="10" fillId="0" borderId="603" xfId="0" applyNumberFormat="1" applyFont="1" applyBorder="1" applyAlignment="1">
      <alignment horizontal="left" wrapText="1"/>
    </xf>
    <xf numFmtId="1" fontId="10" fillId="0" borderId="655" xfId="0" applyNumberFormat="1" applyFont="1" applyBorder="1" applyAlignment="1">
      <alignment horizontal="left" wrapText="1"/>
    </xf>
    <xf numFmtId="1" fontId="10" fillId="5" borderId="673" xfId="0" applyNumberFormat="1" applyFont="1" applyFill="1" applyBorder="1" applyAlignment="1">
      <alignment horizontal="center" vertical="center" wrapText="1"/>
    </xf>
    <xf numFmtId="1" fontId="10" fillId="5" borderId="599" xfId="0" applyNumberFormat="1" applyFont="1" applyFill="1" applyBorder="1" applyAlignment="1">
      <alignment horizontal="center" vertical="center" wrapText="1"/>
    </xf>
    <xf numFmtId="1" fontId="10" fillId="4" borderId="674" xfId="0" applyNumberFormat="1" applyFont="1" applyFill="1" applyBorder="1" applyAlignment="1">
      <alignment horizontal="center" vertical="center" wrapText="1"/>
    </xf>
    <xf numFmtId="1" fontId="10" fillId="5" borderId="650" xfId="0" applyNumberFormat="1" applyFont="1" applyFill="1" applyBorder="1" applyAlignment="1">
      <alignment horizontal="center" vertical="center" wrapText="1"/>
    </xf>
    <xf numFmtId="1" fontId="10" fillId="4" borderId="643" xfId="0" applyNumberFormat="1" applyFont="1" applyFill="1" applyBorder="1" applyAlignment="1">
      <alignment horizontal="center" vertical="center"/>
    </xf>
    <xf numFmtId="1" fontId="10" fillId="0" borderId="672" xfId="0" applyNumberFormat="1" applyFont="1" applyBorder="1" applyAlignment="1">
      <alignment horizontal="center" vertical="center" wrapText="1"/>
    </xf>
    <xf numFmtId="1" fontId="10" fillId="0" borderId="675" xfId="0" applyNumberFormat="1" applyFont="1" applyBorder="1" applyAlignment="1">
      <alignment horizontal="center" vertical="center" wrapText="1"/>
    </xf>
    <xf numFmtId="1" fontId="10" fillId="0" borderId="666" xfId="0" applyNumberFormat="1" applyFont="1" applyBorder="1" applyAlignment="1">
      <alignment horizontal="center" vertical="center" wrapText="1"/>
    </xf>
    <xf numFmtId="1" fontId="10" fillId="0" borderId="601" xfId="0" applyNumberFormat="1" applyFont="1" applyBorder="1" applyAlignment="1">
      <alignment horizontal="center" vertical="center" wrapText="1"/>
    </xf>
    <xf numFmtId="1" fontId="10" fillId="5" borderId="643" xfId="0" applyNumberFormat="1" applyFont="1" applyFill="1" applyBorder="1" applyAlignment="1">
      <alignment horizontal="center" vertical="center" wrapText="1"/>
    </xf>
    <xf numFmtId="1" fontId="10" fillId="0" borderId="661" xfId="0" applyNumberFormat="1" applyFont="1" applyBorder="1" applyAlignment="1">
      <alignment horizontal="center" vertical="center" wrapText="1"/>
    </xf>
    <xf numFmtId="1" fontId="10" fillId="0" borderId="600" xfId="0" applyNumberFormat="1" applyFont="1" applyBorder="1" applyAlignment="1">
      <alignment horizontal="center" vertical="center" wrapText="1"/>
    </xf>
    <xf numFmtId="1" fontId="10" fillId="0" borderId="673" xfId="0" applyNumberFormat="1" applyFont="1" applyBorder="1" applyAlignment="1">
      <alignment horizontal="center" vertical="center" wrapText="1"/>
    </xf>
    <xf numFmtId="1" fontId="10" fillId="0" borderId="599" xfId="0" applyNumberFormat="1" applyFont="1" applyBorder="1" applyAlignment="1">
      <alignment horizontal="center" vertical="center" wrapText="1"/>
    </xf>
    <xf numFmtId="1" fontId="10" fillId="5" borderId="666" xfId="0" applyNumberFormat="1" applyFont="1" applyFill="1" applyBorder="1" applyAlignment="1">
      <alignment horizontal="center" vertical="center" wrapText="1"/>
    </xf>
    <xf numFmtId="1" fontId="10" fillId="5" borderId="601" xfId="0" applyNumberFormat="1" applyFont="1" applyFill="1" applyBorder="1" applyAlignment="1">
      <alignment horizontal="center" vertical="center" wrapText="1"/>
    </xf>
    <xf numFmtId="1" fontId="10" fillId="0" borderId="605" xfId="0" applyNumberFormat="1" applyFont="1" applyBorder="1" applyAlignment="1">
      <alignment horizontal="left" vertical="center" wrapText="1"/>
    </xf>
    <xf numFmtId="1" fontId="10" fillId="0" borderId="617" xfId="0" applyNumberFormat="1" applyFont="1" applyBorder="1" applyAlignment="1">
      <alignment horizontal="left" vertical="center" wrapText="1"/>
    </xf>
    <xf numFmtId="1" fontId="10" fillId="0" borderId="660" xfId="0" applyNumberFormat="1" applyFont="1" applyBorder="1" applyAlignment="1">
      <alignment horizontal="left" vertical="center" wrapText="1"/>
    </xf>
    <xf numFmtId="1" fontId="10" fillId="4" borderId="640" xfId="0" applyNumberFormat="1" applyFont="1" applyFill="1" applyBorder="1" applyAlignment="1">
      <alignment horizontal="center" vertical="center" wrapText="1"/>
    </xf>
    <xf numFmtId="1" fontId="10" fillId="4" borderId="641" xfId="0" applyNumberFormat="1" applyFont="1" applyFill="1" applyBorder="1" applyAlignment="1">
      <alignment horizontal="center" vertical="center" wrapText="1"/>
    </xf>
    <xf numFmtId="1" fontId="10" fillId="4" borderId="642" xfId="0" applyNumberFormat="1" applyFont="1" applyFill="1" applyBorder="1" applyAlignment="1">
      <alignment horizontal="center" vertical="center" wrapText="1"/>
    </xf>
    <xf numFmtId="1" fontId="10" fillId="4" borderId="648" xfId="0" applyNumberFormat="1" applyFont="1" applyFill="1" applyBorder="1" applyAlignment="1">
      <alignment horizontal="center" vertical="center" wrapText="1"/>
    </xf>
    <xf numFmtId="1" fontId="10" fillId="4" borderId="649" xfId="0" applyNumberFormat="1" applyFont="1" applyFill="1" applyBorder="1" applyAlignment="1">
      <alignment horizontal="center" vertical="center" wrapText="1"/>
    </xf>
    <xf numFmtId="1" fontId="10" fillId="0" borderId="640" xfId="0" applyNumberFormat="1" applyFont="1" applyBorder="1" applyAlignment="1">
      <alignment horizontal="center" vertical="center" wrapText="1"/>
    </xf>
    <xf numFmtId="1" fontId="10" fillId="0" borderId="641" xfId="0" applyNumberFormat="1" applyFont="1" applyBorder="1" applyAlignment="1">
      <alignment horizontal="center" vertical="center" wrapText="1"/>
    </xf>
    <xf numFmtId="1" fontId="10" fillId="0" borderId="642" xfId="0" applyNumberFormat="1" applyFont="1" applyBorder="1" applyAlignment="1">
      <alignment horizontal="center" vertical="center" wrapText="1"/>
    </xf>
    <xf numFmtId="1" fontId="10" fillId="0" borderId="648" xfId="0" applyNumberFormat="1" applyFont="1" applyBorder="1" applyAlignment="1">
      <alignment horizontal="center" vertical="center" wrapText="1"/>
    </xf>
    <xf numFmtId="1" fontId="10" fillId="0" borderId="649" xfId="0" applyNumberFormat="1" applyFont="1" applyBorder="1" applyAlignment="1">
      <alignment horizontal="center" vertical="center" wrapText="1"/>
    </xf>
    <xf numFmtId="1" fontId="10" fillId="0" borderId="668" xfId="0" applyNumberFormat="1" applyFont="1" applyBorder="1" applyAlignment="1">
      <alignment horizontal="center" vertical="center" wrapText="1"/>
    </xf>
    <xf numFmtId="1" fontId="10" fillId="0" borderId="670" xfId="0" applyNumberFormat="1" applyFont="1" applyBorder="1" applyAlignment="1">
      <alignment horizontal="center" vertical="center" wrapText="1"/>
    </xf>
    <xf numFmtId="1" fontId="10" fillId="0" borderId="669" xfId="0" applyNumberFormat="1" applyFont="1" applyBorder="1" applyAlignment="1">
      <alignment horizontal="center" vertical="center" wrapText="1"/>
    </xf>
    <xf numFmtId="1" fontId="10" fillId="4" borderId="654" xfId="0" applyNumberFormat="1" applyFont="1" applyFill="1" applyBorder="1" applyAlignment="1">
      <alignment horizontal="left" vertical="center" wrapText="1"/>
    </xf>
    <xf numFmtId="1" fontId="10" fillId="13" borderId="602" xfId="0" applyNumberFormat="1" applyFont="1" applyFill="1" applyBorder="1" applyAlignment="1">
      <alignment horizontal="center" vertical="center" wrapText="1"/>
    </xf>
    <xf numFmtId="1" fontId="10" fillId="4" borderId="646" xfId="0" applyNumberFormat="1" applyFont="1" applyFill="1" applyBorder="1" applyAlignment="1">
      <alignment horizontal="center" vertical="center" wrapText="1"/>
    </xf>
    <xf numFmtId="1" fontId="10" fillId="4" borderId="653" xfId="0" applyNumberFormat="1" applyFont="1" applyFill="1" applyBorder="1" applyAlignment="1">
      <alignment horizontal="center" vertical="center" wrapText="1"/>
    </xf>
    <xf numFmtId="1" fontId="10" fillId="0" borderId="643" xfId="0" applyNumberFormat="1" applyFont="1" applyBorder="1" applyAlignment="1">
      <alignment horizontal="center" vertical="center"/>
    </xf>
    <xf numFmtId="1" fontId="11" fillId="13" borderId="647" xfId="0" applyNumberFormat="1" applyFont="1" applyFill="1" applyBorder="1" applyAlignment="1">
      <alignment horizontal="center" vertical="center" wrapText="1"/>
    </xf>
    <xf numFmtId="1" fontId="11" fillId="13" borderId="602" xfId="0" applyNumberFormat="1" applyFont="1" applyFill="1" applyBorder="1" applyAlignment="1">
      <alignment horizontal="center" vertical="center" wrapText="1"/>
    </xf>
    <xf numFmtId="1" fontId="11" fillId="0" borderId="647" xfId="0" applyNumberFormat="1" applyFont="1" applyBorder="1" applyAlignment="1">
      <alignment horizontal="center" vertical="center" wrapText="1"/>
    </xf>
    <xf numFmtId="1" fontId="11" fillId="0" borderId="602" xfId="0" applyNumberFormat="1" applyFont="1" applyBorder="1" applyAlignment="1">
      <alignment horizontal="center" vertical="center" wrapText="1"/>
    </xf>
    <xf numFmtId="1" fontId="10" fillId="13" borderId="647" xfId="0" applyNumberFormat="1" applyFont="1" applyFill="1" applyBorder="1" applyAlignment="1">
      <alignment horizontal="center" vertical="center" wrapText="1"/>
    </xf>
    <xf numFmtId="1" fontId="10" fillId="4" borderId="603" xfId="0" applyNumberFormat="1" applyFont="1" applyFill="1" applyBorder="1" applyAlignment="1">
      <alignment horizontal="left" vertical="center"/>
    </xf>
    <xf numFmtId="1" fontId="10" fillId="4" borderId="655" xfId="0" applyNumberFormat="1" applyFont="1" applyFill="1" applyBorder="1" applyAlignment="1">
      <alignment horizontal="left" vertical="center"/>
    </xf>
    <xf numFmtId="1" fontId="10" fillId="0" borderId="643" xfId="1" applyNumberFormat="1" applyFont="1" applyFill="1" applyBorder="1" applyAlignment="1">
      <alignment horizontal="center" vertical="center" wrapText="1"/>
    </xf>
    <xf numFmtId="1" fontId="10" fillId="0" borderId="650" xfId="1" applyNumberFormat="1" applyFont="1" applyFill="1" applyBorder="1" applyAlignment="1">
      <alignment horizontal="center" vertical="center"/>
    </xf>
    <xf numFmtId="1" fontId="10" fillId="5" borderId="658" xfId="0" applyNumberFormat="1" applyFont="1" applyFill="1" applyBorder="1" applyAlignment="1">
      <alignment horizontal="center" vertical="center" wrapText="1"/>
    </xf>
    <xf numFmtId="1" fontId="10" fillId="0" borderId="645" xfId="0" applyNumberFormat="1" applyFont="1" applyBorder="1" applyAlignment="1">
      <alignment horizontal="center" vertical="center"/>
    </xf>
    <xf numFmtId="1" fontId="10" fillId="5" borderId="603" xfId="0" applyNumberFormat="1" applyFont="1" applyFill="1" applyBorder="1" applyAlignment="1">
      <alignment horizontal="left" vertical="center" wrapText="1"/>
    </xf>
    <xf numFmtId="1" fontId="10" fillId="5" borderId="654" xfId="0" applyNumberFormat="1" applyFont="1" applyFill="1" applyBorder="1" applyAlignment="1">
      <alignment horizontal="left" vertical="center" wrapText="1"/>
    </xf>
    <xf numFmtId="1" fontId="10" fillId="5" borderId="655" xfId="0" applyNumberFormat="1" applyFont="1" applyFill="1" applyBorder="1" applyAlignment="1">
      <alignment horizontal="left" vertical="center" wrapText="1"/>
    </xf>
    <xf numFmtId="1" fontId="10" fillId="0" borderId="658" xfId="0" applyNumberFormat="1" applyFont="1" applyBorder="1" applyAlignment="1">
      <alignment horizontal="center" vertical="center" wrapText="1"/>
    </xf>
    <xf numFmtId="1" fontId="10" fillId="4" borderId="658" xfId="0" applyNumberFormat="1" applyFont="1" applyFill="1" applyBorder="1" applyAlignment="1">
      <alignment horizontal="center" vertical="center" wrapText="1"/>
    </xf>
    <xf numFmtId="1" fontId="10" fillId="0" borderId="607" xfId="0" applyNumberFormat="1" applyFont="1" applyBorder="1" applyAlignment="1">
      <alignment horizontal="left" vertical="center" wrapText="1"/>
    </xf>
    <xf numFmtId="1" fontId="10" fillId="0" borderId="647" xfId="0" applyNumberFormat="1" applyFont="1" applyBorder="1" applyAlignment="1">
      <alignment horizontal="center" vertical="center"/>
    </xf>
    <xf numFmtId="1" fontId="10" fillId="0" borderId="602" xfId="0" applyNumberFormat="1" applyFont="1" applyBorder="1" applyAlignment="1">
      <alignment horizontal="center" vertical="center"/>
    </xf>
    <xf numFmtId="1" fontId="10" fillId="0" borderId="644" xfId="0" applyNumberFormat="1" applyFont="1" applyBorder="1" applyAlignment="1">
      <alignment horizontal="center" vertical="center"/>
    </xf>
    <xf numFmtId="1" fontId="10" fillId="0" borderId="647" xfId="0" applyNumberFormat="1" applyFont="1" applyBorder="1" applyAlignment="1">
      <alignment horizontal="left" vertical="center" wrapText="1"/>
    </xf>
    <xf numFmtId="1" fontId="10" fillId="0" borderId="602" xfId="0" applyNumberFormat="1" applyFont="1" applyBorder="1" applyAlignment="1">
      <alignment horizontal="left" vertical="center" wrapText="1"/>
    </xf>
    <xf numFmtId="1" fontId="10" fillId="0" borderId="603" xfId="0" applyNumberFormat="1" applyFont="1" applyBorder="1" applyAlignment="1">
      <alignment horizontal="left"/>
    </xf>
    <xf numFmtId="1" fontId="10" fillId="0" borderId="655" xfId="0" applyNumberFormat="1" applyFont="1" applyBorder="1" applyAlignment="1">
      <alignment horizontal="left"/>
    </xf>
    <xf numFmtId="1" fontId="10" fillId="0" borderId="648" xfId="0" applyNumberFormat="1" applyFont="1" applyBorder="1" applyAlignment="1">
      <alignment horizontal="left" vertical="center" wrapText="1"/>
    </xf>
    <xf numFmtId="1" fontId="10" fillId="0" borderId="649" xfId="0" applyNumberFormat="1" applyFont="1" applyBorder="1" applyAlignment="1">
      <alignment horizontal="left" vertical="center" wrapText="1"/>
    </xf>
    <xf numFmtId="1" fontId="10" fillId="4" borderId="643" xfId="0" applyNumberFormat="1" applyFont="1" applyFill="1" applyBorder="1" applyAlignment="1">
      <alignment horizontal="center" vertical="center" wrapText="1"/>
    </xf>
    <xf numFmtId="1" fontId="10" fillId="4" borderId="644" xfId="0" applyNumberFormat="1" applyFont="1" applyFill="1" applyBorder="1" applyAlignment="1">
      <alignment horizontal="center" vertical="center" wrapText="1"/>
    </xf>
    <xf numFmtId="1" fontId="10" fillId="0" borderId="643" xfId="0" applyNumberFormat="1" applyFont="1" applyBorder="1" applyAlignment="1">
      <alignment horizontal="left" vertical="center" wrapText="1"/>
    </xf>
    <xf numFmtId="1" fontId="10" fillId="0" borderId="644" xfId="0" applyNumberFormat="1" applyFont="1" applyBorder="1" applyAlignment="1">
      <alignment horizontal="left" vertical="center" wrapText="1"/>
    </xf>
    <xf numFmtId="1" fontId="10" fillId="0" borderId="650" xfId="0" applyNumberFormat="1" applyFont="1" applyBorder="1" applyAlignment="1">
      <alignment horizontal="left" vertical="center" wrapText="1"/>
    </xf>
    <xf numFmtId="1" fontId="10" fillId="4" borderId="647" xfId="0" applyNumberFormat="1" applyFont="1" applyFill="1" applyBorder="1" applyAlignment="1">
      <alignment horizontal="center" vertical="center" wrapText="1"/>
    </xf>
    <xf numFmtId="1" fontId="10" fillId="4" borderId="602" xfId="0" applyNumberFormat="1" applyFont="1" applyFill="1" applyBorder="1" applyAlignment="1">
      <alignment horizontal="center" vertical="center" wrapText="1"/>
    </xf>
    <xf numFmtId="1" fontId="10" fillId="0" borderId="618" xfId="0" applyNumberFormat="1" applyFont="1" applyBorder="1" applyAlignment="1">
      <alignment horizontal="left" vertical="center" wrapText="1"/>
    </xf>
    <xf numFmtId="1" fontId="10" fillId="0" borderId="660" xfId="0" applyNumberFormat="1" applyFont="1" applyBorder="1"/>
    <xf numFmtId="1" fontId="10" fillId="0" borderId="654" xfId="0" applyNumberFormat="1" applyFont="1" applyBorder="1"/>
    <xf numFmtId="1" fontId="10" fillId="0" borderId="655" xfId="0" applyNumberFormat="1" applyFont="1" applyBorder="1"/>
    <xf numFmtId="1" fontId="10" fillId="4" borderId="640" xfId="0" applyNumberFormat="1" applyFont="1" applyFill="1" applyBorder="1" applyAlignment="1">
      <alignment horizontal="center" vertical="center"/>
    </xf>
    <xf numFmtId="1" fontId="10" fillId="4" borderId="642" xfId="0" applyNumberFormat="1" applyFont="1" applyFill="1" applyBorder="1" applyAlignment="1">
      <alignment horizontal="center" vertical="center"/>
    </xf>
    <xf numFmtId="1" fontId="10" fillId="0" borderId="807" xfId="0" applyNumberFormat="1" applyFont="1" applyBorder="1" applyAlignment="1">
      <alignment horizontal="center" vertical="center" wrapText="1"/>
    </xf>
    <xf numFmtId="1" fontId="10" fillId="0" borderId="814" xfId="0" applyNumberFormat="1" applyFont="1" applyBorder="1" applyAlignment="1" applyProtection="1">
      <alignment horizontal="center" vertical="center" wrapText="1"/>
      <protection hidden="1"/>
    </xf>
    <xf numFmtId="1" fontId="10" fillId="0" borderId="817" xfId="0" applyNumberFormat="1" applyFont="1" applyBorder="1" applyAlignment="1" applyProtection="1">
      <alignment horizontal="left" vertical="center" wrapText="1"/>
      <protection hidden="1"/>
    </xf>
    <xf numFmtId="1" fontId="10" fillId="0" borderId="819" xfId="0" applyNumberFormat="1" applyFont="1" applyBorder="1" applyAlignment="1" applyProtection="1">
      <alignment horizontal="left" vertical="center" wrapText="1"/>
      <protection hidden="1"/>
    </xf>
    <xf numFmtId="1" fontId="10" fillId="0" borderId="817" xfId="0" applyNumberFormat="1" applyFont="1" applyBorder="1" applyAlignment="1">
      <alignment horizontal="left" vertical="center" wrapText="1"/>
    </xf>
    <xf numFmtId="1" fontId="10" fillId="0" borderId="818" xfId="0" applyNumberFormat="1" applyFont="1" applyBorder="1" applyAlignment="1">
      <alignment horizontal="left" vertical="center" wrapText="1"/>
    </xf>
    <xf numFmtId="1" fontId="10" fillId="0" borderId="819" xfId="0" applyNumberFormat="1" applyFont="1" applyBorder="1" applyAlignment="1">
      <alignment horizontal="left" vertical="center" wrapText="1"/>
    </xf>
    <xf numFmtId="1" fontId="10" fillId="0" borderId="814" xfId="0" applyNumberFormat="1" applyFont="1" applyBorder="1" applyAlignment="1">
      <alignment horizontal="center" vertical="center"/>
    </xf>
    <xf numFmtId="1" fontId="10" fillId="0" borderId="814" xfId="0" applyNumberFormat="1" applyFont="1" applyBorder="1" applyAlignment="1">
      <alignment horizontal="center" vertical="center" wrapText="1"/>
    </xf>
    <xf numFmtId="1" fontId="10" fillId="0" borderId="804" xfId="0" applyNumberFormat="1" applyFont="1" applyBorder="1" applyAlignment="1">
      <alignment horizontal="center" vertical="center"/>
    </xf>
    <xf numFmtId="1" fontId="10" fillId="0" borderId="805" xfId="0" applyNumberFormat="1" applyFont="1" applyBorder="1" applyAlignment="1">
      <alignment horizontal="center" vertical="center"/>
    </xf>
    <xf numFmtId="1" fontId="10" fillId="0" borderId="806" xfId="0" applyNumberFormat="1" applyFont="1" applyBorder="1" applyAlignment="1">
      <alignment horizontal="center" vertical="center"/>
    </xf>
    <xf numFmtId="1" fontId="10" fillId="0" borderId="812" xfId="0" applyNumberFormat="1" applyFont="1" applyBorder="1" applyAlignment="1">
      <alignment horizontal="center" vertical="center"/>
    </xf>
    <xf numFmtId="1" fontId="10" fillId="0" borderId="813" xfId="0" applyNumberFormat="1" applyFont="1" applyBorder="1" applyAlignment="1">
      <alignment horizontal="center" vertical="center"/>
    </xf>
    <xf numFmtId="1" fontId="10" fillId="5" borderId="804" xfId="0" applyNumberFormat="1" applyFont="1" applyFill="1" applyBorder="1" applyAlignment="1">
      <alignment horizontal="center" vertical="center" wrapText="1"/>
    </xf>
    <xf numFmtId="1" fontId="10" fillId="5" borderId="805" xfId="0" applyNumberFormat="1" applyFont="1" applyFill="1" applyBorder="1" applyAlignment="1">
      <alignment horizontal="center" vertical="center" wrapText="1"/>
    </xf>
    <xf numFmtId="1" fontId="10" fillId="5" borderId="806" xfId="0" applyNumberFormat="1" applyFont="1" applyFill="1" applyBorder="1" applyAlignment="1">
      <alignment horizontal="center" vertical="center" wrapText="1"/>
    </xf>
    <xf numFmtId="1" fontId="10" fillId="5" borderId="812" xfId="0" applyNumberFormat="1" applyFont="1" applyFill="1" applyBorder="1" applyAlignment="1">
      <alignment horizontal="center" vertical="center" wrapText="1"/>
    </xf>
    <xf numFmtId="1" fontId="10" fillId="5" borderId="813" xfId="0" applyNumberFormat="1" applyFont="1" applyFill="1" applyBorder="1" applyAlignment="1">
      <alignment horizontal="center" vertical="center" wrapText="1"/>
    </xf>
    <xf numFmtId="1" fontId="10" fillId="0" borderId="808" xfId="0" applyNumberFormat="1" applyFont="1" applyBorder="1" applyAlignment="1">
      <alignment horizontal="center" vertical="center" wrapText="1"/>
    </xf>
    <xf numFmtId="1" fontId="10" fillId="0" borderId="809" xfId="0" applyNumberFormat="1" applyFont="1" applyBorder="1" applyAlignment="1">
      <alignment horizontal="center" vertical="center" wrapText="1"/>
    </xf>
    <xf numFmtId="1" fontId="10" fillId="0" borderId="810" xfId="0" applyNumberFormat="1" applyFont="1" applyBorder="1" applyAlignment="1">
      <alignment horizontal="center" vertical="center" wrapText="1"/>
    </xf>
    <xf numFmtId="1" fontId="10" fillId="0" borderId="811" xfId="0" applyNumberFormat="1" applyFont="1" applyBorder="1" applyAlignment="1">
      <alignment horizontal="center" vertical="center" wrapText="1"/>
    </xf>
    <xf numFmtId="1" fontId="10" fillId="4" borderId="808" xfId="0" applyNumberFormat="1" applyFont="1" applyFill="1" applyBorder="1" applyAlignment="1">
      <alignment horizontal="center" vertical="center"/>
    </xf>
    <xf numFmtId="1" fontId="10" fillId="4" borderId="814" xfId="0" applyNumberFormat="1" applyFont="1" applyFill="1" applyBorder="1" applyAlignment="1">
      <alignment horizontal="center" vertical="center"/>
    </xf>
    <xf numFmtId="1" fontId="10" fillId="0" borderId="772" xfId="0" applyNumberFormat="1" applyFont="1" applyBorder="1" applyAlignment="1">
      <alignment horizontal="center" vertical="center" wrapText="1"/>
    </xf>
    <xf numFmtId="1" fontId="10" fillId="4" borderId="773" xfId="0" applyNumberFormat="1" applyFont="1" applyFill="1" applyBorder="1" applyAlignment="1">
      <alignment horizontal="left" vertical="center" wrapText="1"/>
    </xf>
    <xf numFmtId="1" fontId="10" fillId="0" borderId="763" xfId="0" applyNumberFormat="1" applyFont="1" applyBorder="1" applyAlignment="1">
      <alignment horizontal="center" vertical="center" wrapText="1"/>
    </xf>
    <xf numFmtId="1" fontId="10" fillId="4" borderId="770" xfId="0" applyNumberFormat="1" applyFont="1" applyFill="1" applyBorder="1" applyAlignment="1">
      <alignment horizontal="left" vertical="center" wrapText="1"/>
    </xf>
    <xf numFmtId="1" fontId="10" fillId="4" borderId="771" xfId="0" applyNumberFormat="1" applyFont="1" applyFill="1" applyBorder="1" applyAlignment="1">
      <alignment horizontal="left" vertical="center" wrapText="1"/>
    </xf>
    <xf numFmtId="1" fontId="10" fillId="5" borderId="763" xfId="0" applyNumberFormat="1" applyFont="1" applyFill="1" applyBorder="1" applyAlignment="1">
      <alignment horizontal="center" vertical="center" wrapText="1"/>
    </xf>
    <xf numFmtId="1" fontId="10" fillId="0" borderId="730" xfId="0" applyNumberFormat="1" applyFont="1" applyBorder="1" applyAlignment="1">
      <alignment horizontal="center" vertical="center" wrapText="1"/>
    </xf>
    <xf numFmtId="1" fontId="10" fillId="0" borderId="727" xfId="0" applyNumberFormat="1" applyFont="1" applyBorder="1" applyAlignment="1">
      <alignment horizontal="left" wrapText="1"/>
    </xf>
    <xf numFmtId="1" fontId="10" fillId="0" borderId="729" xfId="0" applyNumberFormat="1" applyFont="1" applyBorder="1" applyAlignment="1">
      <alignment horizontal="left" wrapText="1"/>
    </xf>
    <xf numFmtId="1" fontId="10" fillId="0" borderId="741" xfId="0" applyNumberFormat="1" applyFont="1" applyBorder="1" applyAlignment="1">
      <alignment horizontal="center" vertical="center" wrapText="1"/>
    </xf>
    <xf numFmtId="1" fontId="10" fillId="0" borderId="742" xfId="0" applyNumberFormat="1" applyFont="1" applyBorder="1" applyAlignment="1">
      <alignment horizontal="center" vertical="center"/>
    </xf>
    <xf numFmtId="1" fontId="10" fillId="5" borderId="756" xfId="0" applyNumberFormat="1" applyFont="1" applyFill="1" applyBorder="1" applyAlignment="1">
      <alignment horizontal="center" vertical="center" wrapText="1"/>
    </xf>
    <xf numFmtId="1" fontId="10" fillId="5" borderId="742" xfId="0" applyNumberFormat="1" applyFont="1" applyFill="1" applyBorder="1" applyAlignment="1">
      <alignment horizontal="center" vertical="center" wrapText="1"/>
    </xf>
    <xf numFmtId="1" fontId="10" fillId="4" borderId="741" xfId="0" applyNumberFormat="1" applyFont="1" applyFill="1" applyBorder="1" applyAlignment="1">
      <alignment horizontal="center" vertical="center"/>
    </xf>
    <xf numFmtId="1" fontId="10" fillId="4" borderId="742" xfId="0" applyNumberFormat="1" applyFont="1" applyFill="1" applyBorder="1" applyAlignment="1">
      <alignment horizontal="center" vertical="center"/>
    </xf>
    <xf numFmtId="1" fontId="10" fillId="0" borderId="739" xfId="0" applyNumberFormat="1" applyFont="1" applyBorder="1" applyAlignment="1">
      <alignment horizontal="center" vertical="center" wrapText="1"/>
    </xf>
    <xf numFmtId="1" fontId="10" fillId="0" borderId="742" xfId="0" applyNumberFormat="1" applyFont="1" applyBorder="1" applyAlignment="1">
      <alignment horizontal="center" vertical="center" wrapText="1"/>
    </xf>
    <xf numFmtId="1" fontId="10" fillId="0" borderId="744" xfId="0" applyNumberFormat="1" applyFont="1" applyBorder="1" applyAlignment="1">
      <alignment horizontal="center" vertical="center" wrapText="1"/>
    </xf>
    <xf numFmtId="1" fontId="10" fillId="5" borderId="741" xfId="0" applyNumberFormat="1" applyFont="1" applyFill="1" applyBorder="1" applyAlignment="1">
      <alignment horizontal="center" vertical="center" wrapText="1"/>
    </xf>
    <xf numFmtId="1" fontId="10" fillId="0" borderId="756" xfId="0" applyNumberFormat="1" applyFont="1" applyBorder="1" applyAlignment="1">
      <alignment horizontal="center" vertical="center" wrapText="1"/>
    </xf>
    <xf numFmtId="1" fontId="10" fillId="0" borderId="738" xfId="0" applyNumberFormat="1" applyFont="1" applyBorder="1" applyAlignment="1">
      <alignment horizontal="left" vertical="center" wrapText="1"/>
    </xf>
    <xf numFmtId="1" fontId="10" fillId="0" borderId="737" xfId="0" applyNumberFormat="1" applyFont="1" applyBorder="1" applyAlignment="1">
      <alignment horizontal="left" vertical="center" wrapText="1"/>
    </xf>
    <xf numFmtId="1" fontId="10" fillId="0" borderId="736" xfId="0" applyNumberFormat="1" applyFont="1" applyBorder="1" applyAlignment="1">
      <alignment horizontal="left" vertical="center" wrapText="1"/>
    </xf>
    <xf numFmtId="1" fontId="10" fillId="4" borderId="740" xfId="0" applyNumberFormat="1" applyFont="1" applyFill="1" applyBorder="1" applyAlignment="1">
      <alignment horizontal="center" vertical="center" wrapText="1"/>
    </xf>
    <xf numFmtId="1" fontId="10" fillId="4" borderId="687" xfId="0" applyNumberFormat="1" applyFont="1" applyFill="1" applyBorder="1" applyAlignment="1">
      <alignment horizontal="center" vertical="center" wrapText="1"/>
    </xf>
    <xf numFmtId="1" fontId="10" fillId="0" borderId="740" xfId="0" applyNumberFormat="1" applyFont="1" applyBorder="1" applyAlignment="1">
      <alignment horizontal="center" vertical="center" wrapText="1"/>
    </xf>
    <xf numFmtId="1" fontId="10" fillId="0" borderId="740" xfId="0" applyNumberFormat="1" applyFont="1" applyBorder="1" applyAlignment="1">
      <alignment horizontal="center" vertical="center"/>
    </xf>
    <xf numFmtId="1" fontId="10" fillId="0" borderId="687" xfId="0" applyNumberFormat="1" applyFont="1" applyBorder="1" applyAlignment="1">
      <alignment horizontal="center" vertical="center"/>
    </xf>
    <xf numFmtId="1" fontId="10" fillId="0" borderId="753" xfId="0" applyNumberFormat="1" applyFont="1" applyBorder="1" applyAlignment="1">
      <alignment horizontal="center" vertical="center" wrapText="1"/>
    </xf>
    <xf numFmtId="1" fontId="10" fillId="0" borderId="754" xfId="0" applyNumberFormat="1" applyFont="1" applyBorder="1" applyAlignment="1">
      <alignment horizontal="center" vertical="center" wrapText="1"/>
    </xf>
    <xf numFmtId="1" fontId="10" fillId="4" borderId="727" xfId="0" applyNumberFormat="1" applyFont="1" applyFill="1" applyBorder="1" applyAlignment="1">
      <alignment horizontal="left" vertical="center" wrapText="1"/>
    </xf>
    <xf numFmtId="1" fontId="10" fillId="4" borderId="728" xfId="0" applyNumberFormat="1" applyFont="1" applyFill="1" applyBorder="1" applyAlignment="1">
      <alignment horizontal="left" vertical="center" wrapText="1"/>
    </xf>
    <xf numFmtId="1" fontId="10" fillId="4" borderId="729" xfId="0" applyNumberFormat="1" applyFont="1" applyFill="1" applyBorder="1" applyAlignment="1">
      <alignment horizontal="left" vertical="center" wrapText="1"/>
    </xf>
    <xf numFmtId="1" fontId="10" fillId="0" borderId="741" xfId="0" applyNumberFormat="1" applyFont="1" applyBorder="1" applyAlignment="1">
      <alignment horizontal="center" vertical="center"/>
    </xf>
    <xf numFmtId="1" fontId="10" fillId="4" borderId="727" xfId="0" applyNumberFormat="1" applyFont="1" applyFill="1" applyBorder="1" applyAlignment="1">
      <alignment horizontal="left" vertical="center"/>
    </xf>
    <xf numFmtId="1" fontId="10" fillId="4" borderId="729" xfId="0" applyNumberFormat="1" applyFont="1" applyFill="1" applyBorder="1" applyAlignment="1">
      <alignment horizontal="left" vertical="center"/>
    </xf>
    <xf numFmtId="1" fontId="10" fillId="0" borderId="741" xfId="1" applyNumberFormat="1" applyFont="1" applyFill="1" applyBorder="1" applyAlignment="1">
      <alignment horizontal="center" vertical="center" wrapText="1"/>
    </xf>
    <xf numFmtId="1" fontId="10" fillId="0" borderId="742" xfId="1" applyNumberFormat="1" applyFont="1" applyFill="1" applyBorder="1" applyAlignment="1">
      <alignment horizontal="center" vertical="center"/>
    </xf>
    <xf numFmtId="1" fontId="10" fillId="5" borderId="743" xfId="0" applyNumberFormat="1" applyFont="1" applyFill="1" applyBorder="1" applyAlignment="1">
      <alignment horizontal="center" vertical="center" wrapText="1"/>
    </xf>
    <xf numFmtId="1" fontId="10" fillId="5" borderId="687" xfId="0" applyNumberFormat="1" applyFont="1" applyFill="1" applyBorder="1" applyAlignment="1">
      <alignment horizontal="center" vertical="center" wrapText="1"/>
    </xf>
    <xf numFmtId="1" fontId="10" fillId="0" borderId="744" xfId="0" applyNumberFormat="1" applyFont="1" applyBorder="1" applyAlignment="1">
      <alignment horizontal="center" vertical="center"/>
    </xf>
    <xf numFmtId="1" fontId="10" fillId="5" borderId="727" xfId="0" applyNumberFormat="1" applyFont="1" applyFill="1" applyBorder="1" applyAlignment="1">
      <alignment horizontal="left" vertical="center" wrapText="1"/>
    </xf>
    <xf numFmtId="1" fontId="10" fillId="5" borderId="728" xfId="0" applyNumberFormat="1" applyFont="1" applyFill="1" applyBorder="1" applyAlignment="1">
      <alignment horizontal="left" vertical="center" wrapText="1"/>
    </xf>
    <xf numFmtId="1" fontId="10" fillId="5" borderId="729" xfId="0" applyNumberFormat="1" applyFont="1" applyFill="1" applyBorder="1" applyAlignment="1">
      <alignment horizontal="left" vertical="center" wrapText="1"/>
    </xf>
    <xf numFmtId="1" fontId="10" fillId="0" borderId="743" xfId="0" applyNumberFormat="1" applyFont="1" applyBorder="1" applyAlignment="1">
      <alignment horizontal="center" vertical="center" wrapText="1"/>
    </xf>
    <xf numFmtId="1" fontId="10" fillId="4" borderId="743" xfId="0" applyNumberFormat="1" applyFont="1" applyFill="1" applyBorder="1" applyAlignment="1">
      <alignment horizontal="center" vertical="center" wrapText="1"/>
    </xf>
    <xf numFmtId="1" fontId="10" fillId="0" borderId="730" xfId="0" applyNumberFormat="1" applyFont="1" applyBorder="1" applyAlignment="1">
      <alignment horizontal="left" vertical="center" wrapText="1"/>
    </xf>
    <xf numFmtId="1" fontId="10" fillId="0" borderId="739" xfId="0" applyNumberFormat="1" applyFont="1" applyBorder="1" applyAlignment="1">
      <alignment horizontal="center" vertical="center"/>
    </xf>
    <xf numFmtId="1" fontId="10" fillId="0" borderId="727" xfId="0" applyNumberFormat="1" applyFont="1" applyBorder="1" applyAlignment="1">
      <alignment horizontal="left"/>
    </xf>
    <xf numFmtId="1" fontId="10" fillId="0" borderId="729" xfId="0" applyNumberFormat="1" applyFont="1" applyBorder="1" applyAlignment="1">
      <alignment horizontal="left"/>
    </xf>
    <xf numFmtId="1" fontId="10" fillId="4" borderId="741" xfId="0" applyNumberFormat="1" applyFont="1" applyFill="1" applyBorder="1" applyAlignment="1">
      <alignment horizontal="center" vertical="center" wrapText="1"/>
    </xf>
    <xf numFmtId="1" fontId="10" fillId="4" borderId="739" xfId="0" applyNumberFormat="1" applyFont="1" applyFill="1" applyBorder="1" applyAlignment="1">
      <alignment horizontal="center" vertical="center" wrapText="1"/>
    </xf>
    <xf numFmtId="1" fontId="10" fillId="0" borderId="741" xfId="0" applyNumberFormat="1" applyFont="1" applyBorder="1" applyAlignment="1">
      <alignment horizontal="left" vertical="center" wrapText="1"/>
    </xf>
    <xf numFmtId="1" fontId="10" fillId="0" borderId="739" xfId="0" applyNumberFormat="1" applyFont="1" applyBorder="1" applyAlignment="1">
      <alignment horizontal="left" vertical="center" wrapText="1"/>
    </xf>
    <xf numFmtId="1" fontId="10" fillId="0" borderId="742" xfId="0" applyNumberFormat="1" applyFont="1" applyBorder="1" applyAlignment="1">
      <alignment horizontal="left" vertical="center" wrapText="1"/>
    </xf>
    <xf numFmtId="1" fontId="10" fillId="0" borderId="732" xfId="0" applyNumberFormat="1" applyFont="1" applyBorder="1" applyAlignment="1">
      <alignment horizontal="left" vertical="center" wrapText="1"/>
    </xf>
    <xf numFmtId="1" fontId="10" fillId="0" borderId="736" xfId="0" applyNumberFormat="1" applyFont="1" applyBorder="1"/>
    <xf numFmtId="1" fontId="10" fillId="0" borderId="728" xfId="0" applyNumberFormat="1" applyFont="1" applyBorder="1"/>
    <xf numFmtId="1" fontId="10" fillId="0" borderId="729" xfId="0" applyNumberFormat="1" applyFont="1" applyBorder="1"/>
    <xf numFmtId="1" fontId="10" fillId="4" borderId="687" xfId="0" applyNumberFormat="1" applyFont="1" applyFill="1" applyBorder="1" applyAlignment="1">
      <alignment horizontal="center" vertical="center"/>
    </xf>
    <xf numFmtId="1" fontId="10" fillId="0" borderId="717" xfId="0" applyNumberFormat="1" applyFont="1" applyBorder="1" applyAlignment="1">
      <alignment horizontal="center" vertical="center" wrapText="1"/>
    </xf>
    <xf numFmtId="1" fontId="10" fillId="0" borderId="718" xfId="0" applyNumberFormat="1" applyFont="1" applyBorder="1" applyAlignment="1">
      <alignment horizontal="center" vertical="center" wrapText="1"/>
    </xf>
    <xf numFmtId="1" fontId="10" fillId="4" borderId="719" xfId="0" applyNumberFormat="1" applyFont="1" applyFill="1" applyBorder="1" applyAlignment="1">
      <alignment horizontal="center" vertical="center"/>
    </xf>
    <xf numFmtId="1" fontId="10" fillId="0" borderId="721" xfId="0" applyNumberFormat="1" applyFont="1" applyBorder="1" applyAlignment="1">
      <alignment horizontal="center" vertical="center"/>
    </xf>
    <xf numFmtId="1" fontId="10" fillId="0" borderId="882" xfId="0" applyNumberFormat="1" applyFont="1" applyBorder="1" applyAlignment="1">
      <alignment horizontal="center" vertical="center" wrapText="1"/>
    </xf>
    <xf numFmtId="1" fontId="10" fillId="0" borderId="887" xfId="0" applyNumberFormat="1" applyFont="1" applyBorder="1" applyAlignment="1" applyProtection="1">
      <alignment horizontal="center" vertical="center" wrapText="1"/>
      <protection hidden="1"/>
    </xf>
    <xf numFmtId="1" fontId="10" fillId="0" borderId="890" xfId="0" applyNumberFormat="1" applyFont="1" applyBorder="1" applyAlignment="1" applyProtection="1">
      <alignment horizontal="left" vertical="center" wrapText="1"/>
      <protection hidden="1"/>
    </xf>
    <xf numFmtId="1" fontId="10" fillId="0" borderId="892" xfId="0" applyNumberFormat="1" applyFont="1" applyBorder="1" applyAlignment="1" applyProtection="1">
      <alignment horizontal="left" vertical="center" wrapText="1"/>
      <protection hidden="1"/>
    </xf>
    <xf numFmtId="1" fontId="10" fillId="0" borderId="890" xfId="0" applyNumberFormat="1" applyFont="1" applyBorder="1" applyAlignment="1">
      <alignment horizontal="left" vertical="center" wrapText="1"/>
    </xf>
    <xf numFmtId="1" fontId="10" fillId="0" borderId="891" xfId="0" applyNumberFormat="1" applyFont="1" applyBorder="1" applyAlignment="1">
      <alignment horizontal="left" vertical="center" wrapText="1"/>
    </xf>
    <xf numFmtId="1" fontId="10" fillId="0" borderId="892" xfId="0" applyNumberFormat="1" applyFont="1" applyBorder="1" applyAlignment="1">
      <alignment horizontal="left" vertical="center" wrapText="1"/>
    </xf>
    <xf numFmtId="1" fontId="10" fillId="0" borderId="887" xfId="0" applyNumberFormat="1" applyFont="1" applyBorder="1" applyAlignment="1">
      <alignment horizontal="center" vertical="center"/>
    </xf>
    <xf numFmtId="1" fontId="10" fillId="0" borderId="887" xfId="0" applyNumberFormat="1" applyFont="1" applyBorder="1" applyAlignment="1">
      <alignment horizontal="center" vertical="center" wrapText="1"/>
    </xf>
    <xf numFmtId="1" fontId="10" fillId="0" borderId="879" xfId="0" applyNumberFormat="1" applyFont="1" applyBorder="1" applyAlignment="1">
      <alignment horizontal="center" vertical="center"/>
    </xf>
    <xf numFmtId="1" fontId="10" fillId="0" borderId="880" xfId="0" applyNumberFormat="1" applyFont="1" applyBorder="1" applyAlignment="1">
      <alignment horizontal="center" vertical="center"/>
    </xf>
    <xf numFmtId="1" fontId="10" fillId="0" borderId="881" xfId="0" applyNumberFormat="1" applyFont="1" applyBorder="1" applyAlignment="1">
      <alignment horizontal="center" vertical="center"/>
    </xf>
    <xf numFmtId="1" fontId="10" fillId="5" borderId="879" xfId="0" applyNumberFormat="1" applyFont="1" applyFill="1" applyBorder="1" applyAlignment="1">
      <alignment horizontal="center" vertical="center" wrapText="1"/>
    </xf>
    <xf numFmtId="1" fontId="10" fillId="5" borderId="880" xfId="0" applyNumberFormat="1" applyFont="1" applyFill="1" applyBorder="1" applyAlignment="1">
      <alignment horizontal="center" vertical="center" wrapText="1"/>
    </xf>
    <xf numFmtId="1" fontId="10" fillId="5" borderId="881" xfId="0" applyNumberFormat="1" applyFont="1" applyFill="1" applyBorder="1" applyAlignment="1">
      <alignment horizontal="center" vertical="center" wrapText="1"/>
    </xf>
    <xf numFmtId="1" fontId="10" fillId="0" borderId="883" xfId="0" applyNumberFormat="1" applyFont="1" applyBorder="1" applyAlignment="1">
      <alignment horizontal="center" vertical="center" wrapText="1"/>
    </xf>
    <xf numFmtId="1" fontId="10" fillId="0" borderId="884" xfId="0" applyNumberFormat="1" applyFont="1" applyBorder="1" applyAlignment="1">
      <alignment horizontal="center" vertical="center" wrapText="1"/>
    </xf>
    <xf numFmtId="1" fontId="10" fillId="0" borderId="885" xfId="0" applyNumberFormat="1" applyFont="1" applyBorder="1" applyAlignment="1">
      <alignment horizontal="center" vertical="center" wrapText="1"/>
    </xf>
    <xf numFmtId="1" fontId="10" fillId="0" borderId="886" xfId="0" applyNumberFormat="1" applyFont="1" applyBorder="1" applyAlignment="1">
      <alignment horizontal="center" vertical="center" wrapText="1"/>
    </xf>
    <xf numFmtId="1" fontId="10" fillId="4" borderId="883" xfId="0" applyNumberFormat="1" applyFont="1" applyFill="1" applyBorder="1" applyAlignment="1">
      <alignment horizontal="center" vertical="center"/>
    </xf>
    <xf numFmtId="1" fontId="10" fillId="4" borderId="887" xfId="0" applyNumberFormat="1" applyFont="1" applyFill="1" applyBorder="1" applyAlignment="1">
      <alignment horizontal="center" vertical="center"/>
    </xf>
    <xf numFmtId="1" fontId="10" fillId="0" borderId="847" xfId="0" applyNumberFormat="1" applyFont="1" applyBorder="1" applyAlignment="1">
      <alignment horizontal="center" vertical="center" wrapText="1"/>
    </xf>
    <xf numFmtId="1" fontId="10" fillId="4" borderId="848" xfId="0" applyNumberFormat="1" applyFont="1" applyFill="1" applyBorder="1" applyAlignment="1">
      <alignment horizontal="left" vertical="center" wrapText="1"/>
    </xf>
    <xf numFmtId="1" fontId="10" fillId="0" borderId="841" xfId="0" applyNumberFormat="1" applyFont="1" applyBorder="1" applyAlignment="1">
      <alignment horizontal="center" vertical="center" wrapText="1"/>
    </xf>
    <xf numFmtId="1" fontId="10" fillId="4" borderId="845" xfId="0" applyNumberFormat="1" applyFont="1" applyFill="1" applyBorder="1" applyAlignment="1">
      <alignment horizontal="left" vertical="center" wrapText="1"/>
    </xf>
    <xf numFmtId="1" fontId="10" fillId="4" borderId="846" xfId="0" applyNumberFormat="1" applyFont="1" applyFill="1" applyBorder="1" applyAlignment="1">
      <alignment horizontal="left" vertical="center" wrapText="1"/>
    </xf>
    <xf numFmtId="1" fontId="10" fillId="5" borderId="841" xfId="0" applyNumberFormat="1" applyFont="1" applyFill="1" applyBorder="1" applyAlignment="1">
      <alignment horizontal="center" vertical="center" wrapText="1"/>
    </xf>
    <xf numFmtId="1" fontId="10" fillId="0" borderId="820" xfId="0" applyNumberFormat="1" applyFont="1" applyBorder="1" applyAlignment="1">
      <alignment horizontal="center" vertical="center" wrapText="1"/>
    </xf>
    <xf numFmtId="1" fontId="10" fillId="0" borderId="817" xfId="0" applyNumberFormat="1" applyFont="1" applyBorder="1" applyAlignment="1">
      <alignment horizontal="left" wrapText="1"/>
    </xf>
    <xf numFmtId="1" fontId="10" fillId="0" borderId="819" xfId="0" applyNumberFormat="1" applyFont="1" applyBorder="1" applyAlignment="1">
      <alignment horizontal="left" wrapText="1"/>
    </xf>
    <xf numFmtId="1" fontId="10" fillId="5" borderId="766" xfId="0" applyNumberFormat="1" applyFont="1" applyFill="1" applyBorder="1" applyAlignment="1">
      <alignment horizontal="center" vertical="center" wrapText="1"/>
    </xf>
    <xf numFmtId="1" fontId="10" fillId="5" borderId="814" xfId="0" applyNumberFormat="1" applyFont="1" applyFill="1" applyBorder="1" applyAlignment="1">
      <alignment horizontal="center" vertical="center" wrapText="1"/>
    </xf>
    <xf numFmtId="1" fontId="10" fillId="4" borderId="807" xfId="0" applyNumberFormat="1" applyFont="1" applyFill="1" applyBorder="1" applyAlignment="1">
      <alignment horizontal="center" vertical="center"/>
    </xf>
    <xf numFmtId="1" fontId="10" fillId="5" borderId="807" xfId="0" applyNumberFormat="1" applyFont="1" applyFill="1" applyBorder="1" applyAlignment="1">
      <alignment horizontal="center" vertical="center" wrapText="1"/>
    </xf>
    <xf numFmtId="1" fontId="10" fillId="0" borderId="766" xfId="0" applyNumberFormat="1" applyFont="1" applyBorder="1" applyAlignment="1">
      <alignment horizontal="center" vertical="center" wrapText="1"/>
    </xf>
    <xf numFmtId="1" fontId="10" fillId="0" borderId="828" xfId="0" applyNumberFormat="1" applyFont="1" applyBorder="1" applyAlignment="1">
      <alignment horizontal="left" vertical="center" wrapText="1"/>
    </xf>
    <xf numFmtId="1" fontId="10" fillId="0" borderId="827" xfId="0" applyNumberFormat="1" applyFont="1" applyBorder="1" applyAlignment="1">
      <alignment horizontal="left" vertical="center" wrapText="1"/>
    </xf>
    <xf numFmtId="1" fontId="10" fillId="0" borderId="826" xfId="0" applyNumberFormat="1" applyFont="1" applyBorder="1" applyAlignment="1">
      <alignment horizontal="left" vertical="center" wrapText="1"/>
    </xf>
    <xf numFmtId="1" fontId="10" fillId="4" borderId="812" xfId="0" applyNumberFormat="1" applyFont="1" applyFill="1" applyBorder="1" applyAlignment="1">
      <alignment horizontal="center" vertical="center" wrapText="1"/>
    </xf>
    <xf numFmtId="1" fontId="10" fillId="4" borderId="813" xfId="0" applyNumberFormat="1" applyFont="1" applyFill="1" applyBorder="1" applyAlignment="1">
      <alignment horizontal="center" vertical="center" wrapText="1"/>
    </xf>
    <xf numFmtId="1" fontId="10" fillId="0" borderId="812" xfId="0" applyNumberFormat="1" applyFont="1" applyBorder="1" applyAlignment="1">
      <alignment horizontal="center" vertical="center" wrapText="1"/>
    </xf>
    <xf numFmtId="1" fontId="10" fillId="0" borderId="813" xfId="0" applyNumberFormat="1" applyFont="1" applyBorder="1" applyAlignment="1">
      <alignment horizontal="center" vertical="center" wrapText="1"/>
    </xf>
    <xf numFmtId="1" fontId="10" fillId="0" borderId="835" xfId="0" applyNumberFormat="1" applyFont="1" applyBorder="1" applyAlignment="1">
      <alignment horizontal="center" vertical="center" wrapText="1"/>
    </xf>
    <xf numFmtId="1" fontId="10" fillId="0" borderId="834" xfId="0" applyNumberFormat="1" applyFont="1" applyBorder="1" applyAlignment="1">
      <alignment horizontal="center" vertical="center" wrapText="1"/>
    </xf>
    <xf numFmtId="1" fontId="10" fillId="4" borderId="817" xfId="0" applyNumberFormat="1" applyFont="1" applyFill="1" applyBorder="1" applyAlignment="1">
      <alignment horizontal="left" vertical="center" wrapText="1"/>
    </xf>
    <xf numFmtId="1" fontId="10" fillId="4" borderId="818" xfId="0" applyNumberFormat="1" applyFont="1" applyFill="1" applyBorder="1" applyAlignment="1">
      <alignment horizontal="left" vertical="center" wrapText="1"/>
    </xf>
    <xf numFmtId="1" fontId="10" fillId="4" borderId="819" xfId="0" applyNumberFormat="1" applyFont="1" applyFill="1" applyBorder="1" applyAlignment="1">
      <alignment horizontal="left" vertical="center" wrapText="1"/>
    </xf>
    <xf numFmtId="1" fontId="10" fillId="0" borderId="807" xfId="0" applyNumberFormat="1" applyFont="1" applyBorder="1" applyAlignment="1">
      <alignment horizontal="center" vertical="center"/>
    </xf>
    <xf numFmtId="1" fontId="10" fillId="4" borderId="817" xfId="0" applyNumberFormat="1" applyFont="1" applyFill="1" applyBorder="1" applyAlignment="1">
      <alignment horizontal="left" vertical="center"/>
    </xf>
    <xf numFmtId="1" fontId="10" fillId="4" borderId="819" xfId="0" applyNumberFormat="1" applyFont="1" applyFill="1" applyBorder="1" applyAlignment="1">
      <alignment horizontal="left" vertical="center"/>
    </xf>
    <xf numFmtId="1" fontId="10" fillId="0" borderId="807" xfId="1" applyNumberFormat="1" applyFont="1" applyFill="1" applyBorder="1" applyAlignment="1">
      <alignment horizontal="center" vertical="center" wrapText="1"/>
    </xf>
    <xf numFmtId="1" fontId="10" fillId="0" borderId="814" xfId="1" applyNumberFormat="1" applyFont="1" applyFill="1" applyBorder="1" applyAlignment="1">
      <alignment horizontal="center" vertical="center"/>
    </xf>
    <xf numFmtId="1" fontId="10" fillId="5" borderId="824" xfId="0" applyNumberFormat="1" applyFont="1" applyFill="1" applyBorder="1" applyAlignment="1">
      <alignment horizontal="center" vertical="center" wrapText="1"/>
    </xf>
    <xf numFmtId="1" fontId="10" fillId="0" borderId="809" xfId="0" applyNumberFormat="1" applyFont="1" applyBorder="1" applyAlignment="1">
      <alignment horizontal="center" vertical="center"/>
    </xf>
    <xf numFmtId="1" fontId="10" fillId="5" borderId="817" xfId="0" applyNumberFormat="1" applyFont="1" applyFill="1" applyBorder="1" applyAlignment="1">
      <alignment horizontal="left" vertical="center" wrapText="1"/>
    </xf>
    <xf numFmtId="1" fontId="10" fillId="5" borderId="818" xfId="0" applyNumberFormat="1" applyFont="1" applyFill="1" applyBorder="1" applyAlignment="1">
      <alignment horizontal="left" vertical="center" wrapText="1"/>
    </xf>
    <xf numFmtId="1" fontId="10" fillId="5" borderId="819" xfId="0" applyNumberFormat="1" applyFont="1" applyFill="1" applyBorder="1" applyAlignment="1">
      <alignment horizontal="left" vertical="center" wrapText="1"/>
    </xf>
    <xf numFmtId="1" fontId="10" fillId="0" borderId="824" xfId="0" applyNumberFormat="1" applyFont="1" applyBorder="1" applyAlignment="1">
      <alignment horizontal="center" vertical="center" wrapText="1"/>
    </xf>
    <xf numFmtId="1" fontId="10" fillId="4" borderId="824" xfId="0" applyNumberFormat="1" applyFont="1" applyFill="1" applyBorder="1" applyAlignment="1">
      <alignment horizontal="center" vertical="center" wrapText="1"/>
    </xf>
    <xf numFmtId="1" fontId="10" fillId="0" borderId="820" xfId="0" applyNumberFormat="1" applyFont="1" applyBorder="1" applyAlignment="1">
      <alignment horizontal="left" vertical="center" wrapText="1"/>
    </xf>
    <xf numFmtId="1" fontId="10" fillId="0" borderId="817" xfId="0" applyNumberFormat="1" applyFont="1" applyBorder="1" applyAlignment="1">
      <alignment horizontal="left"/>
    </xf>
    <xf numFmtId="1" fontId="10" fillId="0" borderId="819" xfId="0" applyNumberFormat="1" applyFont="1" applyBorder="1" applyAlignment="1">
      <alignment horizontal="left"/>
    </xf>
    <xf numFmtId="1" fontId="10" fillId="0" borderId="812" xfId="0" applyNumberFormat="1" applyFont="1" applyBorder="1" applyAlignment="1">
      <alignment horizontal="left" vertical="center" wrapText="1"/>
    </xf>
    <xf numFmtId="1" fontId="10" fillId="0" borderId="813" xfId="0" applyNumberFormat="1" applyFont="1" applyBorder="1" applyAlignment="1">
      <alignment horizontal="left" vertical="center" wrapText="1"/>
    </xf>
    <xf numFmtId="1" fontId="10" fillId="4" borderId="807" xfId="0" applyNumberFormat="1" applyFont="1" applyFill="1" applyBorder="1" applyAlignment="1">
      <alignment horizontal="center" vertical="center" wrapText="1"/>
    </xf>
    <xf numFmtId="1" fontId="10" fillId="0" borderId="807" xfId="0" applyNumberFormat="1" applyFont="1" applyBorder="1" applyAlignment="1">
      <alignment horizontal="left" vertical="center" wrapText="1"/>
    </xf>
    <xf numFmtId="1" fontId="10" fillId="0" borderId="814" xfId="0" applyNumberFormat="1" applyFont="1" applyBorder="1" applyAlignment="1">
      <alignment horizontal="left" vertical="center" wrapText="1"/>
    </xf>
    <xf numFmtId="1" fontId="10" fillId="0" borderId="822" xfId="0" applyNumberFormat="1" applyFont="1" applyBorder="1" applyAlignment="1">
      <alignment horizontal="left" vertical="center" wrapText="1"/>
    </xf>
    <xf numFmtId="1" fontId="10" fillId="0" borderId="826" xfId="0" applyNumberFormat="1" applyFont="1" applyBorder="1"/>
    <xf numFmtId="1" fontId="10" fillId="0" borderId="818" xfId="0" applyNumberFormat="1" applyFont="1" applyBorder="1"/>
    <xf numFmtId="1" fontId="10" fillId="0" borderId="819" xfId="0" applyNumberFormat="1" applyFont="1" applyBorder="1"/>
    <xf numFmtId="1" fontId="10" fillId="0" borderId="805" xfId="0" applyNumberFormat="1" applyFont="1" applyBorder="1" applyAlignment="1">
      <alignment horizontal="center" vertical="center" wrapText="1"/>
    </xf>
    <xf numFmtId="1" fontId="10" fillId="0" borderId="806" xfId="0" applyNumberFormat="1" applyFont="1" applyBorder="1" applyAlignment="1">
      <alignment horizontal="center" vertical="center" wrapText="1"/>
    </xf>
    <xf numFmtId="1" fontId="10" fillId="0" borderId="964" xfId="0" applyNumberFormat="1" applyFont="1" applyBorder="1" applyAlignment="1">
      <alignment horizontal="center" vertical="center" wrapText="1"/>
    </xf>
    <xf numFmtId="1" fontId="10" fillId="0" borderId="971" xfId="0" applyNumberFormat="1" applyFont="1" applyBorder="1" applyAlignment="1" applyProtection="1">
      <alignment horizontal="center" vertical="center" wrapText="1"/>
      <protection hidden="1"/>
    </xf>
    <xf numFmtId="1" fontId="10" fillId="0" borderId="974" xfId="0" applyNumberFormat="1" applyFont="1" applyBorder="1" applyAlignment="1" applyProtection="1">
      <alignment horizontal="left" vertical="center" wrapText="1"/>
      <protection hidden="1"/>
    </xf>
    <xf numFmtId="1" fontId="10" fillId="0" borderId="976" xfId="0" applyNumberFormat="1" applyFont="1" applyBorder="1" applyAlignment="1" applyProtection="1">
      <alignment horizontal="left" vertical="center" wrapText="1"/>
      <protection hidden="1"/>
    </xf>
    <xf numFmtId="1" fontId="10" fillId="0" borderId="974" xfId="0" applyNumberFormat="1" applyFont="1" applyBorder="1" applyAlignment="1">
      <alignment horizontal="left" vertical="center" wrapText="1"/>
    </xf>
    <xf numFmtId="1" fontId="10" fillId="0" borderId="975" xfId="0" applyNumberFormat="1" applyFont="1" applyBorder="1" applyAlignment="1">
      <alignment horizontal="left" vertical="center" wrapText="1"/>
    </xf>
    <xf numFmtId="1" fontId="10" fillId="0" borderId="976" xfId="0" applyNumberFormat="1" applyFont="1" applyBorder="1" applyAlignment="1">
      <alignment horizontal="left" vertical="center" wrapText="1"/>
    </xf>
    <xf numFmtId="1" fontId="10" fillId="0" borderId="971" xfId="0" applyNumberFormat="1" applyFont="1" applyBorder="1" applyAlignment="1">
      <alignment horizontal="center" vertical="center"/>
    </xf>
    <xf numFmtId="1" fontId="10" fillId="0" borderId="971" xfId="0" applyNumberFormat="1" applyFont="1" applyBorder="1" applyAlignment="1">
      <alignment horizontal="center" vertical="center" wrapText="1"/>
    </xf>
    <xf numFmtId="1" fontId="10" fillId="0" borderId="961" xfId="0" applyNumberFormat="1" applyFont="1" applyBorder="1" applyAlignment="1">
      <alignment horizontal="center" vertical="center"/>
    </xf>
    <xf numFmtId="1" fontId="10" fillId="0" borderId="962" xfId="0" applyNumberFormat="1" applyFont="1" applyBorder="1" applyAlignment="1">
      <alignment horizontal="center" vertical="center"/>
    </xf>
    <xf numFmtId="1" fontId="10" fillId="0" borderId="963" xfId="0" applyNumberFormat="1" applyFont="1" applyBorder="1" applyAlignment="1">
      <alignment horizontal="center" vertical="center"/>
    </xf>
    <xf numFmtId="1" fontId="10" fillId="0" borderId="969" xfId="0" applyNumberFormat="1" applyFont="1" applyBorder="1" applyAlignment="1">
      <alignment horizontal="center" vertical="center"/>
    </xf>
    <xf numFmtId="1" fontId="10" fillId="0" borderId="970" xfId="0" applyNumberFormat="1" applyFont="1" applyBorder="1" applyAlignment="1">
      <alignment horizontal="center" vertical="center"/>
    </xf>
    <xf numFmtId="1" fontId="10" fillId="5" borderId="961" xfId="0" applyNumberFormat="1" applyFont="1" applyFill="1" applyBorder="1" applyAlignment="1">
      <alignment horizontal="center" vertical="center" wrapText="1"/>
    </xf>
    <xf numFmtId="1" fontId="10" fillId="5" borderId="962" xfId="0" applyNumberFormat="1" applyFont="1" applyFill="1" applyBorder="1" applyAlignment="1">
      <alignment horizontal="center" vertical="center" wrapText="1"/>
    </xf>
    <xf numFmtId="1" fontId="10" fillId="5" borderId="963" xfId="0" applyNumberFormat="1" applyFont="1" applyFill="1" applyBorder="1" applyAlignment="1">
      <alignment horizontal="center" vertical="center" wrapText="1"/>
    </xf>
    <xf numFmtId="1" fontId="10" fillId="5" borderId="969" xfId="0" applyNumberFormat="1" applyFont="1" applyFill="1" applyBorder="1" applyAlignment="1">
      <alignment horizontal="center" vertical="center" wrapText="1"/>
    </xf>
    <xf numFmtId="1" fontId="10" fillId="5" borderId="970" xfId="0" applyNumberFormat="1" applyFont="1" applyFill="1" applyBorder="1" applyAlignment="1">
      <alignment horizontal="center" vertical="center" wrapText="1"/>
    </xf>
    <xf numFmtId="1" fontId="10" fillId="0" borderId="965" xfId="0" applyNumberFormat="1" applyFont="1" applyBorder="1" applyAlignment="1">
      <alignment horizontal="center" vertical="center" wrapText="1"/>
    </xf>
    <xf numFmtId="1" fontId="10" fillId="0" borderId="966" xfId="0" applyNumberFormat="1" applyFont="1" applyBorder="1" applyAlignment="1">
      <alignment horizontal="center" vertical="center" wrapText="1"/>
    </xf>
    <xf numFmtId="1" fontId="10" fillId="0" borderId="967" xfId="0" applyNumberFormat="1" applyFont="1" applyBorder="1" applyAlignment="1">
      <alignment horizontal="center" vertical="center" wrapText="1"/>
    </xf>
    <xf numFmtId="1" fontId="10" fillId="0" borderId="968" xfId="0" applyNumberFormat="1" applyFont="1" applyBorder="1" applyAlignment="1">
      <alignment horizontal="center" vertical="center" wrapText="1"/>
    </xf>
    <xf numFmtId="1" fontId="10" fillId="4" borderId="965" xfId="0" applyNumberFormat="1" applyFont="1" applyFill="1" applyBorder="1" applyAlignment="1">
      <alignment horizontal="center" vertical="center"/>
    </xf>
    <xf numFmtId="1" fontId="10" fillId="4" borderId="971" xfId="0" applyNumberFormat="1" applyFont="1" applyFill="1" applyBorder="1" applyAlignment="1">
      <alignment horizontal="center" vertical="center"/>
    </xf>
    <xf numFmtId="1" fontId="10" fillId="0" borderId="881" xfId="0" applyNumberFormat="1" applyFont="1" applyBorder="1" applyAlignment="1">
      <alignment horizontal="center" vertical="center" wrapText="1"/>
    </xf>
    <xf numFmtId="1" fontId="10" fillId="4" borderId="930" xfId="0" applyNumberFormat="1" applyFont="1" applyFill="1" applyBorder="1" applyAlignment="1">
      <alignment horizontal="left" vertical="center" wrapText="1"/>
    </xf>
    <xf numFmtId="1" fontId="10" fillId="0" borderId="921" xfId="0" applyNumberFormat="1" applyFont="1" applyBorder="1" applyAlignment="1">
      <alignment horizontal="center" vertical="center" wrapText="1"/>
    </xf>
    <xf numFmtId="1" fontId="10" fillId="4" borderId="927" xfId="0" applyNumberFormat="1" applyFont="1" applyFill="1" applyBorder="1" applyAlignment="1">
      <alignment horizontal="left" vertical="center" wrapText="1"/>
    </xf>
    <xf numFmtId="1" fontId="10" fillId="4" borderId="928" xfId="0" applyNumberFormat="1" applyFont="1" applyFill="1" applyBorder="1" applyAlignment="1">
      <alignment horizontal="left" vertical="center" wrapText="1"/>
    </xf>
    <xf numFmtId="1" fontId="10" fillId="5" borderId="921" xfId="0" applyNumberFormat="1" applyFont="1" applyFill="1" applyBorder="1" applyAlignment="1">
      <alignment horizontal="center" vertical="center" wrapText="1"/>
    </xf>
    <xf numFmtId="1" fontId="10" fillId="5" borderId="886" xfId="0" applyNumberFormat="1" applyFont="1" applyFill="1" applyBorder="1" applyAlignment="1">
      <alignment horizontal="center" vertical="center" wrapText="1"/>
    </xf>
    <xf numFmtId="1" fontId="10" fillId="0" borderId="893" xfId="0" applyNumberFormat="1" applyFont="1" applyBorder="1" applyAlignment="1">
      <alignment horizontal="center" vertical="center" wrapText="1"/>
    </xf>
    <xf numFmtId="1" fontId="10" fillId="0" borderId="890" xfId="0" applyNumberFormat="1" applyFont="1" applyBorder="1" applyAlignment="1">
      <alignment horizontal="left" wrapText="1"/>
    </xf>
    <xf numFmtId="1" fontId="10" fillId="0" borderId="892" xfId="0" applyNumberFormat="1" applyFont="1" applyBorder="1" applyAlignment="1">
      <alignment horizontal="left" wrapText="1"/>
    </xf>
    <xf numFmtId="1" fontId="10" fillId="5" borderId="913" xfId="0" applyNumberFormat="1" applyFont="1" applyFill="1" applyBorder="1" applyAlignment="1">
      <alignment horizontal="center" vertical="center" wrapText="1"/>
    </xf>
    <xf numFmtId="1" fontId="10" fillId="4" borderId="914" xfId="0" applyNumberFormat="1" applyFont="1" applyFill="1" applyBorder="1" applyAlignment="1">
      <alignment horizontal="center" vertical="center" wrapText="1"/>
    </xf>
    <xf numFmtId="1" fontId="10" fillId="5" borderId="887" xfId="0" applyNumberFormat="1" applyFont="1" applyFill="1" applyBorder="1" applyAlignment="1">
      <alignment horizontal="center" vertical="center" wrapText="1"/>
    </xf>
    <xf numFmtId="1" fontId="10" fillId="4" borderId="882" xfId="0" applyNumberFormat="1" applyFont="1" applyFill="1" applyBorder="1" applyAlignment="1">
      <alignment horizontal="center" vertical="center"/>
    </xf>
    <xf numFmtId="1" fontId="10" fillId="0" borderId="912" xfId="0" applyNumberFormat="1" applyFont="1" applyBorder="1" applyAlignment="1">
      <alignment horizontal="center" vertical="center" wrapText="1"/>
    </xf>
    <xf numFmtId="1" fontId="10" fillId="0" borderId="907" xfId="0" applyNumberFormat="1" applyFont="1" applyBorder="1" applyAlignment="1">
      <alignment horizontal="center" vertical="center" wrapText="1"/>
    </xf>
    <xf numFmtId="1" fontId="10" fillId="5" borderId="882" xfId="0" applyNumberFormat="1" applyFont="1" applyFill="1" applyBorder="1" applyAlignment="1">
      <alignment horizontal="center" vertical="center" wrapText="1"/>
    </xf>
    <xf numFmtId="1" fontId="10" fillId="0" borderId="902" xfId="0" applyNumberFormat="1" applyFont="1" applyBorder="1" applyAlignment="1">
      <alignment horizontal="center" vertical="center" wrapText="1"/>
    </xf>
    <xf numFmtId="1" fontId="10" fillId="0" borderId="913" xfId="0" applyNumberFormat="1" applyFont="1" applyBorder="1" applyAlignment="1">
      <alignment horizontal="center" vertical="center" wrapText="1"/>
    </xf>
    <xf numFmtId="1" fontId="10" fillId="5" borderId="907" xfId="0" applyNumberFormat="1" applyFont="1" applyFill="1" applyBorder="1" applyAlignment="1">
      <alignment horizontal="center" vertical="center" wrapText="1"/>
    </xf>
    <xf numFmtId="1" fontId="10" fillId="0" borderId="901" xfId="0" applyNumberFormat="1" applyFont="1" applyBorder="1" applyAlignment="1">
      <alignment horizontal="left" vertical="center" wrapText="1"/>
    </xf>
    <xf numFmtId="1" fontId="10" fillId="0" borderId="900" xfId="0" applyNumberFormat="1" applyFont="1" applyBorder="1" applyAlignment="1">
      <alignment horizontal="left" vertical="center" wrapText="1"/>
    </xf>
    <xf numFmtId="1" fontId="10" fillId="0" borderId="899" xfId="0" applyNumberFormat="1" applyFont="1" applyBorder="1" applyAlignment="1">
      <alignment horizontal="left" vertical="center" wrapText="1"/>
    </xf>
    <xf numFmtId="1" fontId="10" fillId="4" borderId="879" xfId="0" applyNumberFormat="1" applyFont="1" applyFill="1" applyBorder="1" applyAlignment="1">
      <alignment horizontal="center" vertical="center" wrapText="1"/>
    </xf>
    <xf numFmtId="1" fontId="10" fillId="4" borderId="880" xfId="0" applyNumberFormat="1" applyFont="1" applyFill="1" applyBorder="1" applyAlignment="1">
      <alignment horizontal="center" vertical="center" wrapText="1"/>
    </xf>
    <xf numFmtId="1" fontId="10" fillId="4" borderId="881" xfId="0" applyNumberFormat="1" applyFont="1" applyFill="1" applyBorder="1" applyAlignment="1">
      <alignment horizontal="center" vertical="center" wrapText="1"/>
    </xf>
    <xf numFmtId="1" fontId="10" fillId="0" borderId="879" xfId="0" applyNumberFormat="1" applyFont="1" applyBorder="1" applyAlignment="1">
      <alignment horizontal="center" vertical="center" wrapText="1"/>
    </xf>
    <xf numFmtId="1" fontId="10" fillId="0" borderId="880" xfId="0" applyNumberFormat="1" applyFont="1" applyBorder="1" applyAlignment="1">
      <alignment horizontal="center" vertical="center" wrapText="1"/>
    </xf>
    <xf numFmtId="1" fontId="10" fillId="0" borderId="909" xfId="0" applyNumberFormat="1" applyFont="1" applyBorder="1" applyAlignment="1">
      <alignment horizontal="center" vertical="center" wrapText="1"/>
    </xf>
    <xf numFmtId="1" fontId="10" fillId="0" borderId="910" xfId="0" applyNumberFormat="1" applyFont="1" applyBorder="1" applyAlignment="1">
      <alignment horizontal="center" vertical="center" wrapText="1"/>
    </xf>
    <xf numFmtId="1" fontId="10" fillId="4" borderId="890" xfId="0" applyNumberFormat="1" applyFont="1" applyFill="1" applyBorder="1" applyAlignment="1">
      <alignment horizontal="left" vertical="center" wrapText="1"/>
    </xf>
    <xf numFmtId="1" fontId="10" fillId="4" borderId="891" xfId="0" applyNumberFormat="1" applyFont="1" applyFill="1" applyBorder="1" applyAlignment="1">
      <alignment horizontal="left" vertical="center" wrapText="1"/>
    </xf>
    <xf numFmtId="1" fontId="10" fillId="4" borderId="892" xfId="0" applyNumberFormat="1" applyFont="1" applyFill="1" applyBorder="1" applyAlignment="1">
      <alignment horizontal="left" vertical="center" wrapText="1"/>
    </xf>
    <xf numFmtId="1" fontId="10" fillId="4" borderId="885" xfId="0" applyNumberFormat="1" applyFont="1" applyFill="1" applyBorder="1" applyAlignment="1">
      <alignment horizontal="center" vertical="center" wrapText="1"/>
    </xf>
    <xf numFmtId="1" fontId="10" fillId="0" borderId="882" xfId="0" applyNumberFormat="1" applyFont="1" applyBorder="1" applyAlignment="1">
      <alignment horizontal="center" vertical="center"/>
    </xf>
    <xf numFmtId="1" fontId="11" fillId="13" borderId="886" xfId="0" applyNumberFormat="1" applyFont="1" applyFill="1" applyBorder="1" applyAlignment="1">
      <alignment horizontal="center" vertical="center" wrapText="1"/>
    </xf>
    <xf numFmtId="1" fontId="11" fillId="0" borderId="886" xfId="0" applyNumberFormat="1" applyFont="1" applyBorder="1" applyAlignment="1">
      <alignment horizontal="center" vertical="center" wrapText="1"/>
    </xf>
    <xf numFmtId="1" fontId="10" fillId="13" borderId="886" xfId="0" applyNumberFormat="1" applyFont="1" applyFill="1" applyBorder="1" applyAlignment="1">
      <alignment horizontal="center" vertical="center" wrapText="1"/>
    </xf>
    <xf numFmtId="1" fontId="10" fillId="4" borderId="890" xfId="0" applyNumberFormat="1" applyFont="1" applyFill="1" applyBorder="1" applyAlignment="1">
      <alignment horizontal="left" vertical="center"/>
    </xf>
    <xf numFmtId="1" fontId="10" fillId="4" borderId="892" xfId="0" applyNumberFormat="1" applyFont="1" applyFill="1" applyBorder="1" applyAlignment="1">
      <alignment horizontal="left" vertical="center"/>
    </xf>
    <xf numFmtId="1" fontId="10" fillId="0" borderId="882" xfId="1" applyNumberFormat="1" applyFont="1" applyFill="1" applyBorder="1" applyAlignment="1">
      <alignment horizontal="center" vertical="center" wrapText="1"/>
    </xf>
    <xf numFmtId="1" fontId="10" fillId="0" borderId="887" xfId="1" applyNumberFormat="1" applyFont="1" applyFill="1" applyBorder="1" applyAlignment="1">
      <alignment horizontal="center" vertical="center"/>
    </xf>
    <xf numFmtId="1" fontId="10" fillId="5" borderId="897" xfId="0" applyNumberFormat="1" applyFont="1" applyFill="1" applyBorder="1" applyAlignment="1">
      <alignment horizontal="center" vertical="center" wrapText="1"/>
    </xf>
    <xf numFmtId="1" fontId="10" fillId="0" borderId="884" xfId="0" applyNumberFormat="1" applyFont="1" applyBorder="1" applyAlignment="1">
      <alignment horizontal="center" vertical="center"/>
    </xf>
    <xf numFmtId="1" fontId="10" fillId="5" borderId="890" xfId="0" applyNumberFormat="1" applyFont="1" applyFill="1" applyBorder="1" applyAlignment="1">
      <alignment horizontal="left" vertical="center" wrapText="1"/>
    </xf>
    <xf numFmtId="1" fontId="10" fillId="5" borderId="891" xfId="0" applyNumberFormat="1" applyFont="1" applyFill="1" applyBorder="1" applyAlignment="1">
      <alignment horizontal="left" vertical="center" wrapText="1"/>
    </xf>
    <xf numFmtId="1" fontId="10" fillId="5" borderId="892" xfId="0" applyNumberFormat="1" applyFont="1" applyFill="1" applyBorder="1" applyAlignment="1">
      <alignment horizontal="left" vertical="center" wrapText="1"/>
    </xf>
    <xf numFmtId="1" fontId="10" fillId="0" borderId="897" xfId="0" applyNumberFormat="1" applyFont="1" applyBorder="1" applyAlignment="1">
      <alignment horizontal="center" vertical="center" wrapText="1"/>
    </xf>
    <xf numFmtId="1" fontId="10" fillId="4" borderId="897" xfId="0" applyNumberFormat="1" applyFont="1" applyFill="1" applyBorder="1" applyAlignment="1">
      <alignment horizontal="center" vertical="center" wrapText="1"/>
    </xf>
    <xf numFmtId="1" fontId="10" fillId="0" borderId="893" xfId="0" applyNumberFormat="1" applyFont="1" applyBorder="1" applyAlignment="1">
      <alignment horizontal="left" vertical="center" wrapText="1"/>
    </xf>
    <xf numFmtId="1" fontId="10" fillId="0" borderId="886" xfId="0" applyNumberFormat="1" applyFont="1" applyBorder="1" applyAlignment="1">
      <alignment horizontal="center" vertical="center"/>
    </xf>
    <xf numFmtId="1" fontId="10" fillId="0" borderId="883" xfId="0" applyNumberFormat="1" applyFont="1" applyBorder="1" applyAlignment="1">
      <alignment horizontal="center" vertical="center"/>
    </xf>
    <xf numFmtId="1" fontId="10" fillId="0" borderId="886" xfId="0" applyNumberFormat="1" applyFont="1" applyBorder="1" applyAlignment="1">
      <alignment horizontal="left" vertical="center" wrapText="1"/>
    </xf>
    <xf numFmtId="1" fontId="10" fillId="0" borderId="890" xfId="0" applyNumberFormat="1" applyFont="1" applyBorder="1" applyAlignment="1">
      <alignment horizontal="left"/>
    </xf>
    <xf numFmtId="1" fontId="10" fillId="0" borderId="892" xfId="0" applyNumberFormat="1" applyFont="1" applyBorder="1" applyAlignment="1">
      <alignment horizontal="left"/>
    </xf>
    <xf numFmtId="1" fontId="10" fillId="4" borderId="882" xfId="0" applyNumberFormat="1" applyFont="1" applyFill="1" applyBorder="1" applyAlignment="1">
      <alignment horizontal="center" vertical="center" wrapText="1"/>
    </xf>
    <xf numFmtId="1" fontId="10" fillId="4" borderId="883" xfId="0" applyNumberFormat="1" applyFont="1" applyFill="1" applyBorder="1" applyAlignment="1">
      <alignment horizontal="center" vertical="center" wrapText="1"/>
    </xf>
    <xf numFmtId="1" fontId="10" fillId="0" borderId="882" xfId="0" applyNumberFormat="1" applyFont="1" applyBorder="1" applyAlignment="1">
      <alignment horizontal="left" vertical="center" wrapText="1"/>
    </xf>
    <xf numFmtId="1" fontId="10" fillId="0" borderId="883" xfId="0" applyNumberFormat="1" applyFont="1" applyBorder="1" applyAlignment="1">
      <alignment horizontal="left" vertical="center" wrapText="1"/>
    </xf>
    <xf numFmtId="1" fontId="10" fillId="0" borderId="887" xfId="0" applyNumberFormat="1" applyFont="1" applyBorder="1" applyAlignment="1">
      <alignment horizontal="left" vertical="center" wrapText="1"/>
    </xf>
    <xf numFmtId="1" fontId="10" fillId="4" borderId="886" xfId="0" applyNumberFormat="1" applyFont="1" applyFill="1" applyBorder="1" applyAlignment="1">
      <alignment horizontal="center" vertical="center" wrapText="1"/>
    </xf>
    <xf numFmtId="1" fontId="10" fillId="0" borderId="895" xfId="0" applyNumberFormat="1" applyFont="1" applyBorder="1" applyAlignment="1">
      <alignment horizontal="left" vertical="center" wrapText="1"/>
    </xf>
    <xf numFmtId="1" fontId="10" fillId="0" borderId="899" xfId="0" applyNumberFormat="1" applyFont="1" applyBorder="1"/>
    <xf numFmtId="1" fontId="10" fillId="0" borderId="891" xfId="0" applyNumberFormat="1" applyFont="1" applyBorder="1"/>
    <xf numFmtId="1" fontId="10" fillId="0" borderId="892" xfId="0" applyNumberFormat="1" applyFont="1" applyBorder="1"/>
    <xf numFmtId="1" fontId="10" fillId="4" borderId="879" xfId="0" applyNumberFormat="1" applyFont="1" applyFill="1" applyBorder="1" applyAlignment="1">
      <alignment horizontal="center" vertical="center"/>
    </xf>
    <xf numFmtId="1" fontId="10" fillId="4" borderId="881" xfId="0" applyNumberFormat="1" applyFont="1" applyFill="1" applyBorder="1" applyAlignment="1">
      <alignment horizontal="center" vertical="center"/>
    </xf>
    <xf numFmtId="1" fontId="10" fillId="0" borderId="1046" xfId="0" applyNumberFormat="1" applyFont="1" applyBorder="1" applyAlignment="1">
      <alignment horizontal="center" vertical="center" wrapText="1"/>
    </xf>
    <xf numFmtId="1" fontId="10" fillId="0" borderId="1051" xfId="0" applyNumberFormat="1" applyFont="1" applyBorder="1" applyAlignment="1" applyProtection="1">
      <alignment horizontal="center" vertical="center" wrapText="1"/>
      <protection hidden="1"/>
    </xf>
    <xf numFmtId="1" fontId="10" fillId="0" borderId="1054" xfId="0" applyNumberFormat="1" applyFont="1" applyBorder="1" applyAlignment="1" applyProtection="1">
      <alignment horizontal="left" vertical="center" wrapText="1"/>
      <protection hidden="1"/>
    </xf>
    <xf numFmtId="1" fontId="10" fillId="0" borderId="1056" xfId="0" applyNumberFormat="1" applyFont="1" applyBorder="1" applyAlignment="1" applyProtection="1">
      <alignment horizontal="left" vertical="center" wrapText="1"/>
      <protection hidden="1"/>
    </xf>
    <xf numFmtId="1" fontId="10" fillId="0" borderId="1054" xfId="0" applyNumberFormat="1" applyFont="1" applyBorder="1" applyAlignment="1">
      <alignment horizontal="left" vertical="center" wrapText="1"/>
    </xf>
    <xf numFmtId="1" fontId="10" fillId="0" borderId="1055" xfId="0" applyNumberFormat="1" applyFont="1" applyBorder="1" applyAlignment="1">
      <alignment horizontal="left" vertical="center" wrapText="1"/>
    </xf>
    <xf numFmtId="1" fontId="10" fillId="0" borderId="1056" xfId="0" applyNumberFormat="1" applyFont="1" applyBorder="1" applyAlignment="1">
      <alignment horizontal="left" vertical="center" wrapText="1"/>
    </xf>
    <xf numFmtId="1" fontId="10" fillId="0" borderId="1051" xfId="0" applyNumberFormat="1" applyFont="1" applyBorder="1" applyAlignment="1">
      <alignment horizontal="center" vertical="center"/>
    </xf>
    <xf numFmtId="1" fontId="10" fillId="0" borderId="1051" xfId="0" applyNumberFormat="1" applyFont="1" applyBorder="1" applyAlignment="1">
      <alignment horizontal="center" vertical="center" wrapText="1"/>
    </xf>
    <xf numFmtId="1" fontId="10" fillId="0" borderId="1043" xfId="0" applyNumberFormat="1" applyFont="1" applyBorder="1" applyAlignment="1">
      <alignment horizontal="center" vertical="center"/>
    </xf>
    <xf numFmtId="1" fontId="10" fillId="0" borderId="1044" xfId="0" applyNumberFormat="1" applyFont="1" applyBorder="1" applyAlignment="1">
      <alignment horizontal="center" vertical="center"/>
    </xf>
    <xf numFmtId="1" fontId="10" fillId="0" borderId="1045" xfId="0" applyNumberFormat="1" applyFont="1" applyBorder="1" applyAlignment="1">
      <alignment horizontal="center" vertical="center"/>
    </xf>
    <xf numFmtId="1" fontId="10" fillId="5" borderId="1043" xfId="0" applyNumberFormat="1" applyFont="1" applyFill="1" applyBorder="1" applyAlignment="1">
      <alignment horizontal="center" vertical="center" wrapText="1"/>
    </xf>
    <xf numFmtId="1" fontId="10" fillId="5" borderId="1044" xfId="0" applyNumberFormat="1" applyFont="1" applyFill="1" applyBorder="1" applyAlignment="1">
      <alignment horizontal="center" vertical="center" wrapText="1"/>
    </xf>
    <xf numFmtId="1" fontId="10" fillId="5" borderId="1045" xfId="0" applyNumberFormat="1" applyFont="1" applyFill="1" applyBorder="1" applyAlignment="1">
      <alignment horizontal="center" vertical="center" wrapText="1"/>
    </xf>
    <xf numFmtId="1" fontId="10" fillId="0" borderId="1047" xfId="0" applyNumberFormat="1" applyFont="1" applyBorder="1" applyAlignment="1">
      <alignment horizontal="center" vertical="center" wrapText="1"/>
    </xf>
    <xf numFmtId="1" fontId="10" fillId="0" borderId="1048" xfId="0" applyNumberFormat="1" applyFont="1" applyBorder="1" applyAlignment="1">
      <alignment horizontal="center" vertical="center" wrapText="1"/>
    </xf>
    <xf numFmtId="1" fontId="10" fillId="0" borderId="1049" xfId="0" applyNumberFormat="1" applyFont="1" applyBorder="1" applyAlignment="1">
      <alignment horizontal="center" vertical="center" wrapText="1"/>
    </xf>
    <xf numFmtId="1" fontId="10" fillId="0" borderId="1050" xfId="0" applyNumberFormat="1" applyFont="1" applyBorder="1" applyAlignment="1">
      <alignment horizontal="center" vertical="center" wrapText="1"/>
    </xf>
    <xf numFmtId="1" fontId="10" fillId="4" borderId="1047" xfId="0" applyNumberFormat="1" applyFont="1" applyFill="1" applyBorder="1" applyAlignment="1">
      <alignment horizontal="center" vertical="center"/>
    </xf>
    <xf numFmtId="1" fontId="10" fillId="4" borderId="1051" xfId="0" applyNumberFormat="1" applyFont="1" applyFill="1" applyBorder="1" applyAlignment="1">
      <alignment horizontal="center" vertical="center"/>
    </xf>
    <xf numFmtId="1" fontId="10" fillId="0" borderId="963" xfId="0" applyNumberFormat="1" applyFont="1" applyBorder="1" applyAlignment="1">
      <alignment horizontal="center" vertical="center" wrapText="1"/>
    </xf>
    <xf numFmtId="1" fontId="10" fillId="4" borderId="1012" xfId="0" applyNumberFormat="1" applyFont="1" applyFill="1" applyBorder="1" applyAlignment="1">
      <alignment horizontal="left" vertical="center" wrapText="1"/>
    </xf>
    <xf numFmtId="1" fontId="10" fillId="0" borderId="1006" xfId="0" applyNumberFormat="1" applyFont="1" applyBorder="1" applyAlignment="1">
      <alignment horizontal="center" vertical="center" wrapText="1"/>
    </xf>
    <xf numFmtId="1" fontId="10" fillId="4" borderId="1009" xfId="0" applyNumberFormat="1" applyFont="1" applyFill="1" applyBorder="1" applyAlignment="1">
      <alignment horizontal="left" vertical="center" wrapText="1"/>
    </xf>
    <xf numFmtId="1" fontId="10" fillId="4" borderId="1010" xfId="0" applyNumberFormat="1" applyFont="1" applyFill="1" applyBorder="1" applyAlignment="1">
      <alignment horizontal="left" vertical="center" wrapText="1"/>
    </xf>
    <xf numFmtId="1" fontId="10" fillId="5" borderId="1006" xfId="0" applyNumberFormat="1" applyFont="1" applyFill="1" applyBorder="1" applyAlignment="1">
      <alignment horizontal="center" vertical="center" wrapText="1"/>
    </xf>
    <xf numFmtId="1" fontId="10" fillId="5" borderId="968" xfId="0" applyNumberFormat="1" applyFont="1" applyFill="1" applyBorder="1" applyAlignment="1">
      <alignment horizontal="center" vertical="center" wrapText="1"/>
    </xf>
    <xf numFmtId="1" fontId="10" fillId="0" borderId="977" xfId="0" applyNumberFormat="1" applyFont="1" applyBorder="1" applyAlignment="1">
      <alignment horizontal="center" vertical="center" wrapText="1"/>
    </xf>
    <xf numFmtId="1" fontId="10" fillId="0" borderId="974" xfId="0" applyNumberFormat="1" applyFont="1" applyBorder="1" applyAlignment="1">
      <alignment horizontal="left" wrapText="1"/>
    </xf>
    <xf numFmtId="1" fontId="10" fillId="0" borderId="976" xfId="0" applyNumberFormat="1" applyFont="1" applyBorder="1" applyAlignment="1">
      <alignment horizontal="left" wrapText="1"/>
    </xf>
    <xf numFmtId="1" fontId="10" fillId="5" borderId="998" xfId="0" applyNumberFormat="1" applyFont="1" applyFill="1" applyBorder="1" applyAlignment="1">
      <alignment horizontal="center" vertical="center" wrapText="1"/>
    </xf>
    <xf numFmtId="1" fontId="10" fillId="5" borderId="924" xfId="0" applyNumberFormat="1" applyFont="1" applyFill="1" applyBorder="1" applyAlignment="1">
      <alignment horizontal="center" vertical="center" wrapText="1"/>
    </xf>
    <xf numFmtId="1" fontId="10" fillId="4" borderId="999" xfId="0" applyNumberFormat="1" applyFont="1" applyFill="1" applyBorder="1" applyAlignment="1">
      <alignment horizontal="center" vertical="center" wrapText="1"/>
    </xf>
    <xf numFmtId="1" fontId="10" fillId="5" borderId="971" xfId="0" applyNumberFormat="1" applyFont="1" applyFill="1" applyBorder="1" applyAlignment="1">
      <alignment horizontal="center" vertical="center" wrapText="1"/>
    </xf>
    <xf numFmtId="1" fontId="10" fillId="4" borderId="964" xfId="0" applyNumberFormat="1" applyFont="1" applyFill="1" applyBorder="1" applyAlignment="1">
      <alignment horizontal="center" vertical="center"/>
    </xf>
    <xf numFmtId="1" fontId="10" fillId="0" borderId="997" xfId="0" applyNumberFormat="1" applyFont="1" applyBorder="1" applyAlignment="1">
      <alignment horizontal="center" vertical="center" wrapText="1"/>
    </xf>
    <xf numFmtId="1" fontId="10" fillId="0" borderId="991" xfId="0" applyNumberFormat="1" applyFont="1" applyBorder="1" applyAlignment="1">
      <alignment horizontal="center" vertical="center" wrapText="1"/>
    </xf>
    <xf numFmtId="1" fontId="10" fillId="5" borderId="964" xfId="0" applyNumberFormat="1" applyFont="1" applyFill="1" applyBorder="1" applyAlignment="1">
      <alignment horizontal="center" vertical="center" wrapText="1"/>
    </xf>
    <xf numFmtId="1" fontId="10" fillId="0" borderId="986" xfId="0" applyNumberFormat="1" applyFont="1" applyBorder="1" applyAlignment="1">
      <alignment horizontal="center" vertical="center" wrapText="1"/>
    </xf>
    <xf numFmtId="1" fontId="10" fillId="0" borderId="998" xfId="0" applyNumberFormat="1" applyFont="1" applyBorder="1" applyAlignment="1">
      <alignment horizontal="center" vertical="center" wrapText="1"/>
    </xf>
    <xf numFmtId="1" fontId="10" fillId="0" borderId="924" xfId="0" applyNumberFormat="1" applyFont="1" applyBorder="1" applyAlignment="1">
      <alignment horizontal="center" vertical="center" wrapText="1"/>
    </xf>
    <xf numFmtId="1" fontId="10" fillId="5" borderId="991" xfId="0" applyNumberFormat="1" applyFont="1" applyFill="1" applyBorder="1" applyAlignment="1">
      <alignment horizontal="center" vertical="center" wrapText="1"/>
    </xf>
    <xf numFmtId="1" fontId="10" fillId="0" borderId="985" xfId="0" applyNumberFormat="1" applyFont="1" applyBorder="1" applyAlignment="1">
      <alignment horizontal="left" vertical="center" wrapText="1"/>
    </xf>
    <xf numFmtId="1" fontId="10" fillId="0" borderId="984" xfId="0" applyNumberFormat="1" applyFont="1" applyBorder="1" applyAlignment="1">
      <alignment horizontal="left" vertical="center" wrapText="1"/>
    </xf>
    <xf numFmtId="1" fontId="10" fillId="0" borderId="983" xfId="0" applyNumberFormat="1" applyFont="1" applyBorder="1" applyAlignment="1">
      <alignment horizontal="left" vertical="center" wrapText="1"/>
    </xf>
    <xf numFmtId="1" fontId="10" fillId="4" borderId="961" xfId="0" applyNumberFormat="1" applyFont="1" applyFill="1" applyBorder="1" applyAlignment="1">
      <alignment horizontal="center" vertical="center" wrapText="1"/>
    </xf>
    <xf numFmtId="1" fontId="10" fillId="4" borderId="962" xfId="0" applyNumberFormat="1" applyFont="1" applyFill="1" applyBorder="1" applyAlignment="1">
      <alignment horizontal="center" vertical="center" wrapText="1"/>
    </xf>
    <xf numFmtId="1" fontId="10" fillId="4" borderId="963" xfId="0" applyNumberFormat="1" applyFont="1" applyFill="1" applyBorder="1" applyAlignment="1">
      <alignment horizontal="center" vertical="center" wrapText="1"/>
    </xf>
    <xf numFmtId="1" fontId="10" fillId="4" borderId="969" xfId="0" applyNumberFormat="1" applyFont="1" applyFill="1" applyBorder="1" applyAlignment="1">
      <alignment horizontal="center" vertical="center" wrapText="1"/>
    </xf>
    <xf numFmtId="1" fontId="10" fillId="4" borderId="970" xfId="0" applyNumberFormat="1" applyFont="1" applyFill="1" applyBorder="1" applyAlignment="1">
      <alignment horizontal="center" vertical="center" wrapText="1"/>
    </xf>
    <xf numFmtId="1" fontId="10" fillId="0" borderId="961" xfId="0" applyNumberFormat="1" applyFont="1" applyBorder="1" applyAlignment="1">
      <alignment horizontal="center" vertical="center" wrapText="1"/>
    </xf>
    <xf numFmtId="1" fontId="10" fillId="0" borderId="962" xfId="0" applyNumberFormat="1" applyFont="1" applyBorder="1" applyAlignment="1">
      <alignment horizontal="center" vertical="center" wrapText="1"/>
    </xf>
    <xf numFmtId="1" fontId="10" fillId="0" borderId="969" xfId="0" applyNumberFormat="1" applyFont="1" applyBorder="1" applyAlignment="1">
      <alignment horizontal="center" vertical="center" wrapText="1"/>
    </xf>
    <xf numFmtId="1" fontId="10" fillId="0" borderId="970" xfId="0" applyNumberFormat="1" applyFont="1" applyBorder="1" applyAlignment="1">
      <alignment horizontal="center" vertical="center" wrapText="1"/>
    </xf>
    <xf numFmtId="1" fontId="10" fillId="0" borderId="993" xfId="0" applyNumberFormat="1" applyFont="1" applyBorder="1" applyAlignment="1">
      <alignment horizontal="center" vertical="center" wrapText="1"/>
    </xf>
    <xf numFmtId="1" fontId="10" fillId="0" borderId="995" xfId="0" applyNumberFormat="1" applyFont="1" applyBorder="1" applyAlignment="1">
      <alignment horizontal="center" vertical="center" wrapText="1"/>
    </xf>
    <xf numFmtId="1" fontId="10" fillId="0" borderId="994" xfId="0" applyNumberFormat="1" applyFont="1" applyBorder="1" applyAlignment="1">
      <alignment horizontal="center" vertical="center" wrapText="1"/>
    </xf>
    <xf numFmtId="1" fontId="10" fillId="4" borderId="974" xfId="0" applyNumberFormat="1" applyFont="1" applyFill="1" applyBorder="1" applyAlignment="1">
      <alignment horizontal="left" vertical="center" wrapText="1"/>
    </xf>
    <xf numFmtId="1" fontId="10" fillId="4" borderId="975" xfId="0" applyNumberFormat="1" applyFont="1" applyFill="1" applyBorder="1" applyAlignment="1">
      <alignment horizontal="left" vertical="center" wrapText="1"/>
    </xf>
    <xf numFmtId="1" fontId="10" fillId="4" borderId="976" xfId="0" applyNumberFormat="1" applyFont="1" applyFill="1" applyBorder="1" applyAlignment="1">
      <alignment horizontal="left" vertical="center" wrapText="1"/>
    </xf>
    <xf numFmtId="1" fontId="10" fillId="4" borderId="967" xfId="0" applyNumberFormat="1" applyFont="1" applyFill="1" applyBorder="1" applyAlignment="1">
      <alignment horizontal="center" vertical="center" wrapText="1"/>
    </xf>
    <xf numFmtId="1" fontId="10" fillId="0" borderId="964" xfId="0" applyNumberFormat="1" applyFont="1" applyBorder="1" applyAlignment="1">
      <alignment horizontal="center" vertical="center"/>
    </xf>
    <xf numFmtId="1" fontId="11" fillId="13" borderId="968" xfId="0" applyNumberFormat="1" applyFont="1" applyFill="1" applyBorder="1" applyAlignment="1">
      <alignment horizontal="center" vertical="center" wrapText="1"/>
    </xf>
    <xf numFmtId="1" fontId="11" fillId="0" borderId="968" xfId="0" applyNumberFormat="1" applyFont="1" applyBorder="1" applyAlignment="1">
      <alignment horizontal="center" vertical="center" wrapText="1"/>
    </xf>
    <xf numFmtId="1" fontId="10" fillId="13" borderId="968" xfId="0" applyNumberFormat="1" applyFont="1" applyFill="1" applyBorder="1" applyAlignment="1">
      <alignment horizontal="center" vertical="center" wrapText="1"/>
    </xf>
    <xf numFmtId="1" fontId="10" fillId="4" borderId="974" xfId="0" applyNumberFormat="1" applyFont="1" applyFill="1" applyBorder="1" applyAlignment="1">
      <alignment horizontal="left" vertical="center"/>
    </xf>
    <xf numFmtId="1" fontId="10" fillId="4" borderId="976" xfId="0" applyNumberFormat="1" applyFont="1" applyFill="1" applyBorder="1" applyAlignment="1">
      <alignment horizontal="left" vertical="center"/>
    </xf>
    <xf numFmtId="1" fontId="10" fillId="0" borderId="964" xfId="1" applyNumberFormat="1" applyFont="1" applyFill="1" applyBorder="1" applyAlignment="1">
      <alignment horizontal="center" vertical="center" wrapText="1"/>
    </xf>
    <xf numFmtId="1" fontId="10" fillId="0" borderId="971" xfId="1" applyNumberFormat="1" applyFont="1" applyFill="1" applyBorder="1" applyAlignment="1">
      <alignment horizontal="center" vertical="center"/>
    </xf>
    <xf numFmtId="1" fontId="10" fillId="5" borderId="981" xfId="0" applyNumberFormat="1" applyFont="1" applyFill="1" applyBorder="1" applyAlignment="1">
      <alignment horizontal="center" vertical="center" wrapText="1"/>
    </xf>
    <xf numFmtId="1" fontId="10" fillId="0" borderId="966" xfId="0" applyNumberFormat="1" applyFont="1" applyBorder="1" applyAlignment="1">
      <alignment horizontal="center" vertical="center"/>
    </xf>
    <xf numFmtId="1" fontId="10" fillId="5" borderId="974" xfId="0" applyNumberFormat="1" applyFont="1" applyFill="1" applyBorder="1" applyAlignment="1">
      <alignment horizontal="left" vertical="center" wrapText="1"/>
    </xf>
    <xf numFmtId="1" fontId="10" fillId="5" borderId="975" xfId="0" applyNumberFormat="1" applyFont="1" applyFill="1" applyBorder="1" applyAlignment="1">
      <alignment horizontal="left" vertical="center" wrapText="1"/>
    </xf>
    <xf numFmtId="1" fontId="10" fillId="5" borderId="976" xfId="0" applyNumberFormat="1" applyFont="1" applyFill="1" applyBorder="1" applyAlignment="1">
      <alignment horizontal="left" vertical="center" wrapText="1"/>
    </xf>
    <xf numFmtId="1" fontId="10" fillId="0" borderId="981" xfId="0" applyNumberFormat="1" applyFont="1" applyBorder="1" applyAlignment="1">
      <alignment horizontal="center" vertical="center" wrapText="1"/>
    </xf>
    <xf numFmtId="1" fontId="10" fillId="4" borderId="981" xfId="0" applyNumberFormat="1" applyFont="1" applyFill="1" applyBorder="1" applyAlignment="1">
      <alignment horizontal="center" vertical="center" wrapText="1"/>
    </xf>
    <xf numFmtId="1" fontId="10" fillId="0" borderId="977" xfId="0" applyNumberFormat="1" applyFont="1" applyBorder="1" applyAlignment="1">
      <alignment horizontal="left" vertical="center" wrapText="1"/>
    </xf>
    <xf numFmtId="1" fontId="10" fillId="0" borderId="968" xfId="0" applyNumberFormat="1" applyFont="1" applyBorder="1" applyAlignment="1">
      <alignment horizontal="center" vertical="center"/>
    </xf>
    <xf numFmtId="1" fontId="10" fillId="0" borderId="965" xfId="0" applyNumberFormat="1" applyFont="1" applyBorder="1" applyAlignment="1">
      <alignment horizontal="center" vertical="center"/>
    </xf>
    <xf numFmtId="1" fontId="10" fillId="0" borderId="968" xfId="0" applyNumberFormat="1" applyFont="1" applyBorder="1" applyAlignment="1">
      <alignment horizontal="left" vertical="center" wrapText="1"/>
    </xf>
    <xf numFmtId="1" fontId="10" fillId="0" borderId="974" xfId="0" applyNumberFormat="1" applyFont="1" applyBorder="1" applyAlignment="1">
      <alignment horizontal="left"/>
    </xf>
    <xf numFmtId="1" fontId="10" fillId="0" borderId="976" xfId="0" applyNumberFormat="1" applyFont="1" applyBorder="1" applyAlignment="1">
      <alignment horizontal="left"/>
    </xf>
    <xf numFmtId="1" fontId="10" fillId="0" borderId="969" xfId="0" applyNumberFormat="1" applyFont="1" applyBorder="1" applyAlignment="1">
      <alignment horizontal="left" vertical="center" wrapText="1"/>
    </xf>
    <xf numFmtId="1" fontId="10" fillId="0" borderId="970" xfId="0" applyNumberFormat="1" applyFont="1" applyBorder="1" applyAlignment="1">
      <alignment horizontal="left" vertical="center" wrapText="1"/>
    </xf>
    <xf numFmtId="1" fontId="10" fillId="4" borderId="964" xfId="0" applyNumberFormat="1" applyFont="1" applyFill="1" applyBorder="1" applyAlignment="1">
      <alignment horizontal="center" vertical="center" wrapText="1"/>
    </xf>
    <xf numFmtId="1" fontId="10" fillId="4" borderId="965" xfId="0" applyNumberFormat="1" applyFont="1" applyFill="1" applyBorder="1" applyAlignment="1">
      <alignment horizontal="center" vertical="center" wrapText="1"/>
    </xf>
    <xf numFmtId="1" fontId="10" fillId="0" borderId="964" xfId="0" applyNumberFormat="1" applyFont="1" applyBorder="1" applyAlignment="1">
      <alignment horizontal="left" vertical="center" wrapText="1"/>
    </xf>
    <xf numFmtId="1" fontId="10" fillId="0" borderId="965" xfId="0" applyNumberFormat="1" applyFont="1" applyBorder="1" applyAlignment="1">
      <alignment horizontal="left" vertical="center" wrapText="1"/>
    </xf>
    <xf numFmtId="1" fontId="10" fillId="0" borderId="971" xfId="0" applyNumberFormat="1" applyFont="1" applyBorder="1" applyAlignment="1">
      <alignment horizontal="left" vertical="center" wrapText="1"/>
    </xf>
    <xf numFmtId="1" fontId="10" fillId="4" borderId="968" xfId="0" applyNumberFormat="1" applyFont="1" applyFill="1" applyBorder="1" applyAlignment="1">
      <alignment horizontal="center" vertical="center" wrapText="1"/>
    </xf>
    <xf numFmtId="1" fontId="10" fillId="0" borderId="979" xfId="0" applyNumberFormat="1" applyFont="1" applyBorder="1" applyAlignment="1">
      <alignment horizontal="left" vertical="center" wrapText="1"/>
    </xf>
    <xf numFmtId="1" fontId="10" fillId="0" borderId="983" xfId="0" applyNumberFormat="1" applyFont="1" applyBorder="1"/>
    <xf numFmtId="1" fontId="10" fillId="0" borderId="975" xfId="0" applyNumberFormat="1" applyFont="1" applyBorder="1"/>
    <xf numFmtId="1" fontId="10" fillId="0" borderId="976" xfId="0" applyNumberFormat="1" applyFont="1" applyBorder="1"/>
    <xf numFmtId="1" fontId="10" fillId="4" borderId="961" xfId="0" applyNumberFormat="1" applyFont="1" applyFill="1" applyBorder="1" applyAlignment="1">
      <alignment horizontal="center" vertical="center"/>
    </xf>
    <xf numFmtId="1" fontId="10" fillId="4" borderId="963" xfId="0" applyNumberFormat="1" applyFont="1" applyFill="1" applyBorder="1" applyAlignment="1">
      <alignment horizontal="center" vertical="center"/>
    </xf>
    <xf numFmtId="1" fontId="10" fillId="0" borderId="1135" xfId="0" applyNumberFormat="1" applyFont="1" applyBorder="1" applyAlignment="1">
      <alignment horizontal="center" vertical="center" wrapText="1"/>
    </xf>
    <xf numFmtId="1" fontId="10" fillId="0" borderId="1142" xfId="0" applyNumberFormat="1" applyFont="1" applyBorder="1" applyAlignment="1" applyProtection="1">
      <alignment horizontal="center" vertical="center" wrapText="1"/>
      <protection hidden="1"/>
    </xf>
    <xf numFmtId="1" fontId="10" fillId="0" borderId="1146" xfId="0" applyNumberFormat="1" applyFont="1" applyBorder="1" applyAlignment="1" applyProtection="1">
      <alignment horizontal="left" vertical="center" wrapText="1"/>
      <protection hidden="1"/>
    </xf>
    <xf numFmtId="1" fontId="10" fillId="0" borderId="1148" xfId="0" applyNumberFormat="1" applyFont="1" applyBorder="1" applyAlignment="1" applyProtection="1">
      <alignment horizontal="left" vertical="center" wrapText="1"/>
      <protection hidden="1"/>
    </xf>
    <xf numFmtId="1" fontId="10" fillId="0" borderId="1146" xfId="0" applyNumberFormat="1" applyFont="1" applyBorder="1" applyAlignment="1">
      <alignment horizontal="left" vertical="center" wrapText="1"/>
    </xf>
    <xf numFmtId="1" fontId="10" fillId="0" borderId="1147" xfId="0" applyNumberFormat="1" applyFont="1" applyBorder="1" applyAlignment="1">
      <alignment horizontal="left" vertical="center" wrapText="1"/>
    </xf>
    <xf numFmtId="1" fontId="10" fillId="0" borderId="1148" xfId="0" applyNumberFormat="1" applyFont="1" applyBorder="1" applyAlignment="1">
      <alignment horizontal="left" vertical="center" wrapText="1"/>
    </xf>
    <xf numFmtId="1" fontId="10" fillId="0" borderId="1142" xfId="0" applyNumberFormat="1" applyFont="1" applyBorder="1" applyAlignment="1">
      <alignment horizontal="center" vertical="center"/>
    </xf>
    <xf numFmtId="1" fontId="10" fillId="0" borderId="1142" xfId="0" applyNumberFormat="1" applyFont="1" applyBorder="1" applyAlignment="1">
      <alignment horizontal="center" vertical="center" wrapText="1"/>
    </xf>
    <xf numFmtId="1" fontId="10" fillId="0" borderId="1132" xfId="0" applyNumberFormat="1" applyFont="1" applyBorder="1" applyAlignment="1">
      <alignment horizontal="center" vertical="center"/>
    </xf>
    <xf numFmtId="1" fontId="10" fillId="0" borderId="1133" xfId="0" applyNumberFormat="1" applyFont="1" applyBorder="1" applyAlignment="1">
      <alignment horizontal="center" vertical="center"/>
    </xf>
    <xf numFmtId="1" fontId="10" fillId="0" borderId="1134" xfId="0" applyNumberFormat="1" applyFont="1" applyBorder="1" applyAlignment="1">
      <alignment horizontal="center" vertical="center"/>
    </xf>
    <xf numFmtId="1" fontId="10" fillId="0" borderId="1140" xfId="0" applyNumberFormat="1" applyFont="1" applyBorder="1" applyAlignment="1">
      <alignment horizontal="center" vertical="center"/>
    </xf>
    <xf numFmtId="1" fontId="10" fillId="0" borderId="1141" xfId="0" applyNumberFormat="1" applyFont="1" applyBorder="1" applyAlignment="1">
      <alignment horizontal="center" vertical="center"/>
    </xf>
    <xf numFmtId="1" fontId="10" fillId="5" borderId="1132" xfId="0" applyNumberFormat="1" applyFont="1" applyFill="1" applyBorder="1" applyAlignment="1">
      <alignment horizontal="center" vertical="center" wrapText="1"/>
    </xf>
    <xf numFmtId="1" fontId="10" fillId="5" borderId="1133" xfId="0" applyNumberFormat="1" applyFont="1" applyFill="1" applyBorder="1" applyAlignment="1">
      <alignment horizontal="center" vertical="center" wrapText="1"/>
    </xf>
    <xf numFmtId="1" fontId="10" fillId="5" borderId="1134" xfId="0" applyNumberFormat="1" applyFont="1" applyFill="1" applyBorder="1" applyAlignment="1">
      <alignment horizontal="center" vertical="center" wrapText="1"/>
    </xf>
    <xf numFmtId="1" fontId="10" fillId="5" borderId="1140" xfId="0" applyNumberFormat="1" applyFont="1" applyFill="1" applyBorder="1" applyAlignment="1">
      <alignment horizontal="center" vertical="center" wrapText="1"/>
    </xf>
    <xf numFmtId="1" fontId="10" fillId="5" borderId="1141" xfId="0" applyNumberFormat="1" applyFont="1" applyFill="1" applyBorder="1" applyAlignment="1">
      <alignment horizontal="center" vertical="center" wrapText="1"/>
    </xf>
    <xf numFmtId="1" fontId="10" fillId="0" borderId="1136" xfId="0" applyNumberFormat="1" applyFont="1" applyBorder="1" applyAlignment="1">
      <alignment horizontal="center" vertical="center" wrapText="1"/>
    </xf>
    <xf numFmtId="1" fontId="10" fillId="0" borderId="1137" xfId="0" applyNumberFormat="1" applyFont="1" applyBorder="1" applyAlignment="1">
      <alignment horizontal="center" vertical="center" wrapText="1"/>
    </xf>
    <xf numFmtId="1" fontId="10" fillId="0" borderId="1138" xfId="0" applyNumberFormat="1" applyFont="1" applyBorder="1" applyAlignment="1">
      <alignment horizontal="center" vertical="center" wrapText="1"/>
    </xf>
    <xf numFmtId="1" fontId="10" fillId="0" borderId="1145" xfId="0" applyNumberFormat="1" applyFont="1" applyBorder="1" applyAlignment="1">
      <alignment horizontal="center" vertical="center" wrapText="1"/>
    </xf>
    <xf numFmtId="1" fontId="10" fillId="0" borderId="1139" xfId="0" applyNumberFormat="1" applyFont="1" applyBorder="1" applyAlignment="1">
      <alignment horizontal="center" vertical="center" wrapText="1"/>
    </xf>
    <xf numFmtId="1" fontId="10" fillId="0" borderId="1091" xfId="0" applyNumberFormat="1" applyFont="1" applyBorder="1" applyAlignment="1">
      <alignment horizontal="center" vertical="center" wrapText="1"/>
    </xf>
    <xf numFmtId="1" fontId="10" fillId="4" borderId="1136" xfId="0" applyNumberFormat="1" applyFont="1" applyFill="1" applyBorder="1" applyAlignment="1">
      <alignment horizontal="center" vertical="center"/>
    </xf>
    <xf numFmtId="1" fontId="10" fillId="4" borderId="1142" xfId="0" applyNumberFormat="1" applyFont="1" applyFill="1" applyBorder="1" applyAlignment="1">
      <alignment horizontal="center" vertical="center"/>
    </xf>
    <xf numFmtId="1" fontId="4" fillId="4" borderId="1091" xfId="0" applyNumberFormat="1" applyFont="1" applyFill="1" applyBorder="1" applyAlignment="1">
      <alignment horizontal="center" vertical="center" wrapText="1"/>
    </xf>
    <xf numFmtId="1" fontId="10" fillId="0" borderId="1095" xfId="0" applyNumberFormat="1" applyFont="1" applyBorder="1" applyAlignment="1">
      <alignment horizontal="center" vertical="center" wrapText="1"/>
    </xf>
    <xf numFmtId="1" fontId="10" fillId="4" borderId="1096" xfId="0" applyNumberFormat="1" applyFont="1" applyFill="1" applyBorder="1" applyAlignment="1">
      <alignment horizontal="left" vertical="center" wrapText="1"/>
    </xf>
    <xf numFmtId="1" fontId="10" fillId="0" borderId="1085" xfId="0" applyNumberFormat="1" applyFont="1" applyBorder="1" applyAlignment="1">
      <alignment horizontal="center" vertical="center" wrapText="1"/>
    </xf>
    <xf numFmtId="1" fontId="10" fillId="4" borderId="1092" xfId="0" applyNumberFormat="1" applyFont="1" applyFill="1" applyBorder="1" applyAlignment="1">
      <alignment horizontal="left" vertical="center" wrapText="1"/>
    </xf>
    <xf numFmtId="1" fontId="10" fillId="4" borderId="1093" xfId="0" applyNumberFormat="1" applyFont="1" applyFill="1" applyBorder="1" applyAlignment="1">
      <alignment horizontal="left" vertical="center" wrapText="1"/>
    </xf>
    <xf numFmtId="1" fontId="10" fillId="5" borderId="1091" xfId="0" applyNumberFormat="1" applyFont="1" applyFill="1" applyBorder="1" applyAlignment="1">
      <alignment horizontal="left" vertical="center" wrapText="1"/>
    </xf>
    <xf numFmtId="1" fontId="10" fillId="5" borderId="1085" xfId="0" applyNumberFormat="1" applyFont="1" applyFill="1" applyBorder="1" applyAlignment="1">
      <alignment horizontal="center" vertical="center" wrapText="1"/>
    </xf>
    <xf numFmtId="1" fontId="10" fillId="5" borderId="1050" xfId="0" applyNumberFormat="1" applyFont="1" applyFill="1" applyBorder="1" applyAlignment="1">
      <alignment horizontal="center" vertical="center" wrapText="1"/>
    </xf>
    <xf numFmtId="1" fontId="10" fillId="0" borderId="1057" xfId="0" applyNumberFormat="1" applyFont="1" applyBorder="1" applyAlignment="1">
      <alignment horizontal="center" vertical="center" wrapText="1"/>
    </xf>
    <xf numFmtId="1" fontId="10" fillId="0" borderId="1054" xfId="0" applyNumberFormat="1" applyFont="1" applyBorder="1" applyAlignment="1">
      <alignment horizontal="left" wrapText="1"/>
    </xf>
    <xf numFmtId="1" fontId="10" fillId="0" borderId="1056" xfId="0" applyNumberFormat="1" applyFont="1" applyBorder="1" applyAlignment="1">
      <alignment horizontal="left" wrapText="1"/>
    </xf>
    <xf numFmtId="1" fontId="10" fillId="5" borderId="1077" xfId="0" applyNumberFormat="1" applyFont="1" applyFill="1" applyBorder="1" applyAlignment="1">
      <alignment horizontal="center" vertical="center" wrapText="1"/>
    </xf>
    <xf numFmtId="1" fontId="10" fillId="4" borderId="1078" xfId="0" applyNumberFormat="1" applyFont="1" applyFill="1" applyBorder="1" applyAlignment="1">
      <alignment horizontal="center" vertical="center" wrapText="1"/>
    </xf>
    <xf numFmtId="1" fontId="10" fillId="5" borderId="1051" xfId="0" applyNumberFormat="1" applyFont="1" applyFill="1" applyBorder="1" applyAlignment="1">
      <alignment horizontal="center" vertical="center" wrapText="1"/>
    </xf>
    <xf numFmtId="1" fontId="10" fillId="4" borderId="1046" xfId="0" applyNumberFormat="1" applyFont="1" applyFill="1" applyBorder="1" applyAlignment="1">
      <alignment horizontal="center" vertical="center"/>
    </xf>
    <xf numFmtId="1" fontId="10" fillId="0" borderId="1076" xfId="0" applyNumberFormat="1" applyFont="1" applyBorder="1" applyAlignment="1">
      <alignment horizontal="center" vertical="center" wrapText="1"/>
    </xf>
    <xf numFmtId="1" fontId="10" fillId="0" borderId="1071" xfId="0" applyNumberFormat="1" applyFont="1" applyBorder="1" applyAlignment="1">
      <alignment horizontal="center" vertical="center" wrapText="1"/>
    </xf>
    <xf numFmtId="1" fontId="10" fillId="5" borderId="1046" xfId="0" applyNumberFormat="1" applyFont="1" applyFill="1" applyBorder="1" applyAlignment="1">
      <alignment horizontal="center" vertical="center" wrapText="1"/>
    </xf>
    <xf numFmtId="1" fontId="10" fillId="0" borderId="1066" xfId="0" applyNumberFormat="1" applyFont="1" applyBorder="1" applyAlignment="1">
      <alignment horizontal="center" vertical="center" wrapText="1"/>
    </xf>
    <xf numFmtId="1" fontId="10" fillId="0" borderId="1077" xfId="0" applyNumberFormat="1" applyFont="1" applyBorder="1" applyAlignment="1">
      <alignment horizontal="center" vertical="center" wrapText="1"/>
    </xf>
    <xf numFmtId="1" fontId="10" fillId="5" borderId="1071" xfId="0" applyNumberFormat="1" applyFont="1" applyFill="1" applyBorder="1" applyAlignment="1">
      <alignment horizontal="center" vertical="center" wrapText="1"/>
    </xf>
    <xf numFmtId="1" fontId="10" fillId="0" borderId="1065" xfId="0" applyNumberFormat="1" applyFont="1" applyBorder="1" applyAlignment="1">
      <alignment horizontal="left" vertical="center" wrapText="1"/>
    </xf>
    <xf numFmtId="1" fontId="10" fillId="0" borderId="1064" xfId="0" applyNumberFormat="1" applyFont="1" applyBorder="1" applyAlignment="1">
      <alignment horizontal="left" vertical="center" wrapText="1"/>
    </xf>
    <xf numFmtId="1" fontId="10" fillId="0" borderId="1063" xfId="0" applyNumberFormat="1" applyFont="1" applyBorder="1" applyAlignment="1">
      <alignment horizontal="left" vertical="center" wrapText="1"/>
    </xf>
    <xf numFmtId="1" fontId="10" fillId="4" borderId="1043" xfId="0" applyNumberFormat="1" applyFont="1" applyFill="1" applyBorder="1" applyAlignment="1">
      <alignment horizontal="center" vertical="center" wrapText="1"/>
    </xf>
    <xf numFmtId="1" fontId="10" fillId="4" borderId="1044" xfId="0" applyNumberFormat="1" applyFont="1" applyFill="1" applyBorder="1" applyAlignment="1">
      <alignment horizontal="center" vertical="center" wrapText="1"/>
    </xf>
    <xf numFmtId="1" fontId="10" fillId="4" borderId="1045" xfId="0" applyNumberFormat="1" applyFont="1" applyFill="1" applyBorder="1" applyAlignment="1">
      <alignment horizontal="center" vertical="center" wrapText="1"/>
    </xf>
    <xf numFmtId="1" fontId="10" fillId="0" borderId="1043" xfId="0" applyNumberFormat="1" applyFont="1" applyBorder="1" applyAlignment="1">
      <alignment horizontal="center" vertical="center" wrapText="1"/>
    </xf>
    <xf numFmtId="1" fontId="10" fillId="0" borderId="1044" xfId="0" applyNumberFormat="1" applyFont="1" applyBorder="1" applyAlignment="1">
      <alignment horizontal="center" vertical="center" wrapText="1"/>
    </xf>
    <xf numFmtId="1" fontId="10" fillId="0" borderId="1045" xfId="0" applyNumberFormat="1" applyFont="1" applyBorder="1" applyAlignment="1">
      <alignment horizontal="center" vertical="center" wrapText="1"/>
    </xf>
    <xf numFmtId="1" fontId="10" fillId="0" borderId="1073" xfId="0" applyNumberFormat="1" applyFont="1" applyBorder="1" applyAlignment="1">
      <alignment horizontal="center" vertical="center" wrapText="1"/>
    </xf>
    <xf numFmtId="1" fontId="10" fillId="0" borderId="1074" xfId="0" applyNumberFormat="1" applyFont="1" applyBorder="1" applyAlignment="1">
      <alignment horizontal="center" vertical="center" wrapText="1"/>
    </xf>
    <xf numFmtId="1" fontId="10" fillId="4" borderId="1054" xfId="0" applyNumberFormat="1" applyFont="1" applyFill="1" applyBorder="1" applyAlignment="1">
      <alignment horizontal="left" vertical="center" wrapText="1"/>
    </xf>
    <xf numFmtId="1" fontId="10" fillId="4" borderId="1055" xfId="0" applyNumberFormat="1" applyFont="1" applyFill="1" applyBorder="1" applyAlignment="1">
      <alignment horizontal="left" vertical="center" wrapText="1"/>
    </xf>
    <xf numFmtId="1" fontId="10" fillId="4" borderId="1056" xfId="0" applyNumberFormat="1" applyFont="1" applyFill="1" applyBorder="1" applyAlignment="1">
      <alignment horizontal="left" vertical="center" wrapText="1"/>
    </xf>
    <xf numFmtId="1" fontId="10" fillId="4" borderId="1049" xfId="0" applyNumberFormat="1" applyFont="1" applyFill="1" applyBorder="1" applyAlignment="1">
      <alignment horizontal="center" vertical="center" wrapText="1"/>
    </xf>
    <xf numFmtId="1" fontId="10" fillId="0" borderId="1046" xfId="0" applyNumberFormat="1" applyFont="1" applyBorder="1" applyAlignment="1">
      <alignment horizontal="center" vertical="center"/>
    </xf>
    <xf numFmtId="1" fontId="11" fillId="13" borderId="1050" xfId="0" applyNumberFormat="1" applyFont="1" applyFill="1" applyBorder="1" applyAlignment="1">
      <alignment horizontal="center" vertical="center" wrapText="1"/>
    </xf>
    <xf numFmtId="1" fontId="11" fillId="0" borderId="1050" xfId="0" applyNumberFormat="1" applyFont="1" applyBorder="1" applyAlignment="1">
      <alignment horizontal="center" vertical="center" wrapText="1"/>
    </xf>
    <xf numFmtId="1" fontId="10" fillId="13" borderId="1050" xfId="0" applyNumberFormat="1" applyFont="1" applyFill="1" applyBorder="1" applyAlignment="1">
      <alignment horizontal="center" vertical="center" wrapText="1"/>
    </xf>
    <xf numFmtId="1" fontId="10" fillId="4" borderId="1054" xfId="0" applyNumberFormat="1" applyFont="1" applyFill="1" applyBorder="1" applyAlignment="1">
      <alignment horizontal="left" vertical="center"/>
    </xf>
    <xf numFmtId="1" fontId="10" fillId="4" borderId="1056" xfId="0" applyNumberFormat="1" applyFont="1" applyFill="1" applyBorder="1" applyAlignment="1">
      <alignment horizontal="left" vertical="center"/>
    </xf>
    <xf numFmtId="1" fontId="10" fillId="0" borderId="1046" xfId="1" applyNumberFormat="1" applyFont="1" applyFill="1" applyBorder="1" applyAlignment="1">
      <alignment horizontal="center" vertical="center" wrapText="1"/>
    </xf>
    <xf numFmtId="1" fontId="10" fillId="0" borderId="1051" xfId="1" applyNumberFormat="1" applyFont="1" applyFill="1" applyBorder="1" applyAlignment="1">
      <alignment horizontal="center" vertical="center"/>
    </xf>
    <xf numFmtId="1" fontId="10" fillId="5" borderId="1061" xfId="0" applyNumberFormat="1" applyFont="1" applyFill="1" applyBorder="1" applyAlignment="1">
      <alignment horizontal="center" vertical="center" wrapText="1"/>
    </xf>
    <xf numFmtId="1" fontId="10" fillId="0" borderId="1048" xfId="0" applyNumberFormat="1" applyFont="1" applyBorder="1" applyAlignment="1">
      <alignment horizontal="center" vertical="center"/>
    </xf>
    <xf numFmtId="1" fontId="10" fillId="5" borderId="1054" xfId="0" applyNumberFormat="1" applyFont="1" applyFill="1" applyBorder="1" applyAlignment="1">
      <alignment horizontal="left" vertical="center" wrapText="1"/>
    </xf>
    <xf numFmtId="1" fontId="10" fillId="5" borderId="1055" xfId="0" applyNumberFormat="1" applyFont="1" applyFill="1" applyBorder="1" applyAlignment="1">
      <alignment horizontal="left" vertical="center" wrapText="1"/>
    </xf>
    <xf numFmtId="1" fontId="10" fillId="5" borderId="1056" xfId="0" applyNumberFormat="1" applyFont="1" applyFill="1" applyBorder="1" applyAlignment="1">
      <alignment horizontal="left" vertical="center" wrapText="1"/>
    </xf>
    <xf numFmtId="1" fontId="10" fillId="0" borderId="1061" xfId="0" applyNumberFormat="1" applyFont="1" applyBorder="1" applyAlignment="1">
      <alignment horizontal="center" vertical="center" wrapText="1"/>
    </xf>
    <xf numFmtId="1" fontId="10" fillId="4" borderId="1061" xfId="0" applyNumberFormat="1" applyFont="1" applyFill="1" applyBorder="1" applyAlignment="1">
      <alignment horizontal="center" vertical="center" wrapText="1"/>
    </xf>
    <xf numFmtId="1" fontId="10" fillId="0" borderId="1057" xfId="0" applyNumberFormat="1" applyFont="1" applyBorder="1" applyAlignment="1">
      <alignment horizontal="left" vertical="center" wrapText="1"/>
    </xf>
    <xf numFmtId="1" fontId="10" fillId="0" borderId="1050" xfId="0" applyNumberFormat="1" applyFont="1" applyBorder="1" applyAlignment="1">
      <alignment horizontal="center" vertical="center"/>
    </xf>
    <xf numFmtId="1" fontId="10" fillId="0" borderId="1047" xfId="0" applyNumberFormat="1" applyFont="1" applyBorder="1" applyAlignment="1">
      <alignment horizontal="center" vertical="center"/>
    </xf>
    <xf numFmtId="1" fontId="10" fillId="0" borderId="1050" xfId="0" applyNumberFormat="1" applyFont="1" applyBorder="1" applyAlignment="1">
      <alignment horizontal="left" vertical="center" wrapText="1"/>
    </xf>
    <xf numFmtId="1" fontId="10" fillId="0" borderId="1054" xfId="0" applyNumberFormat="1" applyFont="1" applyBorder="1" applyAlignment="1">
      <alignment horizontal="left"/>
    </xf>
    <xf numFmtId="1" fontId="10" fillId="0" borderId="1056" xfId="0" applyNumberFormat="1" applyFont="1" applyBorder="1" applyAlignment="1">
      <alignment horizontal="left"/>
    </xf>
    <xf numFmtId="1" fontId="10" fillId="4" borderId="1046" xfId="0" applyNumberFormat="1" applyFont="1" applyFill="1" applyBorder="1" applyAlignment="1">
      <alignment horizontal="center" vertical="center" wrapText="1"/>
    </xf>
    <xf numFmtId="1" fontId="10" fillId="4" borderId="1047" xfId="0" applyNumberFormat="1" applyFont="1" applyFill="1" applyBorder="1" applyAlignment="1">
      <alignment horizontal="center" vertical="center" wrapText="1"/>
    </xf>
    <xf numFmtId="1" fontId="10" fillId="0" borderId="1046" xfId="0" applyNumberFormat="1" applyFont="1" applyBorder="1" applyAlignment="1">
      <alignment horizontal="left" vertical="center" wrapText="1"/>
    </xf>
    <xf numFmtId="1" fontId="10" fillId="0" borderId="1047" xfId="0" applyNumberFormat="1" applyFont="1" applyBorder="1" applyAlignment="1">
      <alignment horizontal="left" vertical="center" wrapText="1"/>
    </xf>
    <xf numFmtId="1" fontId="10" fillId="0" borderId="1051" xfId="0" applyNumberFormat="1" applyFont="1" applyBorder="1" applyAlignment="1">
      <alignment horizontal="left" vertical="center" wrapText="1"/>
    </xf>
    <xf numFmtId="1" fontId="10" fillId="4" borderId="1050" xfId="0" applyNumberFormat="1" applyFont="1" applyFill="1" applyBorder="1" applyAlignment="1">
      <alignment horizontal="center" vertical="center" wrapText="1"/>
    </xf>
    <xf numFmtId="1" fontId="10" fillId="0" borderId="1059" xfId="0" applyNumberFormat="1" applyFont="1" applyBorder="1" applyAlignment="1">
      <alignment horizontal="left" vertical="center" wrapText="1"/>
    </xf>
    <xf numFmtId="1" fontId="10" fillId="0" borderId="1063" xfId="0" applyNumberFormat="1" applyFont="1" applyBorder="1"/>
    <xf numFmtId="1" fontId="10" fillId="0" borderId="1055" xfId="0" applyNumberFormat="1" applyFont="1" applyBorder="1"/>
    <xf numFmtId="1" fontId="10" fillId="0" borderId="1056" xfId="0" applyNumberFormat="1" applyFont="1" applyBorder="1"/>
    <xf numFmtId="1" fontId="10" fillId="4" borderId="1043" xfId="0" applyNumberFormat="1" applyFont="1" applyFill="1" applyBorder="1" applyAlignment="1">
      <alignment horizontal="center" vertical="center"/>
    </xf>
    <xf numFmtId="1" fontId="10" fillId="4" borderId="1045" xfId="0" applyNumberFormat="1" applyFont="1" applyFill="1" applyBorder="1" applyAlignment="1">
      <alignment horizontal="center" vertical="center"/>
    </xf>
    <xf numFmtId="1" fontId="10" fillId="0" borderId="1209" xfId="0" applyNumberFormat="1" applyFont="1" applyBorder="1" applyAlignment="1">
      <alignment horizontal="center" vertical="center" wrapText="1"/>
    </xf>
    <xf numFmtId="1" fontId="10" fillId="0" borderId="1214" xfId="0" applyNumberFormat="1" applyFont="1" applyBorder="1" applyAlignment="1" applyProtection="1">
      <alignment horizontal="center" vertical="center" wrapText="1"/>
      <protection hidden="1"/>
    </xf>
    <xf numFmtId="1" fontId="10" fillId="0" borderId="1217" xfId="0" applyNumberFormat="1" applyFont="1" applyBorder="1" applyAlignment="1" applyProtection="1">
      <alignment horizontal="left" vertical="center" wrapText="1"/>
      <protection hidden="1"/>
    </xf>
    <xf numFmtId="1" fontId="10" fillId="0" borderId="1219" xfId="0" applyNumberFormat="1" applyFont="1" applyBorder="1" applyAlignment="1" applyProtection="1">
      <alignment horizontal="left" vertical="center" wrapText="1"/>
      <protection hidden="1"/>
    </xf>
    <xf numFmtId="1" fontId="10" fillId="0" borderId="1217" xfId="0" applyNumberFormat="1" applyFont="1" applyBorder="1" applyAlignment="1">
      <alignment horizontal="left" vertical="center" wrapText="1"/>
    </xf>
    <xf numFmtId="1" fontId="10" fillId="0" borderId="1218" xfId="0" applyNumberFormat="1" applyFont="1" applyBorder="1" applyAlignment="1">
      <alignment horizontal="left" vertical="center" wrapText="1"/>
    </xf>
    <xf numFmtId="1" fontId="10" fillId="0" borderId="1219" xfId="0" applyNumberFormat="1" applyFont="1" applyBorder="1" applyAlignment="1">
      <alignment horizontal="left" vertical="center" wrapText="1"/>
    </xf>
    <xf numFmtId="1" fontId="10" fillId="0" borderId="1214" xfId="0" applyNumberFormat="1" applyFont="1" applyBorder="1" applyAlignment="1">
      <alignment horizontal="center" vertical="center"/>
    </xf>
    <xf numFmtId="1" fontId="10" fillId="0" borderId="1214" xfId="0" applyNumberFormat="1" applyFont="1" applyBorder="1" applyAlignment="1">
      <alignment horizontal="center" vertical="center" wrapText="1"/>
    </xf>
    <xf numFmtId="1" fontId="10" fillId="0" borderId="1206" xfId="0" applyNumberFormat="1" applyFont="1" applyBorder="1" applyAlignment="1">
      <alignment horizontal="center" vertical="center"/>
    </xf>
    <xf numFmtId="1" fontId="10" fillId="0" borderId="1207" xfId="0" applyNumberFormat="1" applyFont="1" applyBorder="1" applyAlignment="1">
      <alignment horizontal="center" vertical="center"/>
    </xf>
    <xf numFmtId="1" fontId="10" fillId="0" borderId="1208" xfId="0" applyNumberFormat="1" applyFont="1" applyBorder="1" applyAlignment="1">
      <alignment horizontal="center" vertical="center"/>
    </xf>
    <xf numFmtId="1" fontId="10" fillId="5" borderId="1206" xfId="0" applyNumberFormat="1" applyFont="1" applyFill="1" applyBorder="1" applyAlignment="1">
      <alignment horizontal="center" vertical="center" wrapText="1"/>
    </xf>
    <xf numFmtId="1" fontId="10" fillId="5" borderId="1207" xfId="0" applyNumberFormat="1" applyFont="1" applyFill="1" applyBorder="1" applyAlignment="1">
      <alignment horizontal="center" vertical="center" wrapText="1"/>
    </xf>
    <xf numFmtId="1" fontId="10" fillId="5" borderId="1208" xfId="0" applyNumberFormat="1" applyFont="1" applyFill="1" applyBorder="1" applyAlignment="1">
      <alignment horizontal="center" vertical="center" wrapText="1"/>
    </xf>
    <xf numFmtId="1" fontId="10" fillId="0" borderId="1210" xfId="0" applyNumberFormat="1" applyFont="1" applyBorder="1" applyAlignment="1">
      <alignment horizontal="center" vertical="center" wrapText="1"/>
    </xf>
    <xf numFmtId="1" fontId="10" fillId="0" borderId="1211" xfId="0" applyNumberFormat="1" applyFont="1" applyBorder="1" applyAlignment="1">
      <alignment horizontal="center" vertical="center" wrapText="1"/>
    </xf>
    <xf numFmtId="1" fontId="10" fillId="0" borderId="1212" xfId="0" applyNumberFormat="1" applyFont="1" applyBorder="1" applyAlignment="1">
      <alignment horizontal="center" vertical="center" wrapText="1"/>
    </xf>
    <xf numFmtId="1" fontId="10" fillId="0" borderId="1213" xfId="0" applyNumberFormat="1" applyFont="1" applyBorder="1" applyAlignment="1">
      <alignment horizontal="center" vertical="center" wrapText="1"/>
    </xf>
    <xf numFmtId="1" fontId="10" fillId="4" borderId="1210" xfId="0" applyNumberFormat="1" applyFont="1" applyFill="1" applyBorder="1" applyAlignment="1">
      <alignment horizontal="center" vertical="center"/>
    </xf>
    <xf numFmtId="1" fontId="10" fillId="4" borderId="1214" xfId="0" applyNumberFormat="1" applyFont="1" applyFill="1" applyBorder="1" applyAlignment="1">
      <alignment horizontal="center" vertical="center"/>
    </xf>
    <xf numFmtId="1" fontId="10" fillId="4" borderId="1057" xfId="0" applyNumberFormat="1" applyFont="1" applyFill="1" applyBorder="1" applyAlignment="1">
      <alignment horizontal="left" vertical="center" wrapText="1"/>
    </xf>
    <xf numFmtId="1" fontId="10" fillId="0" borderId="1172" xfId="0" applyNumberFormat="1" applyFont="1" applyBorder="1" applyAlignment="1">
      <alignment horizontal="center" vertical="center" wrapText="1"/>
    </xf>
    <xf numFmtId="1" fontId="10" fillId="4" borderId="1176" xfId="0" applyNumberFormat="1" applyFont="1" applyFill="1" applyBorder="1" applyAlignment="1">
      <alignment horizontal="left" vertical="center" wrapText="1"/>
    </xf>
    <xf numFmtId="1" fontId="10" fillId="4" borderId="1177" xfId="0" applyNumberFormat="1" applyFont="1" applyFill="1" applyBorder="1" applyAlignment="1">
      <alignment horizontal="left" vertical="center" wrapText="1"/>
    </xf>
    <xf numFmtId="1" fontId="10" fillId="5" borderId="1172" xfId="0" applyNumberFormat="1" applyFont="1" applyFill="1" applyBorder="1" applyAlignment="1">
      <alignment horizontal="center" vertical="center" wrapText="1"/>
    </xf>
    <xf numFmtId="1" fontId="10" fillId="5" borderId="1091" xfId="0" applyNumberFormat="1" applyFont="1" applyFill="1" applyBorder="1" applyAlignment="1">
      <alignment horizontal="center" vertical="center" wrapText="1"/>
    </xf>
    <xf numFmtId="1" fontId="10" fillId="5" borderId="1088" xfId="0" applyNumberFormat="1" applyFont="1" applyFill="1" applyBorder="1" applyAlignment="1">
      <alignment horizontal="center" vertical="center" wrapText="1"/>
    </xf>
    <xf numFmtId="1" fontId="10" fillId="0" borderId="1164" xfId="0" applyNumberFormat="1" applyFont="1" applyBorder="1" applyAlignment="1">
      <alignment horizontal="center" vertical="center" wrapText="1"/>
    </xf>
    <xf numFmtId="1" fontId="10" fillId="0" borderId="1090" xfId="0" applyNumberFormat="1" applyFont="1" applyBorder="1" applyAlignment="1">
      <alignment horizontal="center" vertical="center" wrapText="1"/>
    </xf>
    <xf numFmtId="1" fontId="10" fillId="0" borderId="1089" xfId="0" applyNumberFormat="1" applyFont="1" applyBorder="1" applyAlignment="1">
      <alignment horizontal="center" vertical="center" wrapText="1"/>
    </xf>
    <xf numFmtId="1" fontId="10" fillId="0" borderId="1088" xfId="0" applyNumberFormat="1" applyFont="1" applyBorder="1" applyAlignment="1">
      <alignment horizontal="center" vertical="center" wrapText="1"/>
    </xf>
    <xf numFmtId="1" fontId="10" fillId="5" borderId="1090" xfId="0" applyNumberFormat="1" applyFont="1" applyFill="1" applyBorder="1" applyAlignment="1">
      <alignment horizontal="center" vertical="center" wrapText="1"/>
    </xf>
    <xf numFmtId="1" fontId="10" fillId="0" borderId="1156" xfId="0" applyNumberFormat="1" applyFont="1" applyBorder="1" applyAlignment="1">
      <alignment horizontal="left" vertical="center" wrapText="1"/>
    </xf>
    <xf numFmtId="1" fontId="10" fillId="0" borderId="1155" xfId="0" applyNumberFormat="1" applyFont="1" applyBorder="1" applyAlignment="1">
      <alignment horizontal="left" vertical="center" wrapText="1"/>
    </xf>
    <xf numFmtId="1" fontId="10" fillId="4" borderId="1140" xfId="0" applyNumberFormat="1" applyFont="1" applyFill="1" applyBorder="1" applyAlignment="1">
      <alignment horizontal="center" vertical="center" wrapText="1"/>
    </xf>
    <xf numFmtId="1" fontId="10" fillId="4" borderId="1141" xfId="0" applyNumberFormat="1" applyFont="1" applyFill="1" applyBorder="1" applyAlignment="1">
      <alignment horizontal="center" vertical="center" wrapText="1"/>
    </xf>
    <xf numFmtId="1" fontId="10" fillId="0" borderId="1140" xfId="0" applyNumberFormat="1" applyFont="1" applyBorder="1" applyAlignment="1">
      <alignment horizontal="center" vertical="center" wrapText="1"/>
    </xf>
    <xf numFmtId="1" fontId="10" fillId="0" borderId="1141" xfId="0" applyNumberFormat="1" applyFont="1" applyBorder="1" applyAlignment="1">
      <alignment horizontal="center" vertical="center" wrapText="1"/>
    </xf>
    <xf numFmtId="1" fontId="10" fillId="0" borderId="1162" xfId="0" applyNumberFormat="1" applyFont="1" applyBorder="1" applyAlignment="1">
      <alignment horizontal="center" vertical="center" wrapText="1"/>
    </xf>
    <xf numFmtId="1" fontId="10" fillId="13" borderId="1091" xfId="0" applyNumberFormat="1" applyFont="1" applyFill="1" applyBorder="1" applyAlignment="1">
      <alignment horizontal="center" vertical="center" wrapText="1"/>
    </xf>
    <xf numFmtId="1" fontId="10" fillId="4" borderId="1145" xfId="0" applyNumberFormat="1" applyFont="1" applyFill="1" applyBorder="1" applyAlignment="1">
      <alignment horizontal="center" vertical="center" wrapText="1"/>
    </xf>
    <xf numFmtId="1" fontId="11" fillId="13" borderId="1091" xfId="0" applyNumberFormat="1" applyFont="1" applyFill="1" applyBorder="1" applyAlignment="1">
      <alignment horizontal="center" vertical="center" wrapText="1"/>
    </xf>
    <xf numFmtId="1" fontId="11" fillId="0" borderId="1091" xfId="0" applyNumberFormat="1" applyFont="1" applyBorder="1" applyAlignment="1">
      <alignment horizontal="center" vertical="center" wrapText="1"/>
    </xf>
    <xf numFmtId="1" fontId="10" fillId="0" borderId="1091" xfId="0" applyNumberFormat="1" applyFont="1" applyBorder="1" applyAlignment="1">
      <alignment horizontal="center" vertical="center"/>
    </xf>
    <xf numFmtId="1" fontId="10" fillId="0" borderId="1091" xfId="0" applyNumberFormat="1" applyFont="1" applyBorder="1" applyAlignment="1">
      <alignment horizontal="left" vertical="center" wrapText="1"/>
    </xf>
    <xf numFmtId="1" fontId="10" fillId="0" borderId="1140" xfId="0" applyNumberFormat="1" applyFont="1" applyBorder="1" applyAlignment="1">
      <alignment horizontal="left" vertical="center" wrapText="1"/>
    </xf>
    <xf numFmtId="1" fontId="10" fillId="0" borderId="1141" xfId="0" applyNumberFormat="1" applyFont="1" applyBorder="1" applyAlignment="1">
      <alignment horizontal="left" vertical="center" wrapText="1"/>
    </xf>
    <xf numFmtId="1" fontId="10" fillId="4" borderId="1091" xfId="0" applyNumberFormat="1" applyFont="1" applyFill="1" applyBorder="1" applyAlignment="1">
      <alignment horizontal="center" vertical="center" wrapText="1"/>
    </xf>
    <xf numFmtId="1" fontId="10" fillId="0" borderId="1158" xfId="0" applyNumberFormat="1" applyFont="1" applyBorder="1" applyAlignment="1">
      <alignment horizontal="left" vertical="center" wrapText="1"/>
    </xf>
    <xf numFmtId="1" fontId="10" fillId="0" borderId="1159" xfId="0" applyNumberFormat="1" applyFont="1" applyBorder="1" applyAlignment="1">
      <alignment horizontal="left" vertical="center" wrapText="1"/>
    </xf>
    <xf numFmtId="1" fontId="10" fillId="0" borderId="1155" xfId="0" applyNumberFormat="1" applyFont="1" applyBorder="1"/>
    <xf numFmtId="1" fontId="10" fillId="0" borderId="1147" xfId="0" applyNumberFormat="1" applyFont="1" applyBorder="1"/>
    <xf numFmtId="1" fontId="10" fillId="0" borderId="1148" xfId="0" applyNumberFormat="1" applyFont="1" applyBorder="1"/>
    <xf numFmtId="1" fontId="10" fillId="0" borderId="1133" xfId="0" applyNumberFormat="1" applyFont="1" applyBorder="1" applyAlignment="1">
      <alignment horizontal="center" vertical="center" wrapText="1"/>
    </xf>
    <xf numFmtId="1" fontId="10" fillId="0" borderId="1134" xfId="0" applyNumberFormat="1" applyFont="1" applyBorder="1" applyAlignment="1">
      <alignment horizontal="center" vertical="center" wrapText="1"/>
    </xf>
    <xf numFmtId="1" fontId="10" fillId="4" borderId="1135" xfId="0" applyNumberFormat="1" applyFont="1" applyFill="1" applyBorder="1" applyAlignment="1">
      <alignment horizontal="center" vertical="center"/>
    </xf>
    <xf numFmtId="1" fontId="10" fillId="0" borderId="1137" xfId="0" applyNumberFormat="1" applyFont="1" applyBorder="1" applyAlignment="1">
      <alignment horizontal="center" vertical="center"/>
    </xf>
    <xf numFmtId="1" fontId="10" fillId="0" borderId="279" xfId="0" applyNumberFormat="1" applyFont="1" applyBorder="1" applyAlignment="1">
      <alignment horizontal="center" vertical="center" wrapText="1"/>
    </xf>
    <xf numFmtId="1" fontId="10" fillId="0" borderId="281" xfId="0" applyNumberFormat="1" applyFont="1" applyBorder="1" applyAlignment="1" applyProtection="1">
      <alignment horizontal="center" vertical="center" wrapText="1"/>
      <protection hidden="1"/>
    </xf>
    <xf numFmtId="1" fontId="10" fillId="0" borderId="231" xfId="0" applyNumberFormat="1" applyFont="1" applyBorder="1" applyAlignment="1" applyProtection="1">
      <alignment horizontal="left" vertical="center" wrapText="1"/>
      <protection hidden="1"/>
    </xf>
    <xf numFmtId="1" fontId="10" fillId="0" borderId="232" xfId="0" applyNumberFormat="1" applyFont="1" applyBorder="1" applyAlignment="1" applyProtection="1">
      <alignment horizontal="left" vertical="center" wrapText="1"/>
      <protection hidden="1"/>
    </xf>
    <xf numFmtId="1" fontId="10" fillId="0" borderId="231" xfId="0" applyNumberFormat="1" applyFont="1" applyBorder="1" applyAlignment="1">
      <alignment horizontal="left" vertical="center" wrapText="1"/>
    </xf>
    <xf numFmtId="1" fontId="10" fillId="0" borderId="284" xfId="0" applyNumberFormat="1" applyFont="1" applyBorder="1" applyAlignment="1">
      <alignment horizontal="left" vertical="center" wrapText="1"/>
    </xf>
    <xf numFmtId="1" fontId="10" fillId="0" borderId="232" xfId="0" applyNumberFormat="1" applyFont="1" applyBorder="1" applyAlignment="1">
      <alignment horizontal="left" vertical="center" wrapText="1"/>
    </xf>
    <xf numFmtId="1" fontId="10" fillId="0" borderId="278" xfId="0" applyNumberFormat="1" applyFont="1" applyBorder="1" applyAlignment="1">
      <alignment horizontal="center" vertical="center"/>
    </xf>
    <xf numFmtId="1" fontId="10" fillId="0" borderId="278" xfId="0" applyNumberFormat="1" applyFont="1" applyBorder="1" applyAlignment="1">
      <alignment horizontal="center" vertical="center" wrapText="1"/>
    </xf>
    <xf numFmtId="1" fontId="10" fillId="0" borderId="267" xfId="0" applyNumberFormat="1" applyFont="1" applyBorder="1" applyAlignment="1">
      <alignment horizontal="center" vertical="center"/>
    </xf>
    <xf numFmtId="1" fontId="10" fillId="0" borderId="268" xfId="0" applyNumberFormat="1" applyFont="1" applyBorder="1" applyAlignment="1">
      <alignment horizontal="center" vertical="center"/>
    </xf>
    <xf numFmtId="1" fontId="10" fillId="0" borderId="269" xfId="0" applyNumberFormat="1" applyFont="1" applyBorder="1" applyAlignment="1">
      <alignment horizontal="center" vertical="center"/>
    </xf>
    <xf numFmtId="1" fontId="10" fillId="0" borderId="275" xfId="0" applyNumberFormat="1" applyFont="1" applyBorder="1" applyAlignment="1">
      <alignment horizontal="center" vertical="center"/>
    </xf>
    <xf numFmtId="1" fontId="10" fillId="0" borderId="276" xfId="0" applyNumberFormat="1" applyFont="1" applyBorder="1" applyAlignment="1">
      <alignment horizontal="center" vertical="center"/>
    </xf>
    <xf numFmtId="1" fontId="10" fillId="5" borderId="267" xfId="0" applyNumberFormat="1" applyFont="1" applyFill="1" applyBorder="1" applyAlignment="1">
      <alignment horizontal="center" vertical="center" wrapText="1"/>
    </xf>
    <xf numFmtId="1" fontId="10" fillId="5" borderId="268" xfId="0" applyNumberFormat="1" applyFont="1" applyFill="1" applyBorder="1" applyAlignment="1">
      <alignment horizontal="center" vertical="center" wrapText="1"/>
    </xf>
    <xf numFmtId="1" fontId="10" fillId="5" borderId="269" xfId="0" applyNumberFormat="1" applyFont="1" applyFill="1" applyBorder="1" applyAlignment="1">
      <alignment horizontal="center" vertical="center" wrapText="1"/>
    </xf>
    <xf numFmtId="1" fontId="10" fillId="5" borderId="275" xfId="0" applyNumberFormat="1" applyFont="1" applyFill="1" applyBorder="1" applyAlignment="1">
      <alignment horizontal="center" vertical="center" wrapText="1"/>
    </xf>
    <xf numFmtId="1" fontId="10" fillId="5" borderId="276" xfId="0" applyNumberFormat="1" applyFont="1" applyFill="1" applyBorder="1" applyAlignment="1">
      <alignment horizontal="center" vertical="center" wrapText="1"/>
    </xf>
    <xf numFmtId="1" fontId="10" fillId="0" borderId="270" xfId="0" applyNumberFormat="1" applyFont="1" applyBorder="1" applyAlignment="1">
      <alignment horizontal="center" vertical="center" wrapText="1"/>
    </xf>
    <xf numFmtId="1" fontId="10" fillId="0" borderId="271" xfId="0" applyNumberFormat="1" applyFont="1" applyBorder="1" applyAlignment="1">
      <alignment horizontal="center" vertical="center" wrapText="1"/>
    </xf>
    <xf numFmtId="1" fontId="10" fillId="0" borderId="272" xfId="0" applyNumberFormat="1" applyFont="1" applyBorder="1" applyAlignment="1">
      <alignment horizontal="center" vertical="center" wrapText="1"/>
    </xf>
    <xf numFmtId="1" fontId="10" fillId="0" borderId="273" xfId="0" applyNumberFormat="1" applyFont="1" applyBorder="1" applyAlignment="1">
      <alignment horizontal="center" vertical="center" wrapText="1"/>
    </xf>
    <xf numFmtId="1" fontId="10" fillId="0" borderId="283" xfId="0" applyNumberFormat="1" applyFont="1" applyBorder="1" applyAlignment="1">
      <alignment horizontal="center" vertical="center" wrapText="1"/>
    </xf>
    <xf numFmtId="1" fontId="10" fillId="0" borderId="274" xfId="0" applyNumberFormat="1" applyFont="1" applyBorder="1" applyAlignment="1">
      <alignment horizontal="center" vertical="center" wrapText="1"/>
    </xf>
    <xf numFmtId="1" fontId="10" fillId="0" borderId="230" xfId="0" applyNumberFormat="1" applyFont="1" applyBorder="1" applyAlignment="1">
      <alignment horizontal="center" vertical="center" wrapText="1"/>
    </xf>
    <xf numFmtId="1" fontId="10" fillId="4" borderId="277" xfId="0" applyNumberFormat="1" applyFont="1" applyFill="1" applyBorder="1" applyAlignment="1">
      <alignment horizontal="center" vertical="center"/>
    </xf>
    <xf numFmtId="1" fontId="10" fillId="4" borderId="278" xfId="0" applyNumberFormat="1" applyFont="1" applyFill="1" applyBorder="1" applyAlignment="1">
      <alignment horizontal="center" vertical="center"/>
    </xf>
    <xf numFmtId="1" fontId="10" fillId="0" borderId="277" xfId="0" applyNumberFormat="1" applyFont="1" applyBorder="1" applyAlignment="1">
      <alignment horizontal="center" vertical="center" wrapText="1"/>
    </xf>
    <xf numFmtId="1" fontId="4" fillId="4" borderId="230" xfId="0" applyNumberFormat="1" applyFont="1" applyFill="1" applyBorder="1" applyAlignment="1">
      <alignment horizontal="center" vertical="center" wrapText="1"/>
    </xf>
    <xf numFmtId="1" fontId="10" fillId="0" borderId="188" xfId="0" applyNumberFormat="1" applyFont="1" applyBorder="1" applyAlignment="1">
      <alignment horizontal="center" vertical="center" wrapText="1"/>
    </xf>
    <xf numFmtId="1" fontId="10" fillId="4" borderId="234" xfId="0" applyNumberFormat="1" applyFont="1" applyFill="1" applyBorder="1" applyAlignment="1">
      <alignment horizontal="left" vertical="center" wrapText="1"/>
    </xf>
    <xf numFmtId="1" fontId="10" fillId="0" borderId="224" xfId="0" applyNumberFormat="1" applyFont="1" applyBorder="1" applyAlignment="1">
      <alignment horizontal="center" vertical="center" wrapText="1"/>
    </xf>
    <xf numFmtId="1" fontId="10" fillId="4" borderId="231" xfId="0" applyNumberFormat="1" applyFont="1" applyFill="1" applyBorder="1" applyAlignment="1">
      <alignment horizontal="left" vertical="center" wrapText="1"/>
    </xf>
    <xf numFmtId="1" fontId="10" fillId="4" borderId="232" xfId="0" applyNumberFormat="1" applyFont="1" applyFill="1" applyBorder="1" applyAlignment="1">
      <alignment horizontal="left" vertical="center" wrapText="1"/>
    </xf>
    <xf numFmtId="1" fontId="10" fillId="5" borderId="230" xfId="0" applyNumberFormat="1" applyFont="1" applyFill="1" applyBorder="1" applyAlignment="1">
      <alignment horizontal="left" vertical="center" wrapText="1"/>
    </xf>
    <xf numFmtId="1" fontId="10" fillId="5" borderId="224" xfId="0" applyNumberFormat="1" applyFont="1" applyFill="1" applyBorder="1" applyAlignment="1">
      <alignment horizontal="center" vertical="center" wrapText="1"/>
    </xf>
    <xf numFmtId="1" fontId="10" fillId="5" borderId="185" xfId="0" applyNumberFormat="1" applyFont="1" applyFill="1" applyBorder="1" applyAlignment="1">
      <alignment horizontal="center" vertical="center" wrapText="1"/>
    </xf>
    <xf numFmtId="1" fontId="10" fillId="5" borderId="185" xfId="0" applyNumberFormat="1" applyFont="1" applyFill="1" applyBorder="1" applyAlignment="1">
      <alignment horizontal="left" vertical="center" wrapText="1"/>
    </xf>
    <xf numFmtId="1" fontId="10" fillId="0" borderId="193" xfId="0" applyNumberFormat="1" applyFont="1" applyBorder="1" applyAlignment="1">
      <alignment horizontal="center" vertical="center" wrapText="1"/>
    </xf>
    <xf numFmtId="1" fontId="10" fillId="0" borderId="185" xfId="0" applyNumberFormat="1" applyFont="1" applyBorder="1" applyAlignment="1">
      <alignment horizontal="center" vertical="center" wrapText="1"/>
    </xf>
    <xf numFmtId="1" fontId="10" fillId="5" borderId="193" xfId="0" applyNumberFormat="1" applyFont="1" applyFill="1" applyBorder="1" applyAlignment="1">
      <alignment horizontal="center" vertical="center" wrapText="1"/>
    </xf>
    <xf numFmtId="1" fontId="10" fillId="0" borderId="175" xfId="0" applyNumberFormat="1" applyFont="1" applyBorder="1" applyAlignment="1">
      <alignment horizontal="center" vertical="center" wrapText="1"/>
    </xf>
    <xf numFmtId="1" fontId="10" fillId="0" borderId="173" xfId="0" applyNumberFormat="1" applyFont="1" applyBorder="1" applyAlignment="1">
      <alignment horizontal="left" wrapText="1"/>
    </xf>
    <xf numFmtId="1" fontId="10" fillId="0" borderId="174" xfId="0" applyNumberFormat="1" applyFont="1" applyBorder="1" applyAlignment="1">
      <alignment horizontal="left" wrapText="1"/>
    </xf>
    <xf numFmtId="1" fontId="10" fillId="0" borderId="189" xfId="0" applyNumberFormat="1" applyFont="1" applyBorder="1" applyAlignment="1">
      <alignment horizontal="center" vertical="center" wrapText="1"/>
    </xf>
    <xf numFmtId="1" fontId="10" fillId="0" borderId="196" xfId="0" applyNumberFormat="1" applyFont="1" applyBorder="1" applyAlignment="1">
      <alignment horizontal="center" vertical="center"/>
    </xf>
    <xf numFmtId="1" fontId="10" fillId="5" borderId="214" xfId="0" applyNumberFormat="1" applyFont="1" applyFill="1" applyBorder="1" applyAlignment="1">
      <alignment horizontal="center" vertical="center" wrapText="1"/>
    </xf>
    <xf numFmtId="1" fontId="10" fillId="5" borderId="182" xfId="0" applyNumberFormat="1" applyFont="1" applyFill="1" applyBorder="1" applyAlignment="1">
      <alignment horizontal="center" vertical="center" wrapText="1"/>
    </xf>
    <xf numFmtId="1" fontId="10" fillId="4" borderId="215" xfId="0" applyNumberFormat="1" applyFont="1" applyFill="1" applyBorder="1" applyAlignment="1">
      <alignment horizontal="center" vertical="center" wrapText="1"/>
    </xf>
    <xf numFmtId="1" fontId="10" fillId="4" borderId="170" xfId="0" applyNumberFormat="1" applyFont="1" applyFill="1" applyBorder="1" applyAlignment="1">
      <alignment horizontal="center" vertical="center" wrapText="1"/>
    </xf>
    <xf numFmtId="1" fontId="10" fillId="5" borderId="196" xfId="0" applyNumberFormat="1" applyFont="1" applyFill="1" applyBorder="1" applyAlignment="1">
      <alignment horizontal="center" vertical="center" wrapText="1"/>
    </xf>
    <xf numFmtId="1" fontId="10" fillId="4" borderId="189" xfId="0" applyNumberFormat="1" applyFont="1" applyFill="1" applyBorder="1" applyAlignment="1">
      <alignment horizontal="center" vertical="center"/>
    </xf>
    <xf numFmtId="1" fontId="10" fillId="4" borderId="196" xfId="0" applyNumberFormat="1" applyFont="1" applyFill="1" applyBorder="1" applyAlignment="1">
      <alignment horizontal="center" vertical="center"/>
    </xf>
    <xf numFmtId="1" fontId="10" fillId="0" borderId="190" xfId="0" applyNumberFormat="1" applyFont="1" applyBorder="1" applyAlignment="1">
      <alignment horizontal="center" vertical="center" wrapText="1"/>
    </xf>
    <xf numFmtId="1" fontId="10" fillId="0" borderId="196" xfId="0" applyNumberFormat="1" applyFont="1" applyBorder="1" applyAlignment="1">
      <alignment horizontal="center" vertical="center" wrapText="1"/>
    </xf>
    <xf numFmtId="1" fontId="10" fillId="0" borderId="191" xfId="0" applyNumberFormat="1" applyFont="1" applyBorder="1" applyAlignment="1">
      <alignment horizontal="center" vertical="center" wrapText="1"/>
    </xf>
    <xf numFmtId="1" fontId="10" fillId="0" borderId="213" xfId="0" applyNumberFormat="1" applyFont="1" applyBorder="1" applyAlignment="1">
      <alignment horizontal="center" vertical="center" wrapText="1"/>
    </xf>
    <xf numFmtId="1" fontId="10" fillId="0" borderId="216" xfId="0" applyNumberFormat="1" applyFont="1" applyBorder="1" applyAlignment="1">
      <alignment horizontal="center" vertical="center" wrapText="1"/>
    </xf>
    <xf numFmtId="1" fontId="10" fillId="0" borderId="207" xfId="0" applyNumberFormat="1" applyFont="1" applyBorder="1" applyAlignment="1">
      <alignment horizontal="center" vertical="center" wrapText="1"/>
    </xf>
    <xf numFmtId="1" fontId="10" fillId="0" borderId="184" xfId="0" applyNumberFormat="1" applyFont="1" applyBorder="1" applyAlignment="1">
      <alignment horizontal="center" vertical="center" wrapText="1"/>
    </xf>
    <xf numFmtId="1" fontId="10" fillId="5" borderId="189" xfId="0" applyNumberFormat="1" applyFont="1" applyFill="1" applyBorder="1" applyAlignment="1">
      <alignment horizontal="center" vertical="center" wrapText="1"/>
    </xf>
    <xf numFmtId="1" fontId="10" fillId="0" borderId="202" xfId="0" applyNumberFormat="1" applyFont="1" applyBorder="1" applyAlignment="1">
      <alignment horizontal="center" vertical="center" wrapText="1"/>
    </xf>
    <xf numFmtId="1" fontId="10" fillId="0" borderId="183" xfId="0" applyNumberFormat="1" applyFont="1" applyBorder="1" applyAlignment="1">
      <alignment horizontal="center" vertical="center" wrapText="1"/>
    </xf>
    <xf numFmtId="1" fontId="10" fillId="0" borderId="214" xfId="0" applyNumberFormat="1" applyFont="1" applyBorder="1" applyAlignment="1">
      <alignment horizontal="center" vertical="center" wrapText="1"/>
    </xf>
    <xf numFmtId="1" fontId="10" fillId="0" borderId="182" xfId="0" applyNumberFormat="1" applyFont="1" applyBorder="1" applyAlignment="1">
      <alignment horizontal="center" vertical="center" wrapText="1"/>
    </xf>
    <xf numFmtId="1" fontId="10" fillId="5" borderId="207" xfId="0" applyNumberFormat="1" applyFont="1" applyFill="1" applyBorder="1" applyAlignment="1">
      <alignment horizontal="center" vertical="center" wrapText="1"/>
    </xf>
    <xf numFmtId="1" fontId="10" fillId="5" borderId="184" xfId="0" applyNumberFormat="1" applyFont="1" applyFill="1" applyBorder="1" applyAlignment="1">
      <alignment horizontal="center" vertical="center" wrapText="1"/>
    </xf>
    <xf numFmtId="1" fontId="10" fillId="0" borderId="181" xfId="0" applyNumberFormat="1" applyFont="1" applyBorder="1" applyAlignment="1">
      <alignment horizontal="left" vertical="center" wrapText="1"/>
    </xf>
    <xf numFmtId="1" fontId="10" fillId="0" borderId="179" xfId="0" applyNumberFormat="1" applyFont="1" applyBorder="1" applyAlignment="1">
      <alignment horizontal="left" vertical="center" wrapText="1"/>
    </xf>
    <xf numFmtId="1" fontId="10" fillId="0" borderId="176" xfId="0" applyNumberFormat="1" applyFont="1" applyBorder="1" applyAlignment="1">
      <alignment horizontal="left" vertical="center" wrapText="1"/>
    </xf>
    <xf numFmtId="1" fontId="10" fillId="4" borderId="186" xfId="0" applyNumberFormat="1" applyFont="1" applyFill="1" applyBorder="1" applyAlignment="1">
      <alignment horizontal="center" vertical="center" wrapText="1"/>
    </xf>
    <xf numFmtId="1" fontId="10" fillId="4" borderId="187" xfId="0" applyNumberFormat="1" applyFont="1" applyFill="1" applyBorder="1" applyAlignment="1">
      <alignment horizontal="center" vertical="center" wrapText="1"/>
    </xf>
    <xf numFmtId="1" fontId="10" fillId="4" borderId="188" xfId="0" applyNumberFormat="1" applyFont="1" applyFill="1" applyBorder="1" applyAlignment="1">
      <alignment horizontal="center" vertical="center" wrapText="1"/>
    </xf>
    <xf numFmtId="1" fontId="10" fillId="4" borderId="194" xfId="0" applyNumberFormat="1" applyFont="1" applyFill="1" applyBorder="1" applyAlignment="1">
      <alignment horizontal="center" vertical="center" wrapText="1"/>
    </xf>
    <xf numFmtId="1" fontId="10" fillId="4" borderId="195" xfId="0" applyNumberFormat="1" applyFont="1" applyFill="1" applyBorder="1" applyAlignment="1">
      <alignment horizontal="center" vertical="center" wrapText="1"/>
    </xf>
    <xf numFmtId="1" fontId="10" fillId="0" borderId="186" xfId="0" applyNumberFormat="1" applyFont="1" applyBorder="1" applyAlignment="1">
      <alignment horizontal="center" vertical="center" wrapText="1"/>
    </xf>
    <xf numFmtId="1" fontId="10" fillId="0" borderId="187" xfId="0" applyNumberFormat="1" applyFont="1" applyBorder="1" applyAlignment="1">
      <alignment horizontal="center" vertical="center" wrapText="1"/>
    </xf>
    <xf numFmtId="1" fontId="10" fillId="0" borderId="194" xfId="0" applyNumberFormat="1" applyFont="1" applyBorder="1" applyAlignment="1">
      <alignment horizontal="center" vertical="center" wrapText="1"/>
    </xf>
    <xf numFmtId="1" fontId="10" fillId="0" borderId="195" xfId="0" applyNumberFormat="1" applyFont="1" applyBorder="1" applyAlignment="1">
      <alignment horizontal="center" vertical="center" wrapText="1"/>
    </xf>
    <xf numFmtId="1" fontId="10" fillId="0" borderId="186" xfId="0" applyNumberFormat="1" applyFont="1" applyBorder="1" applyAlignment="1">
      <alignment horizontal="center" vertical="center"/>
    </xf>
    <xf numFmtId="1" fontId="10" fillId="0" borderId="187" xfId="0" applyNumberFormat="1" applyFont="1" applyBorder="1" applyAlignment="1">
      <alignment horizontal="center" vertical="center"/>
    </xf>
    <xf numFmtId="1" fontId="10" fillId="0" borderId="188" xfId="0" applyNumberFormat="1" applyFont="1" applyBorder="1" applyAlignment="1">
      <alignment horizontal="center" vertical="center"/>
    </xf>
    <xf numFmtId="1" fontId="10" fillId="0" borderId="194" xfId="0" applyNumberFormat="1" applyFont="1" applyBorder="1" applyAlignment="1">
      <alignment horizontal="center" vertical="center"/>
    </xf>
    <xf numFmtId="1" fontId="10" fillId="0" borderId="195" xfId="0" applyNumberFormat="1" applyFont="1" applyBorder="1" applyAlignment="1">
      <alignment horizontal="center" vertical="center"/>
    </xf>
    <xf numFmtId="1" fontId="10" fillId="0" borderId="209" xfId="0" applyNumberFormat="1" applyFont="1" applyBorder="1" applyAlignment="1">
      <alignment horizontal="center" vertical="center" wrapText="1"/>
    </xf>
    <xf numFmtId="1" fontId="10" fillId="0" borderId="211" xfId="0" applyNumberFormat="1" applyFont="1" applyBorder="1" applyAlignment="1">
      <alignment horizontal="center" vertical="center" wrapText="1"/>
    </xf>
    <xf numFmtId="1" fontId="10" fillId="0" borderId="210" xfId="0" applyNumberFormat="1" applyFont="1" applyBorder="1" applyAlignment="1">
      <alignment horizontal="center" vertical="center" wrapText="1"/>
    </xf>
    <xf numFmtId="1" fontId="10" fillId="4" borderId="173" xfId="0" applyNumberFormat="1" applyFont="1" applyFill="1" applyBorder="1" applyAlignment="1">
      <alignment horizontal="left" vertical="center" wrapText="1"/>
    </xf>
    <xf numFmtId="1" fontId="10" fillId="4" borderId="177" xfId="0" applyNumberFormat="1" applyFont="1" applyFill="1" applyBorder="1" applyAlignment="1">
      <alignment horizontal="left" vertical="center" wrapText="1"/>
    </xf>
    <xf numFmtId="1" fontId="10" fillId="4" borderId="174" xfId="0" applyNumberFormat="1" applyFont="1" applyFill="1" applyBorder="1" applyAlignment="1">
      <alignment horizontal="left" vertical="center" wrapText="1"/>
    </xf>
    <xf numFmtId="1" fontId="10" fillId="13" borderId="185" xfId="0" applyNumberFormat="1" applyFont="1" applyFill="1" applyBorder="1" applyAlignment="1">
      <alignment horizontal="center" vertical="center" wrapText="1"/>
    </xf>
    <xf numFmtId="1" fontId="10" fillId="4" borderId="192" xfId="0" applyNumberFormat="1" applyFont="1" applyFill="1" applyBorder="1" applyAlignment="1">
      <alignment horizontal="center" vertical="center" wrapText="1"/>
    </xf>
    <xf numFmtId="1" fontId="10" fillId="4" borderId="199" xfId="0" applyNumberFormat="1" applyFont="1" applyFill="1" applyBorder="1" applyAlignment="1">
      <alignment horizontal="center" vertical="center" wrapText="1"/>
    </xf>
    <xf numFmtId="1" fontId="10" fillId="0" borderId="189" xfId="0" applyNumberFormat="1" applyFont="1" applyBorder="1" applyAlignment="1">
      <alignment horizontal="center" vertical="center"/>
    </xf>
    <xf numFmtId="1" fontId="11" fillId="13" borderId="193" xfId="0" applyNumberFormat="1" applyFont="1" applyFill="1" applyBorder="1" applyAlignment="1">
      <alignment horizontal="center" vertical="center" wrapText="1"/>
    </xf>
    <xf numFmtId="1" fontId="11" fillId="13" borderId="185" xfId="0" applyNumberFormat="1" applyFont="1" applyFill="1" applyBorder="1" applyAlignment="1">
      <alignment horizontal="center" vertical="center" wrapText="1"/>
    </xf>
    <xf numFmtId="1" fontId="11" fillId="0" borderId="193" xfId="0" applyNumberFormat="1" applyFont="1" applyBorder="1" applyAlignment="1">
      <alignment horizontal="center" vertical="center" wrapText="1"/>
    </xf>
    <xf numFmtId="1" fontId="11" fillId="0" borderId="185" xfId="0" applyNumberFormat="1" applyFont="1" applyBorder="1" applyAlignment="1">
      <alignment horizontal="center" vertical="center" wrapText="1"/>
    </xf>
    <xf numFmtId="1" fontId="10" fillId="13" borderId="193" xfId="0" applyNumberFormat="1" applyFont="1" applyFill="1" applyBorder="1" applyAlignment="1">
      <alignment horizontal="center" vertical="center" wrapText="1"/>
    </xf>
    <xf numFmtId="1" fontId="10" fillId="4" borderId="173" xfId="0" applyNumberFormat="1" applyFont="1" applyFill="1" applyBorder="1" applyAlignment="1">
      <alignment horizontal="left" vertical="center"/>
    </xf>
    <xf numFmtId="1" fontId="10" fillId="4" borderId="174" xfId="0" applyNumberFormat="1" applyFont="1" applyFill="1" applyBorder="1" applyAlignment="1">
      <alignment horizontal="left" vertical="center"/>
    </xf>
    <xf numFmtId="1" fontId="10" fillId="0" borderId="189" xfId="1" applyNumberFormat="1" applyFont="1" applyFill="1" applyBorder="1" applyAlignment="1">
      <alignment horizontal="center" vertical="center" wrapText="1"/>
    </xf>
    <xf numFmtId="1" fontId="10" fillId="0" borderId="196" xfId="1" applyNumberFormat="1" applyFont="1" applyFill="1" applyBorder="1" applyAlignment="1">
      <alignment horizontal="center" vertical="center"/>
    </xf>
    <xf numFmtId="1" fontId="10" fillId="5" borderId="200" xfId="0" applyNumberFormat="1" applyFont="1" applyFill="1" applyBorder="1" applyAlignment="1">
      <alignment horizontal="center" vertical="center" wrapText="1"/>
    </xf>
    <xf numFmtId="1" fontId="10" fillId="5" borderId="188" xfId="0" applyNumberFormat="1" applyFont="1" applyFill="1" applyBorder="1" applyAlignment="1">
      <alignment horizontal="center" vertical="center" wrapText="1"/>
    </xf>
    <xf numFmtId="1" fontId="10" fillId="5" borderId="195" xfId="0" applyNumberFormat="1" applyFont="1" applyFill="1" applyBorder="1" applyAlignment="1">
      <alignment horizontal="center" vertical="center" wrapText="1"/>
    </xf>
    <xf numFmtId="1" fontId="10" fillId="0" borderId="192" xfId="0" applyNumberFormat="1" applyFont="1" applyBorder="1" applyAlignment="1">
      <alignment horizontal="center" vertical="center" wrapText="1"/>
    </xf>
    <xf numFmtId="1" fontId="10" fillId="0" borderId="199" xfId="0" applyNumberFormat="1" applyFont="1" applyBorder="1" applyAlignment="1">
      <alignment horizontal="center" vertical="center" wrapText="1"/>
    </xf>
    <xf numFmtId="1" fontId="10" fillId="0" borderId="191" xfId="0" applyNumberFormat="1" applyFont="1" applyBorder="1" applyAlignment="1">
      <alignment horizontal="center" vertical="center"/>
    </xf>
    <xf numFmtId="1" fontId="10" fillId="5" borderId="173" xfId="0" applyNumberFormat="1" applyFont="1" applyFill="1" applyBorder="1" applyAlignment="1">
      <alignment horizontal="left" vertical="center" wrapText="1"/>
    </xf>
    <xf numFmtId="1" fontId="10" fillId="5" borderId="177" xfId="0" applyNumberFormat="1" applyFont="1" applyFill="1" applyBorder="1" applyAlignment="1">
      <alignment horizontal="left" vertical="center" wrapText="1"/>
    </xf>
    <xf numFmtId="1" fontId="10" fillId="5" borderId="174" xfId="0" applyNumberFormat="1" applyFont="1" applyFill="1" applyBorder="1" applyAlignment="1">
      <alignment horizontal="left" vertical="center" wrapText="1"/>
    </xf>
    <xf numFmtId="1" fontId="10" fillId="0" borderId="200" xfId="0" applyNumberFormat="1" applyFont="1" applyBorder="1" applyAlignment="1">
      <alignment horizontal="center" vertical="center" wrapText="1"/>
    </xf>
    <xf numFmtId="1" fontId="10" fillId="4" borderId="200" xfId="0" applyNumberFormat="1" applyFont="1" applyFill="1" applyBorder="1" applyAlignment="1">
      <alignment horizontal="center" vertical="center" wrapText="1"/>
    </xf>
    <xf numFmtId="1" fontId="10" fillId="0" borderId="175" xfId="0" applyNumberFormat="1" applyFont="1" applyBorder="1" applyAlignment="1">
      <alignment horizontal="left" vertical="center" wrapText="1"/>
    </xf>
    <xf numFmtId="1" fontId="10" fillId="0" borderId="193" xfId="0" applyNumberFormat="1" applyFont="1" applyBorder="1" applyAlignment="1">
      <alignment horizontal="center" vertical="center"/>
    </xf>
    <xf numFmtId="1" fontId="10" fillId="0" borderId="185" xfId="0" applyNumberFormat="1" applyFont="1" applyBorder="1" applyAlignment="1">
      <alignment horizontal="center" vertical="center"/>
    </xf>
    <xf numFmtId="1" fontId="10" fillId="0" borderId="190" xfId="0" applyNumberFormat="1" applyFont="1" applyBorder="1" applyAlignment="1">
      <alignment horizontal="center" vertical="center"/>
    </xf>
    <xf numFmtId="1" fontId="10" fillId="0" borderId="193" xfId="0" applyNumberFormat="1" applyFont="1" applyBorder="1" applyAlignment="1">
      <alignment horizontal="left" vertical="center" wrapText="1"/>
    </xf>
    <xf numFmtId="1" fontId="10" fillId="0" borderId="185" xfId="0" applyNumberFormat="1" applyFont="1" applyBorder="1" applyAlignment="1">
      <alignment horizontal="left" vertical="center" wrapText="1"/>
    </xf>
    <xf numFmtId="1" fontId="10" fillId="0" borderId="173" xfId="0" applyNumberFormat="1" applyFont="1" applyBorder="1" applyAlignment="1">
      <alignment horizontal="left"/>
    </xf>
    <xf numFmtId="1" fontId="10" fillId="0" borderId="174" xfId="0" applyNumberFormat="1" applyFont="1" applyBorder="1" applyAlignment="1">
      <alignment horizontal="left"/>
    </xf>
    <xf numFmtId="1" fontId="10" fillId="0" borderId="173" xfId="0" applyNumberFormat="1" applyFont="1" applyBorder="1" applyAlignment="1">
      <alignment horizontal="left" vertical="center" wrapText="1"/>
    </xf>
    <xf numFmtId="1" fontId="10" fillId="0" borderId="177" xfId="0" applyNumberFormat="1" applyFont="1" applyBorder="1" applyAlignment="1">
      <alignment horizontal="left" vertical="center" wrapText="1"/>
    </xf>
    <xf numFmtId="1" fontId="10" fillId="0" borderId="174" xfId="0" applyNumberFormat="1" applyFont="1" applyBorder="1" applyAlignment="1">
      <alignment horizontal="left" vertical="center" wrapText="1"/>
    </xf>
    <xf numFmtId="1" fontId="10" fillId="0" borderId="194" xfId="0" applyNumberFormat="1" applyFont="1" applyBorder="1" applyAlignment="1">
      <alignment horizontal="left" vertical="center" wrapText="1"/>
    </xf>
    <xf numFmtId="1" fontId="10" fillId="0" borderId="195" xfId="0" applyNumberFormat="1" applyFont="1" applyBorder="1" applyAlignment="1">
      <alignment horizontal="left" vertical="center" wrapText="1"/>
    </xf>
    <xf numFmtId="1" fontId="10" fillId="4" borderId="189" xfId="0" applyNumberFormat="1" applyFont="1" applyFill="1" applyBorder="1" applyAlignment="1">
      <alignment horizontal="center" vertical="center" wrapText="1"/>
    </xf>
    <xf numFmtId="1" fontId="10" fillId="4" borderId="190" xfId="0" applyNumberFormat="1" applyFont="1" applyFill="1" applyBorder="1" applyAlignment="1">
      <alignment horizontal="center" vertical="center" wrapText="1"/>
    </xf>
    <xf numFmtId="1" fontId="10" fillId="0" borderId="189" xfId="0" applyNumberFormat="1" applyFont="1" applyBorder="1" applyAlignment="1">
      <alignment horizontal="left" vertical="center" wrapText="1"/>
    </xf>
    <xf numFmtId="1" fontId="10" fillId="0" borderId="190" xfId="0" applyNumberFormat="1" applyFont="1" applyBorder="1" applyAlignment="1">
      <alignment horizontal="left" vertical="center" wrapText="1"/>
    </xf>
    <xf numFmtId="1" fontId="10" fillId="0" borderId="196" xfId="0" applyNumberFormat="1" applyFont="1" applyBorder="1" applyAlignment="1">
      <alignment horizontal="left" vertical="center" wrapText="1"/>
    </xf>
    <xf numFmtId="1" fontId="10" fillId="4" borderId="193" xfId="0" applyNumberFormat="1" applyFont="1" applyFill="1" applyBorder="1" applyAlignment="1">
      <alignment horizontal="center" vertical="center" wrapText="1"/>
    </xf>
    <xf numFmtId="1" fontId="10" fillId="4" borderId="185" xfId="0" applyNumberFormat="1" applyFont="1" applyFill="1" applyBorder="1" applyAlignment="1">
      <alignment horizontal="center" vertical="center" wrapText="1"/>
    </xf>
    <xf numFmtId="1" fontId="10" fillId="0" borderId="180" xfId="0" applyNumberFormat="1" applyFont="1" applyBorder="1" applyAlignment="1">
      <alignment horizontal="left" vertical="center" wrapText="1"/>
    </xf>
    <xf numFmtId="1" fontId="10" fillId="0" borderId="176" xfId="0" applyNumberFormat="1" applyFont="1" applyBorder="1"/>
    <xf numFmtId="1" fontId="10" fillId="0" borderId="177" xfId="0" applyNumberFormat="1" applyFont="1" applyBorder="1"/>
    <xf numFmtId="1" fontId="10" fillId="0" borderId="174" xfId="0" applyNumberFormat="1" applyFont="1" applyBorder="1"/>
    <xf numFmtId="1" fontId="10" fillId="4" borderId="186" xfId="0" applyNumberFormat="1" applyFont="1" applyFill="1" applyBorder="1" applyAlignment="1">
      <alignment horizontal="center" vertical="center"/>
    </xf>
    <xf numFmtId="1" fontId="10" fillId="4" borderId="188" xfId="0" applyNumberFormat="1" applyFont="1" applyFill="1" applyBorder="1" applyAlignment="1">
      <alignment horizontal="center" vertical="center"/>
    </xf>
  </cellXfs>
  <cellStyles count="4">
    <cellStyle name="Buena" xfId="1" builtinId="26"/>
    <cellStyle name="Normal" xfId="0" builtinId="0"/>
    <cellStyle name="Notas 2" xfId="2"/>
    <cellStyle name="Notas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oestadisticahl/Desktop/REM%20A/SA_23_V1.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OFICACIONES%20FINALES%202023/SERIE%20A%20Y%20BS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abSelected="1" topLeftCell="A217" workbookViewId="0">
      <pane xSplit="6" ySplit="4" topLeftCell="AO221" activePane="bottomRight" state="frozen"/>
      <selection activeCell="A217" sqref="A217"/>
      <selection pane="topRight" activeCell="G217" sqref="G217"/>
      <selection pane="bottomLeft" activeCell="A221" sqref="A221"/>
      <selection pane="bottomRight" activeCell="B248" sqref="B248:C248"/>
    </sheetView>
  </sheetViews>
  <sheetFormatPr baseColWidth="10" defaultColWidth="11.42578125" defaultRowHeight="14.25" x14ac:dyDescent="0.2"/>
  <cols>
    <col min="1" max="1" width="31.28515625" style="2" customWidth="1"/>
    <col min="2" max="2" width="19.7109375" style="2" customWidth="1"/>
    <col min="3" max="3" width="19.8554687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3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",[1]NOMBRE!B2," - ","( ",[1]NOMBRE!C2,[1]NOMBRE!D2,[1]NOMBRE!E2,[1]NOMBRE!F2,[1]NOMBRE!G2," )")</f>
        <v>COMUNA:  - (  )</v>
      </c>
      <c r="BU2" s="4"/>
      <c r="BV2" s="4"/>
      <c r="BW2" s="4"/>
    </row>
    <row r="3" spans="1:112" x14ac:dyDescent="0.2">
      <c r="A3" s="7" t="str">
        <f>CONCATENATE("ESTABLECIMIENTO/ESTRATEGIA: ",[1]NOMBRE!B3," - ","( ",[1]NOMBRE!C3,[1]NOMBRE!D3,[1]NOMBRE!E3,[1]NOMBRE!F3,[1]NOMBRE!G3,[1]NOMBRE!H3," )")</f>
        <v>ESTABLECIMIENTO/ESTRATEGIA:  - (  )</v>
      </c>
      <c r="BU3" s="4"/>
      <c r="BV3" s="4"/>
      <c r="BW3" s="4"/>
    </row>
    <row r="4" spans="1:112" x14ac:dyDescent="0.2">
      <c r="A4" s="7" t="str">
        <f>CONCATENATE("MES: ",[1]NOMBRE!B6," - ","( ",[1]NOMBRE!C6,[1]NOMBRE!D6," )")</f>
        <v>MES:  - (  )</v>
      </c>
      <c r="BU4" s="4"/>
      <c r="BV4" s="4"/>
      <c r="BW4" s="4"/>
    </row>
    <row r="5" spans="1:112" x14ac:dyDescent="0.2">
      <c r="A5" s="7" t="str">
        <f>CONCATENATE("AÑO: ",[1]NOMBRE!B7)</f>
        <v>AÑO: 2023</v>
      </c>
      <c r="BU5" s="4"/>
      <c r="BV5" s="4"/>
      <c r="BW5" s="4"/>
    </row>
    <row r="6" spans="1:112" s="3" customFormat="1" ht="15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3"/>
      <c r="H8" s="14"/>
      <c r="I8" s="14"/>
      <c r="J8" s="14"/>
      <c r="K8" s="14"/>
      <c r="L8" s="14"/>
      <c r="M8" s="14"/>
      <c r="N8" s="14"/>
      <c r="O8" s="14"/>
      <c r="P8" s="3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x14ac:dyDescent="0.2">
      <c r="A9" s="3376" t="s">
        <v>3</v>
      </c>
      <c r="B9" s="3376"/>
      <c r="C9" s="3377"/>
      <c r="D9" s="3370" t="s">
        <v>4</v>
      </c>
      <c r="E9" s="3370"/>
      <c r="F9" s="3371"/>
      <c r="G9" s="3320" t="s">
        <v>5</v>
      </c>
      <c r="H9" s="3339"/>
      <c r="I9" s="3339"/>
      <c r="J9" s="3339"/>
      <c r="K9" s="3339"/>
      <c r="L9" s="3339"/>
      <c r="M9" s="3339"/>
      <c r="N9" s="3339"/>
      <c r="O9" s="3339"/>
      <c r="P9" s="3339"/>
      <c r="Q9" s="3339"/>
      <c r="R9" s="3339"/>
      <c r="S9" s="3339"/>
      <c r="T9" s="3339"/>
      <c r="U9" s="3339"/>
      <c r="V9" s="3339"/>
      <c r="W9" s="3339"/>
      <c r="X9" s="3339"/>
      <c r="Y9" s="3339"/>
      <c r="Z9" s="3339"/>
      <c r="AA9" s="3339"/>
      <c r="AB9" s="3339"/>
      <c r="AC9" s="3339"/>
      <c r="AD9" s="3339"/>
      <c r="AE9" s="3339"/>
      <c r="AF9" s="3339"/>
      <c r="AG9" s="3339"/>
      <c r="AH9" s="3339"/>
      <c r="AI9" s="3339"/>
      <c r="AJ9" s="3339"/>
      <c r="AK9" s="3339"/>
      <c r="AL9" s="3339"/>
      <c r="AM9" s="3339"/>
      <c r="AN9" s="3339"/>
      <c r="AO9" s="3339"/>
      <c r="AP9" s="3341"/>
      <c r="AQ9" s="3371" t="s">
        <v>6</v>
      </c>
      <c r="AR9" s="3317" t="s">
        <v>7</v>
      </c>
      <c r="AS9" s="3317" t="s">
        <v>8</v>
      </c>
      <c r="AT9" s="3317" t="s">
        <v>9</v>
      </c>
      <c r="AU9" s="3317" t="s">
        <v>10</v>
      </c>
      <c r="AV9" s="3416" t="s">
        <v>11</v>
      </c>
      <c r="AW9" s="3317" t="s">
        <v>12</v>
      </c>
      <c r="AX9" s="3317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x14ac:dyDescent="0.2">
      <c r="A10" s="3273"/>
      <c r="B10" s="3273"/>
      <c r="C10" s="3274"/>
      <c r="D10" s="3373"/>
      <c r="E10" s="3373"/>
      <c r="F10" s="3374"/>
      <c r="G10" s="3337" t="s">
        <v>14</v>
      </c>
      <c r="H10" s="3338"/>
      <c r="I10" s="3320" t="s">
        <v>15</v>
      </c>
      <c r="J10" s="3340"/>
      <c r="K10" s="3339" t="s">
        <v>16</v>
      </c>
      <c r="L10" s="3340"/>
      <c r="M10" s="3320" t="s">
        <v>17</v>
      </c>
      <c r="N10" s="3340"/>
      <c r="O10" s="3320" t="s">
        <v>18</v>
      </c>
      <c r="P10" s="3340"/>
      <c r="Q10" s="3320" t="s">
        <v>19</v>
      </c>
      <c r="R10" s="3340"/>
      <c r="S10" s="3320" t="s">
        <v>20</v>
      </c>
      <c r="T10" s="3340"/>
      <c r="U10" s="3320" t="s">
        <v>21</v>
      </c>
      <c r="V10" s="3340"/>
      <c r="W10" s="3320" t="s">
        <v>22</v>
      </c>
      <c r="X10" s="3340"/>
      <c r="Y10" s="3320" t="s">
        <v>23</v>
      </c>
      <c r="Z10" s="3321"/>
      <c r="AA10" s="3320" t="s">
        <v>24</v>
      </c>
      <c r="AB10" s="3321"/>
      <c r="AC10" s="3320" t="s">
        <v>25</v>
      </c>
      <c r="AD10" s="3321"/>
      <c r="AE10" s="3320" t="s">
        <v>26</v>
      </c>
      <c r="AF10" s="3321"/>
      <c r="AG10" s="3320" t="s">
        <v>27</v>
      </c>
      <c r="AH10" s="3321"/>
      <c r="AI10" s="3320" t="s">
        <v>28</v>
      </c>
      <c r="AJ10" s="3321"/>
      <c r="AK10" s="3320" t="s">
        <v>29</v>
      </c>
      <c r="AL10" s="3321"/>
      <c r="AM10" s="3320" t="s">
        <v>30</v>
      </c>
      <c r="AN10" s="3321"/>
      <c r="AO10" s="3320" t="s">
        <v>31</v>
      </c>
      <c r="AP10" s="3421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276"/>
      <c r="B11" s="3276"/>
      <c r="C11" s="3277"/>
      <c r="D11" s="16" t="s">
        <v>32</v>
      </c>
      <c r="E11" s="17" t="s">
        <v>33</v>
      </c>
      <c r="F11" s="18" t="s">
        <v>34</v>
      </c>
      <c r="G11" s="19" t="s">
        <v>33</v>
      </c>
      <c r="H11" s="18" t="s">
        <v>34</v>
      </c>
      <c r="I11" s="19" t="s">
        <v>33</v>
      </c>
      <c r="J11" s="18" t="s">
        <v>34</v>
      </c>
      <c r="K11" s="19" t="s">
        <v>33</v>
      </c>
      <c r="L11" s="18" t="s">
        <v>34</v>
      </c>
      <c r="M11" s="19" t="s">
        <v>33</v>
      </c>
      <c r="N11" s="18" t="s">
        <v>34</v>
      </c>
      <c r="O11" s="19" t="s">
        <v>33</v>
      </c>
      <c r="P11" s="18" t="s">
        <v>34</v>
      </c>
      <c r="Q11" s="19" t="s">
        <v>33</v>
      </c>
      <c r="R11" s="18" t="s">
        <v>34</v>
      </c>
      <c r="S11" s="19" t="s">
        <v>33</v>
      </c>
      <c r="T11" s="18" t="s">
        <v>34</v>
      </c>
      <c r="U11" s="19" t="s">
        <v>33</v>
      </c>
      <c r="V11" s="18" t="s">
        <v>34</v>
      </c>
      <c r="W11" s="19" t="s">
        <v>33</v>
      </c>
      <c r="X11" s="18" t="s">
        <v>34</v>
      </c>
      <c r="Y11" s="19" t="s">
        <v>33</v>
      </c>
      <c r="Z11" s="18" t="s">
        <v>34</v>
      </c>
      <c r="AA11" s="19" t="s">
        <v>33</v>
      </c>
      <c r="AB11" s="18" t="s">
        <v>34</v>
      </c>
      <c r="AC11" s="19" t="s">
        <v>33</v>
      </c>
      <c r="AD11" s="18" t="s">
        <v>34</v>
      </c>
      <c r="AE11" s="19" t="s">
        <v>33</v>
      </c>
      <c r="AF11" s="18" t="s">
        <v>34</v>
      </c>
      <c r="AG11" s="19" t="s">
        <v>33</v>
      </c>
      <c r="AH11" s="18" t="s">
        <v>34</v>
      </c>
      <c r="AI11" s="19" t="s">
        <v>33</v>
      </c>
      <c r="AJ11" s="18" t="s">
        <v>34</v>
      </c>
      <c r="AK11" s="19" t="s">
        <v>33</v>
      </c>
      <c r="AL11" s="18" t="s">
        <v>34</v>
      </c>
      <c r="AM11" s="19" t="s">
        <v>33</v>
      </c>
      <c r="AN11" s="18" t="s">
        <v>34</v>
      </c>
      <c r="AO11" s="19" t="s">
        <v>33</v>
      </c>
      <c r="AP11" s="20" t="s">
        <v>34</v>
      </c>
      <c r="AQ11" s="3374"/>
      <c r="AR11" s="3291"/>
      <c r="AS11" s="3291"/>
      <c r="AT11" s="3291"/>
      <c r="AU11" s="3291"/>
      <c r="AV11" s="3283"/>
      <c r="AW11" s="3291"/>
      <c r="AX11" s="3291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3472" t="s">
        <v>35</v>
      </c>
      <c r="B12" s="3473"/>
      <c r="C12" s="3474"/>
      <c r="D12" s="21">
        <f>SUM(E12+F12)</f>
        <v>0</v>
      </c>
      <c r="E12" s="22">
        <f>SUM(G12+I12+K12+M12+O12+Q12+S12+U12+W12+Y12+AA12+AC12+AE12+AG12+AI12+AK12+AM12+AO12)</f>
        <v>0</v>
      </c>
      <c r="F12" s="23">
        <f t="shared" ref="E12:F15" si="0">SUM(H12+J12+L12+N12+P12+R12+T12+V12+X12+Z12+AB12+AD12+AF12+AH12+AJ12+AL12+AN12+AP12)</f>
        <v>0</v>
      </c>
      <c r="G12" s="24"/>
      <c r="H12" s="25"/>
      <c r="I12" s="26"/>
      <c r="J12" s="25"/>
      <c r="K12" s="26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52"/>
      <c r="H16" s="52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x14ac:dyDescent="0.2">
      <c r="A17" s="3375" t="s">
        <v>40</v>
      </c>
      <c r="B17" s="3376"/>
      <c r="C17" s="3377"/>
      <c r="D17" s="3320" t="s">
        <v>41</v>
      </c>
      <c r="E17" s="3339"/>
      <c r="F17" s="3340"/>
      <c r="G17" s="3481" t="s">
        <v>14</v>
      </c>
      <c r="H17" s="3482"/>
      <c r="I17" s="3340" t="s">
        <v>15</v>
      </c>
      <c r="J17" s="3428"/>
      <c r="K17" s="3320" t="s">
        <v>16</v>
      </c>
      <c r="L17" s="3340"/>
      <c r="M17" s="3340" t="s">
        <v>17</v>
      </c>
      <c r="N17" s="3428"/>
      <c r="O17" s="3320" t="s">
        <v>18</v>
      </c>
      <c r="P17" s="3340"/>
      <c r="Q17" s="3320" t="s">
        <v>19</v>
      </c>
      <c r="R17" s="3340"/>
      <c r="S17" s="3320" t="s">
        <v>20</v>
      </c>
      <c r="T17" s="3340"/>
      <c r="U17" s="3320" t="s">
        <v>21</v>
      </c>
      <c r="V17" s="3340"/>
      <c r="W17" s="3339" t="s">
        <v>22</v>
      </c>
      <c r="X17" s="3339"/>
      <c r="Y17" s="3320" t="s">
        <v>23</v>
      </c>
      <c r="Z17" s="3321"/>
      <c r="AA17" s="3339" t="s">
        <v>24</v>
      </c>
      <c r="AB17" s="3443"/>
      <c r="AC17" s="3339" t="s">
        <v>25</v>
      </c>
      <c r="AD17" s="3443"/>
      <c r="AE17" s="3339" t="s">
        <v>26</v>
      </c>
      <c r="AF17" s="3443"/>
      <c r="AG17" s="3339" t="s">
        <v>27</v>
      </c>
      <c r="AH17" s="3443"/>
      <c r="AI17" s="3339" t="s">
        <v>28</v>
      </c>
      <c r="AJ17" s="3443"/>
      <c r="AK17" s="3339" t="s">
        <v>29</v>
      </c>
      <c r="AL17" s="3443"/>
      <c r="AM17" s="3339" t="s">
        <v>30</v>
      </c>
      <c r="AN17" s="3321"/>
      <c r="AO17" s="3339" t="s">
        <v>31</v>
      </c>
      <c r="AP17" s="3421"/>
      <c r="AQ17" s="3371" t="s">
        <v>6</v>
      </c>
      <c r="AR17" s="3371" t="s">
        <v>7</v>
      </c>
      <c r="AS17" s="3317" t="s">
        <v>8</v>
      </c>
      <c r="AT17" s="3317" t="s">
        <v>42</v>
      </c>
      <c r="AU17" s="3371" t="s">
        <v>9</v>
      </c>
      <c r="AV17" s="3468" t="s">
        <v>10</v>
      </c>
      <c r="AW17" s="3468" t="s">
        <v>12</v>
      </c>
      <c r="AX17" s="3468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3378"/>
      <c r="B18" s="3276"/>
      <c r="C18" s="3277"/>
      <c r="D18" s="19" t="s">
        <v>32</v>
      </c>
      <c r="E18" s="54" t="s">
        <v>33</v>
      </c>
      <c r="F18" s="55" t="s">
        <v>34</v>
      </c>
      <c r="G18" s="19" t="s">
        <v>33</v>
      </c>
      <c r="H18" s="18" t="s">
        <v>34</v>
      </c>
      <c r="I18" s="56" t="s">
        <v>33</v>
      </c>
      <c r="J18" s="55" t="s">
        <v>34</v>
      </c>
      <c r="K18" s="56" t="s">
        <v>33</v>
      </c>
      <c r="L18" s="57" t="s">
        <v>34</v>
      </c>
      <c r="M18" s="56" t="s">
        <v>33</v>
      </c>
      <c r="N18" s="55" t="s">
        <v>34</v>
      </c>
      <c r="O18" s="56" t="s">
        <v>33</v>
      </c>
      <c r="P18" s="55" t="s">
        <v>34</v>
      </c>
      <c r="Q18" s="56" t="s">
        <v>33</v>
      </c>
      <c r="R18" s="55" t="s">
        <v>34</v>
      </c>
      <c r="S18" s="56" t="s">
        <v>33</v>
      </c>
      <c r="T18" s="55" t="s">
        <v>34</v>
      </c>
      <c r="U18" s="19" t="s">
        <v>33</v>
      </c>
      <c r="V18" s="18" t="s">
        <v>34</v>
      </c>
      <c r="W18" s="58" t="s">
        <v>33</v>
      </c>
      <c r="X18" s="59" t="s">
        <v>34</v>
      </c>
      <c r="Y18" s="19" t="s">
        <v>33</v>
      </c>
      <c r="Z18" s="18" t="s">
        <v>34</v>
      </c>
      <c r="AA18" s="58" t="s">
        <v>33</v>
      </c>
      <c r="AB18" s="59" t="s">
        <v>34</v>
      </c>
      <c r="AC18" s="19" t="s">
        <v>33</v>
      </c>
      <c r="AD18" s="18" t="s">
        <v>34</v>
      </c>
      <c r="AE18" s="58" t="s">
        <v>33</v>
      </c>
      <c r="AF18" s="59" t="s">
        <v>34</v>
      </c>
      <c r="AG18" s="19" t="s">
        <v>33</v>
      </c>
      <c r="AH18" s="18" t="s">
        <v>34</v>
      </c>
      <c r="AI18" s="58" t="s">
        <v>33</v>
      </c>
      <c r="AJ18" s="59" t="s">
        <v>34</v>
      </c>
      <c r="AK18" s="19" t="s">
        <v>33</v>
      </c>
      <c r="AL18" s="18" t="s">
        <v>34</v>
      </c>
      <c r="AM18" s="58" t="s">
        <v>33</v>
      </c>
      <c r="AN18" s="18" t="s">
        <v>34</v>
      </c>
      <c r="AO18" s="58" t="s">
        <v>33</v>
      </c>
      <c r="AP18" s="20" t="s">
        <v>34</v>
      </c>
      <c r="AQ18" s="3304"/>
      <c r="AR18" s="3471"/>
      <c r="AS18" s="3291"/>
      <c r="AT18" s="3291"/>
      <c r="AU18" s="3374"/>
      <c r="AV18" s="3469"/>
      <c r="AW18" s="3469"/>
      <c r="AX18" s="3469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x14ac:dyDescent="0.2">
      <c r="A19" s="3354" t="s">
        <v>43</v>
      </c>
      <c r="B19" s="3355"/>
      <c r="C19" s="3470"/>
      <c r="D19" s="60">
        <f>SUM(E19+F19)</f>
        <v>0</v>
      </c>
      <c r="E19" s="22">
        <f>SUM(G19+I19+K19+M19+O19+Q19+S19+U19+W19+Y19+AA19+AC19+AE19+AG19+AI19+AK19+AM19+AO19)</f>
        <v>0</v>
      </c>
      <c r="F19" s="23">
        <f>SUM(H19+J19+L19+N19+P19+R19+T19+V19+X19+Z19+AB19+AD19+AF19+AH19+AJ19+AL19+AN19+AP19)</f>
        <v>0</v>
      </c>
      <c r="G19" s="26">
        <f>SUM(ENERO:DICIEMBRE!G19)</f>
        <v>0</v>
      </c>
      <c r="H19" s="26">
        <f>SUM(ENERO:DICIEMBRE!H19)</f>
        <v>0</v>
      </c>
      <c r="I19" s="26">
        <f>SUM(ENERO:DICIEMBRE!I19)</f>
        <v>0</v>
      </c>
      <c r="J19" s="26">
        <f>SUM(ENERO:DICIEMBRE!J19)</f>
        <v>0</v>
      </c>
      <c r="K19" s="26">
        <f>SUM(ENERO:DICIEMBRE!K19)</f>
        <v>0</v>
      </c>
      <c r="L19" s="26">
        <f>SUM(ENERO:DICIEMBRE!L19)</f>
        <v>0</v>
      </c>
      <c r="M19" s="26">
        <f>SUM(ENERO:DICIEMBRE!M19)</f>
        <v>0</v>
      </c>
      <c r="N19" s="26">
        <f>SUM(ENERO:DICIEMBRE!N19)</f>
        <v>0</v>
      </c>
      <c r="O19" s="26">
        <f>SUM(ENERO:DICIEMBRE!O19)</f>
        <v>0</v>
      </c>
      <c r="P19" s="26">
        <f>SUM(ENERO:DICIEMBRE!P19)</f>
        <v>0</v>
      </c>
      <c r="Q19" s="26">
        <f>SUM(ENERO:DICIEMBRE!Q19)</f>
        <v>0</v>
      </c>
      <c r="R19" s="26">
        <f>SUM(ENERO:DICIEMBRE!R19)</f>
        <v>0</v>
      </c>
      <c r="S19" s="26">
        <f>SUM(ENERO:DICIEMBRE!S19)</f>
        <v>0</v>
      </c>
      <c r="T19" s="26">
        <f>SUM(ENERO:DICIEMBRE!T19)</f>
        <v>0</v>
      </c>
      <c r="U19" s="26">
        <f>SUM(ENERO:DICIEMBRE!U19)</f>
        <v>0</v>
      </c>
      <c r="V19" s="26">
        <f>SUM(ENERO:DICIEMBRE!V19)</f>
        <v>0</v>
      </c>
      <c r="W19" s="26">
        <f>SUM(ENERO:DICIEMBRE!W19)</f>
        <v>0</v>
      </c>
      <c r="X19" s="26">
        <f>SUM(ENERO:DICIEMBRE!X19)</f>
        <v>0</v>
      </c>
      <c r="Y19" s="26">
        <f>SUM(ENERO:DICIEMBRE!Y19)</f>
        <v>0</v>
      </c>
      <c r="Z19" s="26">
        <f>SUM(ENERO:DICIEMBRE!Z19)</f>
        <v>0</v>
      </c>
      <c r="AA19" s="26">
        <f>SUM(ENERO:DICIEMBRE!AA19)</f>
        <v>0</v>
      </c>
      <c r="AB19" s="26">
        <f>SUM(ENERO:DICIEMBRE!AB19)</f>
        <v>0</v>
      </c>
      <c r="AC19" s="26">
        <f>SUM(ENERO:DICIEMBRE!AC19)</f>
        <v>0</v>
      </c>
      <c r="AD19" s="26">
        <f>SUM(ENERO:DICIEMBRE!AD19)</f>
        <v>0</v>
      </c>
      <c r="AE19" s="26">
        <f>SUM(ENERO:DICIEMBRE!AE19)</f>
        <v>0</v>
      </c>
      <c r="AF19" s="26">
        <f>SUM(ENERO:DICIEMBRE!AF19)</f>
        <v>0</v>
      </c>
      <c r="AG19" s="26">
        <f>SUM(ENERO:DICIEMBRE!AG19)</f>
        <v>0</v>
      </c>
      <c r="AH19" s="26">
        <f>SUM(ENERO:DICIEMBRE!AH19)</f>
        <v>0</v>
      </c>
      <c r="AI19" s="26">
        <f>SUM(ENERO:DICIEMBRE!AI19)</f>
        <v>0</v>
      </c>
      <c r="AJ19" s="26">
        <f>SUM(ENERO:DICIEMBRE!AJ19)</f>
        <v>0</v>
      </c>
      <c r="AK19" s="26">
        <f>SUM(ENERO:DICIEMBRE!AK19)</f>
        <v>0</v>
      </c>
      <c r="AL19" s="26">
        <f>SUM(ENERO:DICIEMBRE!AL19)</f>
        <v>0</v>
      </c>
      <c r="AM19" s="26">
        <f>SUM(ENERO:DICIEMBRE!AM19)</f>
        <v>0</v>
      </c>
      <c r="AN19" s="26">
        <f>SUM(ENERO:DICIEMBRE!AN19)</f>
        <v>0</v>
      </c>
      <c r="AO19" s="26">
        <f>SUM(ENERO:DICIEMBRE!AO19)</f>
        <v>0</v>
      </c>
      <c r="AP19" s="26">
        <f>SUM(ENERO:DICIEMBRE!AP19)</f>
        <v>0</v>
      </c>
      <c r="AQ19" s="26">
        <f>SUM(ENERO:DICIEMBRE!AQ19)</f>
        <v>0</v>
      </c>
      <c r="AR19" s="26">
        <f>SUM(ENERO:DICIEMBRE!AR19)</f>
        <v>0</v>
      </c>
      <c r="AS19" s="26">
        <f>SUM(ENERO:DICIEMBRE!AS19)</f>
        <v>0</v>
      </c>
      <c r="AT19" s="26">
        <f>SUM(ENERO:DICIEMBRE!AT19)</f>
        <v>0</v>
      </c>
      <c r="AU19" s="26">
        <f>SUM(ENERO:DICIEMBRE!AU19)</f>
        <v>0</v>
      </c>
      <c r="AV19" s="26">
        <f>SUM(ENERO:DICIEMBRE!AV19)</f>
        <v>0</v>
      </c>
      <c r="AW19" s="26">
        <f>SUM(ENERO:DICIEMBRE!AW19)</f>
        <v>0</v>
      </c>
      <c r="AX19" s="26">
        <f>SUM(ENERO:DICIEMBRE!AX19)</f>
        <v>0</v>
      </c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26">
        <f>SUM(ENERO:DICIEMBRE!G20)</f>
        <v>0</v>
      </c>
      <c r="H20" s="26">
        <f>SUM(ENERO:DICIEMBRE!H20)</f>
        <v>0</v>
      </c>
      <c r="I20" s="26">
        <f>SUM(ENERO:DICIEMBRE!I20)</f>
        <v>0</v>
      </c>
      <c r="J20" s="26">
        <f>SUM(ENERO:DICIEMBRE!J20)</f>
        <v>0</v>
      </c>
      <c r="K20" s="26">
        <f>SUM(ENERO:DICIEMBRE!K20)</f>
        <v>0</v>
      </c>
      <c r="L20" s="26">
        <f>SUM(ENERO:DICIEMBRE!L20)</f>
        <v>0</v>
      </c>
      <c r="M20" s="26">
        <f>SUM(ENERO:DICIEMBRE!M20)</f>
        <v>0</v>
      </c>
      <c r="N20" s="26">
        <f>SUM(ENERO:DICIEMBRE!N20)</f>
        <v>0</v>
      </c>
      <c r="O20" s="26">
        <f>SUM(ENERO:DICIEMBRE!O20)</f>
        <v>0</v>
      </c>
      <c r="P20" s="26">
        <f>SUM(ENERO:DICIEMBRE!P20)</f>
        <v>0</v>
      </c>
      <c r="Q20" s="26">
        <f>SUM(ENERO:DICIEMBRE!Q20)</f>
        <v>0</v>
      </c>
      <c r="R20" s="26">
        <f>SUM(ENERO:DICIEMBRE!R20)</f>
        <v>0</v>
      </c>
      <c r="S20" s="26">
        <f>SUM(ENERO:DICIEMBRE!S20)</f>
        <v>0</v>
      </c>
      <c r="T20" s="26">
        <f>SUM(ENERO:DICIEMBRE!T20)</f>
        <v>0</v>
      </c>
      <c r="U20" s="26">
        <f>SUM(ENERO:DICIEMBRE!U20)</f>
        <v>0</v>
      </c>
      <c r="V20" s="26">
        <f>SUM(ENERO:DICIEMBRE!V20)</f>
        <v>0</v>
      </c>
      <c r="W20" s="26">
        <f>SUM(ENERO:DICIEMBRE!W20)</f>
        <v>0</v>
      </c>
      <c r="X20" s="26">
        <f>SUM(ENERO:DICIEMBRE!X20)</f>
        <v>0</v>
      </c>
      <c r="Y20" s="26">
        <f>SUM(ENERO:DICIEMBRE!Y20)</f>
        <v>0</v>
      </c>
      <c r="Z20" s="26">
        <f>SUM(ENERO:DICIEMBRE!Z20)</f>
        <v>0</v>
      </c>
      <c r="AA20" s="26">
        <f>SUM(ENERO:DICIEMBRE!AA20)</f>
        <v>0</v>
      </c>
      <c r="AB20" s="26">
        <f>SUM(ENERO:DICIEMBRE!AB20)</f>
        <v>0</v>
      </c>
      <c r="AC20" s="26">
        <f>SUM(ENERO:DICIEMBRE!AC20)</f>
        <v>0</v>
      </c>
      <c r="AD20" s="26">
        <f>SUM(ENERO:DICIEMBRE!AD20)</f>
        <v>0</v>
      </c>
      <c r="AE20" s="26">
        <f>SUM(ENERO:DICIEMBRE!AE20)</f>
        <v>0</v>
      </c>
      <c r="AF20" s="26">
        <f>SUM(ENERO:DICIEMBRE!AF20)</f>
        <v>0</v>
      </c>
      <c r="AG20" s="26">
        <f>SUM(ENERO:DICIEMBRE!AG20)</f>
        <v>0</v>
      </c>
      <c r="AH20" s="26">
        <f>SUM(ENERO:DICIEMBRE!AH20)</f>
        <v>0</v>
      </c>
      <c r="AI20" s="26">
        <f>SUM(ENERO:DICIEMBRE!AI20)</f>
        <v>0</v>
      </c>
      <c r="AJ20" s="26">
        <f>SUM(ENERO:DICIEMBRE!AJ20)</f>
        <v>0</v>
      </c>
      <c r="AK20" s="26">
        <f>SUM(ENERO:DICIEMBRE!AK20)</f>
        <v>0</v>
      </c>
      <c r="AL20" s="26">
        <f>SUM(ENERO:DICIEMBRE!AL20)</f>
        <v>0</v>
      </c>
      <c r="AM20" s="26">
        <f>SUM(ENERO:DICIEMBRE!AM20)</f>
        <v>0</v>
      </c>
      <c r="AN20" s="26">
        <f>SUM(ENERO:DICIEMBRE!AN20)</f>
        <v>0</v>
      </c>
      <c r="AO20" s="26">
        <f>SUM(ENERO:DICIEMBRE!AO20)</f>
        <v>0</v>
      </c>
      <c r="AP20" s="26">
        <f>SUM(ENERO:DICIEMBRE!AP20)</f>
        <v>0</v>
      </c>
      <c r="AQ20" s="26">
        <f>SUM(ENERO:DICIEMBRE!AQ20)</f>
        <v>0</v>
      </c>
      <c r="AR20" s="26">
        <f>SUM(ENERO:DICIEMBRE!AR20)</f>
        <v>0</v>
      </c>
      <c r="AS20" s="26">
        <f>SUM(ENERO:DICIEMBRE!AS20)</f>
        <v>0</v>
      </c>
      <c r="AT20" s="26">
        <f>SUM(ENERO:DICIEMBRE!AT20)</f>
        <v>0</v>
      </c>
      <c r="AU20" s="26">
        <f>SUM(ENERO:DICIEMBRE!AU20)</f>
        <v>0</v>
      </c>
      <c r="AV20" s="26">
        <f>SUM(ENERO:DICIEMBRE!AV20)</f>
        <v>0</v>
      </c>
      <c r="AW20" s="26">
        <f>SUM(ENERO:DICIEMBRE!AW20)</f>
        <v>0</v>
      </c>
      <c r="AX20" s="26">
        <f>SUM(ENERO:DICIEMBRE!AX20)</f>
        <v>0</v>
      </c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26">
        <f>SUM(ENERO:DICIEMBRE!G21)</f>
        <v>0</v>
      </c>
      <c r="H21" s="26">
        <f>SUM(ENERO:DICIEMBRE!H21)</f>
        <v>0</v>
      </c>
      <c r="I21" s="26">
        <f>SUM(ENERO:DICIEMBRE!I21)</f>
        <v>0</v>
      </c>
      <c r="J21" s="26">
        <f>SUM(ENERO:DICIEMBRE!J21)</f>
        <v>0</v>
      </c>
      <c r="K21" s="26">
        <f>SUM(ENERO:DICIEMBRE!K21)</f>
        <v>0</v>
      </c>
      <c r="L21" s="26">
        <f>SUM(ENERO:DICIEMBRE!L21)</f>
        <v>0</v>
      </c>
      <c r="M21" s="26">
        <f>SUM(ENERO:DICIEMBRE!M21)</f>
        <v>0</v>
      </c>
      <c r="N21" s="26">
        <f>SUM(ENERO:DICIEMBRE!N21)</f>
        <v>0</v>
      </c>
      <c r="O21" s="26">
        <f>SUM(ENERO:DICIEMBRE!O21)</f>
        <v>0</v>
      </c>
      <c r="P21" s="26">
        <f>SUM(ENERO:DICIEMBRE!P21)</f>
        <v>0</v>
      </c>
      <c r="Q21" s="26">
        <f>SUM(ENERO:DICIEMBRE!Q21)</f>
        <v>0</v>
      </c>
      <c r="R21" s="26">
        <f>SUM(ENERO:DICIEMBRE!R21)</f>
        <v>0</v>
      </c>
      <c r="S21" s="26">
        <f>SUM(ENERO:DICIEMBRE!S21)</f>
        <v>0</v>
      </c>
      <c r="T21" s="26">
        <f>SUM(ENERO:DICIEMBRE!T21)</f>
        <v>0</v>
      </c>
      <c r="U21" s="26">
        <f>SUM(ENERO:DICIEMBRE!U21)</f>
        <v>0</v>
      </c>
      <c r="V21" s="26">
        <f>SUM(ENERO:DICIEMBRE!V21)</f>
        <v>0</v>
      </c>
      <c r="W21" s="26">
        <f>SUM(ENERO:DICIEMBRE!W21)</f>
        <v>0</v>
      </c>
      <c r="X21" s="26">
        <f>SUM(ENERO:DICIEMBRE!X21)</f>
        <v>0</v>
      </c>
      <c r="Y21" s="26">
        <f>SUM(ENERO:DICIEMBRE!Y21)</f>
        <v>0</v>
      </c>
      <c r="Z21" s="26">
        <f>SUM(ENERO:DICIEMBRE!Z21)</f>
        <v>0</v>
      </c>
      <c r="AA21" s="26">
        <f>SUM(ENERO:DICIEMBRE!AA21)</f>
        <v>0</v>
      </c>
      <c r="AB21" s="26">
        <f>SUM(ENERO:DICIEMBRE!AB21)</f>
        <v>0</v>
      </c>
      <c r="AC21" s="26">
        <f>SUM(ENERO:DICIEMBRE!AC21)</f>
        <v>0</v>
      </c>
      <c r="AD21" s="26">
        <f>SUM(ENERO:DICIEMBRE!AD21)</f>
        <v>0</v>
      </c>
      <c r="AE21" s="26">
        <f>SUM(ENERO:DICIEMBRE!AE21)</f>
        <v>0</v>
      </c>
      <c r="AF21" s="26">
        <f>SUM(ENERO:DICIEMBRE!AF21)</f>
        <v>0</v>
      </c>
      <c r="AG21" s="26">
        <f>SUM(ENERO:DICIEMBRE!AG21)</f>
        <v>0</v>
      </c>
      <c r="AH21" s="26">
        <f>SUM(ENERO:DICIEMBRE!AH21)</f>
        <v>0</v>
      </c>
      <c r="AI21" s="26">
        <f>SUM(ENERO:DICIEMBRE!AI21)</f>
        <v>0</v>
      </c>
      <c r="AJ21" s="26">
        <f>SUM(ENERO:DICIEMBRE!AJ21)</f>
        <v>0</v>
      </c>
      <c r="AK21" s="26">
        <f>SUM(ENERO:DICIEMBRE!AK21)</f>
        <v>0</v>
      </c>
      <c r="AL21" s="26">
        <f>SUM(ENERO:DICIEMBRE!AL21)</f>
        <v>0</v>
      </c>
      <c r="AM21" s="26">
        <f>SUM(ENERO:DICIEMBRE!AM21)</f>
        <v>0</v>
      </c>
      <c r="AN21" s="26">
        <f>SUM(ENERO:DICIEMBRE!AN21)</f>
        <v>0</v>
      </c>
      <c r="AO21" s="26">
        <f>SUM(ENERO:DICIEMBRE!AO21)</f>
        <v>0</v>
      </c>
      <c r="AP21" s="26">
        <f>SUM(ENERO:DICIEMBRE!AP21)</f>
        <v>0</v>
      </c>
      <c r="AQ21" s="26">
        <f>SUM(ENERO:DICIEMBRE!AQ21)</f>
        <v>0</v>
      </c>
      <c r="AR21" s="26">
        <f>SUM(ENERO:DICIEMBRE!AR21)</f>
        <v>0</v>
      </c>
      <c r="AS21" s="26">
        <f>SUM(ENERO:DICIEMBRE!AS21)</f>
        <v>0</v>
      </c>
      <c r="AT21" s="26">
        <f>SUM(ENERO:DICIEMBRE!AT21)</f>
        <v>0</v>
      </c>
      <c r="AU21" s="26">
        <f>SUM(ENERO:DICIEMBRE!AU21)</f>
        <v>0</v>
      </c>
      <c r="AV21" s="26">
        <f>SUM(ENERO:DICIEMBRE!AV21)</f>
        <v>0</v>
      </c>
      <c r="AW21" s="26">
        <f>SUM(ENERO:DICIEMBRE!AW21)</f>
        <v>0</v>
      </c>
      <c r="AX21" s="26">
        <f>SUM(ENERO:DICIEMBRE!AX21)</f>
        <v>0</v>
      </c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x14ac:dyDescent="0.2">
      <c r="A22" s="3258" t="s">
        <v>46</v>
      </c>
      <c r="B22" s="3259"/>
      <c r="C22" s="3260"/>
      <c r="D22" s="64">
        <f t="shared" si="15"/>
        <v>373</v>
      </c>
      <c r="E22" s="35">
        <f t="shared" si="25"/>
        <v>203</v>
      </c>
      <c r="F22" s="36">
        <f t="shared" si="25"/>
        <v>170</v>
      </c>
      <c r="G22" s="26">
        <f>SUM(ENERO:DICIEMBRE!G22)</f>
        <v>0</v>
      </c>
      <c r="H22" s="26">
        <f>SUM(ENERO:DICIEMBRE!H22)</f>
        <v>0</v>
      </c>
      <c r="I22" s="26">
        <f>SUM(ENERO:DICIEMBRE!I22)</f>
        <v>0</v>
      </c>
      <c r="J22" s="26">
        <f>SUM(ENERO:DICIEMBRE!J22)</f>
        <v>0</v>
      </c>
      <c r="K22" s="26">
        <f>SUM(ENERO:DICIEMBRE!K22)</f>
        <v>4</v>
      </c>
      <c r="L22" s="26">
        <f>SUM(ENERO:DICIEMBRE!L22)</f>
        <v>1</v>
      </c>
      <c r="M22" s="26">
        <f>SUM(ENERO:DICIEMBRE!M22)</f>
        <v>8</v>
      </c>
      <c r="N22" s="26">
        <f>SUM(ENERO:DICIEMBRE!N22)</f>
        <v>3</v>
      </c>
      <c r="O22" s="26">
        <f>SUM(ENERO:DICIEMBRE!O22)</f>
        <v>21</v>
      </c>
      <c r="P22" s="26">
        <f>SUM(ENERO:DICIEMBRE!P22)</f>
        <v>11</v>
      </c>
      <c r="Q22" s="26">
        <f>SUM(ENERO:DICIEMBRE!Q22)</f>
        <v>16</v>
      </c>
      <c r="R22" s="26">
        <f>SUM(ENERO:DICIEMBRE!R22)</f>
        <v>13</v>
      </c>
      <c r="S22" s="26">
        <f>SUM(ENERO:DICIEMBRE!S22)</f>
        <v>33</v>
      </c>
      <c r="T22" s="26">
        <f>SUM(ENERO:DICIEMBRE!T22)</f>
        <v>21</v>
      </c>
      <c r="U22" s="26">
        <f>SUM(ENERO:DICIEMBRE!U22)</f>
        <v>31</v>
      </c>
      <c r="V22" s="26">
        <f>SUM(ENERO:DICIEMBRE!V22)</f>
        <v>40</v>
      </c>
      <c r="W22" s="26">
        <f>SUM(ENERO:DICIEMBRE!W22)</f>
        <v>35</v>
      </c>
      <c r="X22" s="26">
        <f>SUM(ENERO:DICIEMBRE!X22)</f>
        <v>45</v>
      </c>
      <c r="Y22" s="26">
        <f>SUM(ENERO:DICIEMBRE!Y22)</f>
        <v>47</v>
      </c>
      <c r="Z22" s="26">
        <f>SUM(ENERO:DICIEMBRE!Z22)</f>
        <v>25</v>
      </c>
      <c r="AA22" s="26">
        <f>SUM(ENERO:DICIEMBRE!AA22)</f>
        <v>8</v>
      </c>
      <c r="AB22" s="26">
        <f>SUM(ENERO:DICIEMBRE!AB22)</f>
        <v>2</v>
      </c>
      <c r="AC22" s="26">
        <f>SUM(ENERO:DICIEMBRE!AC22)</f>
        <v>0</v>
      </c>
      <c r="AD22" s="26">
        <f>SUM(ENERO:DICIEMBRE!AD22)</f>
        <v>7</v>
      </c>
      <c r="AE22" s="26">
        <f>SUM(ENERO:DICIEMBRE!AE22)</f>
        <v>0</v>
      </c>
      <c r="AF22" s="26">
        <f>SUM(ENERO:DICIEMBRE!AF22)</f>
        <v>2</v>
      </c>
      <c r="AG22" s="26">
        <f>SUM(ENERO:DICIEMBRE!AG22)</f>
        <v>0</v>
      </c>
      <c r="AH22" s="26">
        <f>SUM(ENERO:DICIEMBRE!AH22)</f>
        <v>0</v>
      </c>
      <c r="AI22" s="26">
        <f>SUM(ENERO:DICIEMBRE!AI22)</f>
        <v>0</v>
      </c>
      <c r="AJ22" s="26">
        <f>SUM(ENERO:DICIEMBRE!AJ22)</f>
        <v>0</v>
      </c>
      <c r="AK22" s="26">
        <f>SUM(ENERO:DICIEMBRE!AK22)</f>
        <v>0</v>
      </c>
      <c r="AL22" s="26">
        <f>SUM(ENERO:DICIEMBRE!AL22)</f>
        <v>0</v>
      </c>
      <c r="AM22" s="26">
        <f>SUM(ENERO:DICIEMBRE!AM22)</f>
        <v>0</v>
      </c>
      <c r="AN22" s="26">
        <f>SUM(ENERO:DICIEMBRE!AN22)</f>
        <v>0</v>
      </c>
      <c r="AO22" s="26">
        <f>SUM(ENERO:DICIEMBRE!AO22)</f>
        <v>0</v>
      </c>
      <c r="AP22" s="26">
        <f>SUM(ENERO:DICIEMBRE!AP22)</f>
        <v>0</v>
      </c>
      <c r="AQ22" s="26">
        <f>SUM(ENERO:DICIEMBRE!AQ22)</f>
        <v>0</v>
      </c>
      <c r="AR22" s="26">
        <f>SUM(ENERO:DICIEMBRE!AR22)</f>
        <v>0</v>
      </c>
      <c r="AS22" s="26">
        <f>SUM(ENERO:DICIEMBRE!AS22)</f>
        <v>0</v>
      </c>
      <c r="AT22" s="26">
        <f>SUM(ENERO:DICIEMBRE!AT22)</f>
        <v>0</v>
      </c>
      <c r="AU22" s="26">
        <f>SUM(ENERO:DICIEMBRE!AU22)</f>
        <v>0</v>
      </c>
      <c r="AV22" s="26">
        <f>SUM(ENERO:DICIEMBRE!AV22)</f>
        <v>0</v>
      </c>
      <c r="AW22" s="26">
        <f>SUM(ENERO:DICIEMBRE!AW22)</f>
        <v>0</v>
      </c>
      <c r="AX22" s="26">
        <f>SUM(ENERO:DICIEMBRE!AX22)</f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x14ac:dyDescent="0.2">
      <c r="A23" s="3258" t="s">
        <v>47</v>
      </c>
      <c r="B23" s="3259"/>
      <c r="C23" s="3260"/>
      <c r="D23" s="64">
        <f t="shared" si="15"/>
        <v>198</v>
      </c>
      <c r="E23" s="35">
        <f t="shared" si="25"/>
        <v>109</v>
      </c>
      <c r="F23" s="36">
        <f t="shared" si="25"/>
        <v>89</v>
      </c>
      <c r="G23" s="26">
        <f>SUM(ENERO:DICIEMBRE!G23)</f>
        <v>0</v>
      </c>
      <c r="H23" s="26">
        <f>SUM(ENERO:DICIEMBRE!H23)</f>
        <v>1</v>
      </c>
      <c r="I23" s="26">
        <f>SUM(ENERO:DICIEMBRE!I23)</f>
        <v>2</v>
      </c>
      <c r="J23" s="26">
        <f>SUM(ENERO:DICIEMBRE!J23)</f>
        <v>1</v>
      </c>
      <c r="K23" s="26">
        <f>SUM(ENERO:DICIEMBRE!K23)</f>
        <v>3</v>
      </c>
      <c r="L23" s="26">
        <f>SUM(ENERO:DICIEMBRE!L23)</f>
        <v>1</v>
      </c>
      <c r="M23" s="26">
        <f>SUM(ENERO:DICIEMBRE!M23)</f>
        <v>7</v>
      </c>
      <c r="N23" s="26">
        <f>SUM(ENERO:DICIEMBRE!N23)</f>
        <v>13</v>
      </c>
      <c r="O23" s="26">
        <f>SUM(ENERO:DICIEMBRE!O23)</f>
        <v>17</v>
      </c>
      <c r="P23" s="26">
        <f>SUM(ENERO:DICIEMBRE!P23)</f>
        <v>18</v>
      </c>
      <c r="Q23" s="26">
        <f>SUM(ENERO:DICIEMBRE!Q23)</f>
        <v>6</v>
      </c>
      <c r="R23" s="26">
        <f>SUM(ENERO:DICIEMBRE!R23)</f>
        <v>9</v>
      </c>
      <c r="S23" s="26">
        <f>SUM(ENERO:DICIEMBRE!S23)</f>
        <v>14</v>
      </c>
      <c r="T23" s="26">
        <f>SUM(ENERO:DICIEMBRE!T23)</f>
        <v>11</v>
      </c>
      <c r="U23" s="26">
        <f>SUM(ENERO:DICIEMBRE!U23)</f>
        <v>11</v>
      </c>
      <c r="V23" s="26">
        <f>SUM(ENERO:DICIEMBRE!V23)</f>
        <v>15</v>
      </c>
      <c r="W23" s="26">
        <f>SUM(ENERO:DICIEMBRE!W23)</f>
        <v>12</v>
      </c>
      <c r="X23" s="26">
        <f>SUM(ENERO:DICIEMBRE!X23)</f>
        <v>5</v>
      </c>
      <c r="Y23" s="26">
        <f>SUM(ENERO:DICIEMBRE!Y23)</f>
        <v>17</v>
      </c>
      <c r="Z23" s="26">
        <f>SUM(ENERO:DICIEMBRE!Z23)</f>
        <v>1</v>
      </c>
      <c r="AA23" s="26">
        <f>SUM(ENERO:DICIEMBRE!AA23)</f>
        <v>6</v>
      </c>
      <c r="AB23" s="26">
        <f>SUM(ENERO:DICIEMBRE!AB23)</f>
        <v>3</v>
      </c>
      <c r="AC23" s="26">
        <f>SUM(ENERO:DICIEMBRE!AC23)</f>
        <v>3</v>
      </c>
      <c r="AD23" s="26">
        <f>SUM(ENERO:DICIEMBRE!AD23)</f>
        <v>2</v>
      </c>
      <c r="AE23" s="26">
        <f>SUM(ENERO:DICIEMBRE!AE23)</f>
        <v>2</v>
      </c>
      <c r="AF23" s="26">
        <f>SUM(ENERO:DICIEMBRE!AF23)</f>
        <v>1</v>
      </c>
      <c r="AG23" s="26">
        <f>SUM(ENERO:DICIEMBRE!AG23)</f>
        <v>2</v>
      </c>
      <c r="AH23" s="26">
        <f>SUM(ENERO:DICIEMBRE!AH23)</f>
        <v>2</v>
      </c>
      <c r="AI23" s="26">
        <f>SUM(ENERO:DICIEMBRE!AI23)</f>
        <v>4</v>
      </c>
      <c r="AJ23" s="26">
        <f>SUM(ENERO:DICIEMBRE!AJ23)</f>
        <v>5</v>
      </c>
      <c r="AK23" s="26">
        <f>SUM(ENERO:DICIEMBRE!AK23)</f>
        <v>2</v>
      </c>
      <c r="AL23" s="26">
        <f>SUM(ENERO:DICIEMBRE!AL23)</f>
        <v>0</v>
      </c>
      <c r="AM23" s="26">
        <f>SUM(ENERO:DICIEMBRE!AM23)</f>
        <v>1</v>
      </c>
      <c r="AN23" s="26">
        <f>SUM(ENERO:DICIEMBRE!AN23)</f>
        <v>1</v>
      </c>
      <c r="AO23" s="26">
        <f>SUM(ENERO:DICIEMBRE!AO23)</f>
        <v>0</v>
      </c>
      <c r="AP23" s="26">
        <f>SUM(ENERO:DICIEMBRE!AP23)</f>
        <v>0</v>
      </c>
      <c r="AQ23" s="26">
        <f>SUM(ENERO:DICIEMBRE!AQ23)</f>
        <v>0</v>
      </c>
      <c r="AR23" s="26">
        <f>SUM(ENERO:DICIEMBRE!AR23)</f>
        <v>0</v>
      </c>
      <c r="AS23" s="26">
        <f>SUM(ENERO:DICIEMBRE!AS23)</f>
        <v>0</v>
      </c>
      <c r="AT23" s="26">
        <f>SUM(ENERO:DICIEMBRE!AT23)</f>
        <v>0</v>
      </c>
      <c r="AU23" s="26">
        <f>SUM(ENERO:DICIEMBRE!AU23)</f>
        <v>0</v>
      </c>
      <c r="AV23" s="26">
        <f>SUM(ENERO:DICIEMBRE!AV23)</f>
        <v>0</v>
      </c>
      <c r="AW23" s="26">
        <f>SUM(ENERO:DICIEMBRE!AW23)</f>
        <v>0</v>
      </c>
      <c r="AX23" s="26">
        <f>SUM(ENERO:DICIEMBRE!AX23)</f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26">
        <f>SUM(ENERO:DICIEMBRE!G24)</f>
        <v>0</v>
      </c>
      <c r="H24" s="26">
        <f>SUM(ENERO:DICIEMBRE!H24)</f>
        <v>0</v>
      </c>
      <c r="I24" s="26">
        <f>SUM(ENERO:DICIEMBRE!I24)</f>
        <v>0</v>
      </c>
      <c r="J24" s="26">
        <f>SUM(ENERO:DICIEMBRE!J24)</f>
        <v>0</v>
      </c>
      <c r="K24" s="26">
        <f>SUM(ENERO:DICIEMBRE!K24)</f>
        <v>0</v>
      </c>
      <c r="L24" s="26">
        <f>SUM(ENERO:DICIEMBRE!L24)</f>
        <v>0</v>
      </c>
      <c r="M24" s="26">
        <f>SUM(ENERO:DICIEMBRE!M24)</f>
        <v>0</v>
      </c>
      <c r="N24" s="26">
        <f>SUM(ENERO:DICIEMBRE!N24)</f>
        <v>0</v>
      </c>
      <c r="O24" s="26">
        <f>SUM(ENERO:DICIEMBRE!O24)</f>
        <v>0</v>
      </c>
      <c r="P24" s="26">
        <f>SUM(ENERO:DICIEMBRE!P24)</f>
        <v>0</v>
      </c>
      <c r="Q24" s="26">
        <f>SUM(ENERO:DICIEMBRE!Q24)</f>
        <v>0</v>
      </c>
      <c r="R24" s="26">
        <f>SUM(ENERO:DICIEMBRE!R24)</f>
        <v>0</v>
      </c>
      <c r="S24" s="26">
        <f>SUM(ENERO:DICIEMBRE!S24)</f>
        <v>0</v>
      </c>
      <c r="T24" s="26">
        <f>SUM(ENERO:DICIEMBRE!T24)</f>
        <v>0</v>
      </c>
      <c r="U24" s="26">
        <f>SUM(ENERO:DICIEMBRE!U24)</f>
        <v>0</v>
      </c>
      <c r="V24" s="26">
        <f>SUM(ENERO:DICIEMBRE!V24)</f>
        <v>0</v>
      </c>
      <c r="W24" s="26">
        <f>SUM(ENERO:DICIEMBRE!W24)</f>
        <v>0</v>
      </c>
      <c r="X24" s="26">
        <f>SUM(ENERO:DICIEMBRE!X24)</f>
        <v>0</v>
      </c>
      <c r="Y24" s="26">
        <f>SUM(ENERO:DICIEMBRE!Y24)</f>
        <v>0</v>
      </c>
      <c r="Z24" s="26">
        <f>SUM(ENERO:DICIEMBRE!Z24)</f>
        <v>0</v>
      </c>
      <c r="AA24" s="26">
        <f>SUM(ENERO:DICIEMBRE!AA24)</f>
        <v>0</v>
      </c>
      <c r="AB24" s="26">
        <f>SUM(ENERO:DICIEMBRE!AB24)</f>
        <v>0</v>
      </c>
      <c r="AC24" s="26">
        <f>SUM(ENERO:DICIEMBRE!AC24)</f>
        <v>0</v>
      </c>
      <c r="AD24" s="26">
        <f>SUM(ENERO:DICIEMBRE!AD24)</f>
        <v>0</v>
      </c>
      <c r="AE24" s="26">
        <f>SUM(ENERO:DICIEMBRE!AE24)</f>
        <v>0</v>
      </c>
      <c r="AF24" s="26">
        <f>SUM(ENERO:DICIEMBRE!AF24)</f>
        <v>0</v>
      </c>
      <c r="AG24" s="26">
        <f>SUM(ENERO:DICIEMBRE!AG24)</f>
        <v>0</v>
      </c>
      <c r="AH24" s="26">
        <f>SUM(ENERO:DICIEMBRE!AH24)</f>
        <v>0</v>
      </c>
      <c r="AI24" s="26">
        <f>SUM(ENERO:DICIEMBRE!AI24)</f>
        <v>0</v>
      </c>
      <c r="AJ24" s="26">
        <f>SUM(ENERO:DICIEMBRE!AJ24)</f>
        <v>0</v>
      </c>
      <c r="AK24" s="26">
        <f>SUM(ENERO:DICIEMBRE!AK24)</f>
        <v>0</v>
      </c>
      <c r="AL24" s="26">
        <f>SUM(ENERO:DICIEMBRE!AL24)</f>
        <v>0</v>
      </c>
      <c r="AM24" s="26">
        <f>SUM(ENERO:DICIEMBRE!AM24)</f>
        <v>0</v>
      </c>
      <c r="AN24" s="26">
        <f>SUM(ENERO:DICIEMBRE!AN24)</f>
        <v>0</v>
      </c>
      <c r="AO24" s="26">
        <f>SUM(ENERO:DICIEMBRE!AO24)</f>
        <v>0</v>
      </c>
      <c r="AP24" s="26">
        <f>SUM(ENERO:DICIEMBRE!AP24)</f>
        <v>0</v>
      </c>
      <c r="AQ24" s="26">
        <f>SUM(ENERO:DICIEMBRE!AQ24)</f>
        <v>0</v>
      </c>
      <c r="AR24" s="26">
        <f>SUM(ENERO:DICIEMBRE!AR24)</f>
        <v>0</v>
      </c>
      <c r="AS24" s="26">
        <f>SUM(ENERO:DICIEMBRE!AS24)</f>
        <v>0</v>
      </c>
      <c r="AT24" s="26">
        <f>SUM(ENERO:DICIEMBRE!AT24)</f>
        <v>0</v>
      </c>
      <c r="AU24" s="26">
        <f>SUM(ENERO:DICIEMBRE!AU24)</f>
        <v>0</v>
      </c>
      <c r="AV24" s="26">
        <f>SUM(ENERO:DICIEMBRE!AV24)</f>
        <v>0</v>
      </c>
      <c r="AW24" s="26">
        <f>SUM(ENERO:DICIEMBRE!AW24)</f>
        <v>0</v>
      </c>
      <c r="AX24" s="26">
        <f>SUM(ENERO:DICIEMBRE!AX24)</f>
        <v>0</v>
      </c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26">
        <f>SUM(ENERO:DICIEMBRE!G25)</f>
        <v>0</v>
      </c>
      <c r="H25" s="26">
        <f>SUM(ENERO:DICIEMBRE!H25)</f>
        <v>0</v>
      </c>
      <c r="I25" s="26">
        <f>SUM(ENERO:DICIEMBRE!I25)</f>
        <v>0</v>
      </c>
      <c r="J25" s="26">
        <f>SUM(ENERO:DICIEMBRE!J25)</f>
        <v>0</v>
      </c>
      <c r="K25" s="26">
        <f>SUM(ENERO:DICIEMBRE!K25)</f>
        <v>0</v>
      </c>
      <c r="L25" s="26">
        <f>SUM(ENERO:DICIEMBRE!L25)</f>
        <v>0</v>
      </c>
      <c r="M25" s="26">
        <f>SUM(ENERO:DICIEMBRE!M25)</f>
        <v>0</v>
      </c>
      <c r="N25" s="26">
        <f>SUM(ENERO:DICIEMBRE!N25)</f>
        <v>0</v>
      </c>
      <c r="O25" s="26">
        <f>SUM(ENERO:DICIEMBRE!O25)</f>
        <v>0</v>
      </c>
      <c r="P25" s="26">
        <f>SUM(ENERO:DICIEMBRE!P25)</f>
        <v>0</v>
      </c>
      <c r="Q25" s="26">
        <f>SUM(ENERO:DICIEMBRE!Q25)</f>
        <v>0</v>
      </c>
      <c r="R25" s="26">
        <f>SUM(ENERO:DICIEMBRE!R25)</f>
        <v>0</v>
      </c>
      <c r="S25" s="26">
        <f>SUM(ENERO:DICIEMBRE!S25)</f>
        <v>0</v>
      </c>
      <c r="T25" s="26">
        <f>SUM(ENERO:DICIEMBRE!T25)</f>
        <v>0</v>
      </c>
      <c r="U25" s="26">
        <f>SUM(ENERO:DICIEMBRE!U25)</f>
        <v>0</v>
      </c>
      <c r="V25" s="26">
        <f>SUM(ENERO:DICIEMBRE!V25)</f>
        <v>0</v>
      </c>
      <c r="W25" s="26">
        <f>SUM(ENERO:DICIEMBRE!W25)</f>
        <v>0</v>
      </c>
      <c r="X25" s="26">
        <f>SUM(ENERO:DICIEMBRE!X25)</f>
        <v>0</v>
      </c>
      <c r="Y25" s="26">
        <f>SUM(ENERO:DICIEMBRE!Y25)</f>
        <v>0</v>
      </c>
      <c r="Z25" s="26">
        <f>SUM(ENERO:DICIEMBRE!Z25)</f>
        <v>0</v>
      </c>
      <c r="AA25" s="26">
        <f>SUM(ENERO:DICIEMBRE!AA25)</f>
        <v>0</v>
      </c>
      <c r="AB25" s="26">
        <f>SUM(ENERO:DICIEMBRE!AB25)</f>
        <v>0</v>
      </c>
      <c r="AC25" s="26">
        <f>SUM(ENERO:DICIEMBRE!AC25)</f>
        <v>0</v>
      </c>
      <c r="AD25" s="26">
        <f>SUM(ENERO:DICIEMBRE!AD25)</f>
        <v>0</v>
      </c>
      <c r="AE25" s="26">
        <f>SUM(ENERO:DICIEMBRE!AE25)</f>
        <v>0</v>
      </c>
      <c r="AF25" s="26">
        <f>SUM(ENERO:DICIEMBRE!AF25)</f>
        <v>0</v>
      </c>
      <c r="AG25" s="26">
        <f>SUM(ENERO:DICIEMBRE!AG25)</f>
        <v>0</v>
      </c>
      <c r="AH25" s="26">
        <f>SUM(ENERO:DICIEMBRE!AH25)</f>
        <v>0</v>
      </c>
      <c r="AI25" s="26">
        <f>SUM(ENERO:DICIEMBRE!AI25)</f>
        <v>0</v>
      </c>
      <c r="AJ25" s="26">
        <f>SUM(ENERO:DICIEMBRE!AJ25)</f>
        <v>0</v>
      </c>
      <c r="AK25" s="26">
        <f>SUM(ENERO:DICIEMBRE!AK25)</f>
        <v>0</v>
      </c>
      <c r="AL25" s="26">
        <f>SUM(ENERO:DICIEMBRE!AL25)</f>
        <v>0</v>
      </c>
      <c r="AM25" s="26">
        <f>SUM(ENERO:DICIEMBRE!AM25)</f>
        <v>0</v>
      </c>
      <c r="AN25" s="26">
        <f>SUM(ENERO:DICIEMBRE!AN25)</f>
        <v>0</v>
      </c>
      <c r="AO25" s="26">
        <f>SUM(ENERO:DICIEMBRE!AO25)</f>
        <v>0</v>
      </c>
      <c r="AP25" s="26">
        <f>SUM(ENERO:DICIEMBRE!AP25)</f>
        <v>0</v>
      </c>
      <c r="AQ25" s="26">
        <f>SUM(ENERO:DICIEMBRE!AQ25)</f>
        <v>0</v>
      </c>
      <c r="AR25" s="26">
        <f>SUM(ENERO:DICIEMBRE!AR25)</f>
        <v>0</v>
      </c>
      <c r="AS25" s="26">
        <f>SUM(ENERO:DICIEMBRE!AS25)</f>
        <v>0</v>
      </c>
      <c r="AT25" s="26">
        <f>SUM(ENERO:DICIEMBRE!AT25)</f>
        <v>0</v>
      </c>
      <c r="AU25" s="26">
        <f>SUM(ENERO:DICIEMBRE!AU25)</f>
        <v>0</v>
      </c>
      <c r="AV25" s="26">
        <f>SUM(ENERO:DICIEMBRE!AV25)</f>
        <v>0</v>
      </c>
      <c r="AW25" s="26">
        <f>SUM(ENERO:DICIEMBRE!AW25)</f>
        <v>0</v>
      </c>
      <c r="AX25" s="26">
        <f>SUM(ENERO:DICIEMBRE!AX25)</f>
        <v>0</v>
      </c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89</v>
      </c>
      <c r="E26" s="35">
        <f t="shared" si="25"/>
        <v>41</v>
      </c>
      <c r="F26" s="36">
        <f t="shared" si="25"/>
        <v>48</v>
      </c>
      <c r="G26" s="26">
        <f>SUM(ENERO:DICIEMBRE!G26)</f>
        <v>0</v>
      </c>
      <c r="H26" s="26">
        <f>SUM(ENERO:DICIEMBRE!H26)</f>
        <v>4</v>
      </c>
      <c r="I26" s="26">
        <f>SUM(ENERO:DICIEMBRE!I26)</f>
        <v>0</v>
      </c>
      <c r="J26" s="26">
        <f>SUM(ENERO:DICIEMBRE!J26)</f>
        <v>0</v>
      </c>
      <c r="K26" s="26">
        <f>SUM(ENERO:DICIEMBRE!K26)</f>
        <v>0</v>
      </c>
      <c r="L26" s="26">
        <f>SUM(ENERO:DICIEMBRE!L26)</f>
        <v>0</v>
      </c>
      <c r="M26" s="26">
        <f>SUM(ENERO:DICIEMBRE!M26)</f>
        <v>1</v>
      </c>
      <c r="N26" s="26">
        <f>SUM(ENERO:DICIEMBRE!N26)</f>
        <v>0</v>
      </c>
      <c r="O26" s="26">
        <f>SUM(ENERO:DICIEMBRE!O26)</f>
        <v>0</v>
      </c>
      <c r="P26" s="26">
        <f>SUM(ENERO:DICIEMBRE!P26)</f>
        <v>2</v>
      </c>
      <c r="Q26" s="26">
        <f>SUM(ENERO:DICIEMBRE!Q26)</f>
        <v>8</v>
      </c>
      <c r="R26" s="26">
        <f>SUM(ENERO:DICIEMBRE!R26)</f>
        <v>2</v>
      </c>
      <c r="S26" s="26">
        <f>SUM(ENERO:DICIEMBRE!S26)</f>
        <v>3</v>
      </c>
      <c r="T26" s="26">
        <f>SUM(ENERO:DICIEMBRE!T26)</f>
        <v>0</v>
      </c>
      <c r="U26" s="26">
        <f>SUM(ENERO:DICIEMBRE!U26)</f>
        <v>2</v>
      </c>
      <c r="V26" s="26">
        <f>SUM(ENERO:DICIEMBRE!V26)</f>
        <v>3</v>
      </c>
      <c r="W26" s="26">
        <f>SUM(ENERO:DICIEMBRE!W26)</f>
        <v>8</v>
      </c>
      <c r="X26" s="26">
        <f>SUM(ENERO:DICIEMBRE!X26)</f>
        <v>2</v>
      </c>
      <c r="Y26" s="26">
        <f>SUM(ENERO:DICIEMBRE!Y26)</f>
        <v>1</v>
      </c>
      <c r="Z26" s="26">
        <f>SUM(ENERO:DICIEMBRE!Z26)</f>
        <v>5</v>
      </c>
      <c r="AA26" s="26">
        <f>SUM(ENERO:DICIEMBRE!AA26)</f>
        <v>2</v>
      </c>
      <c r="AB26" s="26">
        <f>SUM(ENERO:DICIEMBRE!AB26)</f>
        <v>0</v>
      </c>
      <c r="AC26" s="26">
        <f>SUM(ENERO:DICIEMBRE!AC26)</f>
        <v>0</v>
      </c>
      <c r="AD26" s="26">
        <f>SUM(ENERO:DICIEMBRE!AD26)</f>
        <v>1</v>
      </c>
      <c r="AE26" s="26">
        <f>SUM(ENERO:DICIEMBRE!AE26)</f>
        <v>4</v>
      </c>
      <c r="AF26" s="26">
        <f>SUM(ENERO:DICIEMBRE!AF26)</f>
        <v>1</v>
      </c>
      <c r="AG26" s="26">
        <f>SUM(ENERO:DICIEMBRE!AG26)</f>
        <v>3</v>
      </c>
      <c r="AH26" s="26">
        <f>SUM(ENERO:DICIEMBRE!AH26)</f>
        <v>3</v>
      </c>
      <c r="AI26" s="26">
        <f>SUM(ENERO:DICIEMBRE!AI26)</f>
        <v>6</v>
      </c>
      <c r="AJ26" s="26">
        <f>SUM(ENERO:DICIEMBRE!AJ26)</f>
        <v>12</v>
      </c>
      <c r="AK26" s="26">
        <f>SUM(ENERO:DICIEMBRE!AK26)</f>
        <v>1</v>
      </c>
      <c r="AL26" s="26">
        <f>SUM(ENERO:DICIEMBRE!AL26)</f>
        <v>9</v>
      </c>
      <c r="AM26" s="26">
        <f>SUM(ENERO:DICIEMBRE!AM26)</f>
        <v>2</v>
      </c>
      <c r="AN26" s="26">
        <f>SUM(ENERO:DICIEMBRE!AN26)</f>
        <v>3</v>
      </c>
      <c r="AO26" s="26">
        <f>SUM(ENERO:DICIEMBRE!AO26)</f>
        <v>0</v>
      </c>
      <c r="AP26" s="26">
        <f>SUM(ENERO:DICIEMBRE!AP26)</f>
        <v>1</v>
      </c>
      <c r="AQ26" s="26">
        <f>SUM(ENERO:DICIEMBRE!AQ26)</f>
        <v>0</v>
      </c>
      <c r="AR26" s="26">
        <f>SUM(ENERO:DICIEMBRE!AR26)</f>
        <v>0</v>
      </c>
      <c r="AS26" s="26">
        <f>SUM(ENERO:DICIEMBRE!AS26)</f>
        <v>0</v>
      </c>
      <c r="AT26" s="26">
        <f>SUM(ENERO:DICIEMBRE!AT26)</f>
        <v>0</v>
      </c>
      <c r="AU26" s="26">
        <f>SUM(ENERO:DICIEMBRE!AU26)</f>
        <v>5</v>
      </c>
      <c r="AV26" s="26">
        <f>SUM(ENERO:DICIEMBRE!AV26)</f>
        <v>0</v>
      </c>
      <c r="AW26" s="26">
        <f>SUM(ENERO:DICIEMBRE!AW26)</f>
        <v>0</v>
      </c>
      <c r="AX26" s="26">
        <f>SUM(ENERO:DICIEMBRE!AX26)</f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26">
        <f>SUM(ENERO:DICIEMBRE!G27)</f>
        <v>0</v>
      </c>
      <c r="H27" s="26">
        <f>SUM(ENERO:DICIEMBRE!H27)</f>
        <v>0</v>
      </c>
      <c r="I27" s="26">
        <f>SUM(ENERO:DICIEMBRE!I27)</f>
        <v>0</v>
      </c>
      <c r="J27" s="26">
        <f>SUM(ENERO:DICIEMBRE!J27)</f>
        <v>0</v>
      </c>
      <c r="K27" s="26">
        <f>SUM(ENERO:DICIEMBRE!K27)</f>
        <v>0</v>
      </c>
      <c r="L27" s="26">
        <f>SUM(ENERO:DICIEMBRE!L27)</f>
        <v>0</v>
      </c>
      <c r="M27" s="26">
        <f>SUM(ENERO:DICIEMBRE!M27)</f>
        <v>0</v>
      </c>
      <c r="N27" s="26">
        <f>SUM(ENERO:DICIEMBRE!N27)</f>
        <v>0</v>
      </c>
      <c r="O27" s="26">
        <f>SUM(ENERO:DICIEMBRE!O27)</f>
        <v>0</v>
      </c>
      <c r="P27" s="26">
        <f>SUM(ENERO:DICIEMBRE!P27)</f>
        <v>0</v>
      </c>
      <c r="Q27" s="26">
        <f>SUM(ENERO:DICIEMBRE!Q27)</f>
        <v>0</v>
      </c>
      <c r="R27" s="26">
        <f>SUM(ENERO:DICIEMBRE!R27)</f>
        <v>0</v>
      </c>
      <c r="S27" s="26">
        <f>SUM(ENERO:DICIEMBRE!S27)</f>
        <v>0</v>
      </c>
      <c r="T27" s="26">
        <f>SUM(ENERO:DICIEMBRE!T27)</f>
        <v>0</v>
      </c>
      <c r="U27" s="26">
        <f>SUM(ENERO:DICIEMBRE!U27)</f>
        <v>0</v>
      </c>
      <c r="V27" s="26">
        <f>SUM(ENERO:DICIEMBRE!V27)</f>
        <v>0</v>
      </c>
      <c r="W27" s="26">
        <f>SUM(ENERO:DICIEMBRE!W27)</f>
        <v>0</v>
      </c>
      <c r="X27" s="26">
        <f>SUM(ENERO:DICIEMBRE!X27)</f>
        <v>0</v>
      </c>
      <c r="Y27" s="26">
        <f>SUM(ENERO:DICIEMBRE!Y27)</f>
        <v>0</v>
      </c>
      <c r="Z27" s="26">
        <f>SUM(ENERO:DICIEMBRE!Z27)</f>
        <v>0</v>
      </c>
      <c r="AA27" s="26">
        <f>SUM(ENERO:DICIEMBRE!AA27)</f>
        <v>0</v>
      </c>
      <c r="AB27" s="26">
        <f>SUM(ENERO:DICIEMBRE!AB27)</f>
        <v>0</v>
      </c>
      <c r="AC27" s="26">
        <f>SUM(ENERO:DICIEMBRE!AC27)</f>
        <v>0</v>
      </c>
      <c r="AD27" s="26">
        <f>SUM(ENERO:DICIEMBRE!AD27)</f>
        <v>0</v>
      </c>
      <c r="AE27" s="26">
        <f>SUM(ENERO:DICIEMBRE!AE27)</f>
        <v>0</v>
      </c>
      <c r="AF27" s="26">
        <f>SUM(ENERO:DICIEMBRE!AF27)</f>
        <v>0</v>
      </c>
      <c r="AG27" s="26">
        <f>SUM(ENERO:DICIEMBRE!AG27)</f>
        <v>0</v>
      </c>
      <c r="AH27" s="26">
        <f>SUM(ENERO:DICIEMBRE!AH27)</f>
        <v>0</v>
      </c>
      <c r="AI27" s="26">
        <f>SUM(ENERO:DICIEMBRE!AI27)</f>
        <v>0</v>
      </c>
      <c r="AJ27" s="26">
        <f>SUM(ENERO:DICIEMBRE!AJ27)</f>
        <v>0</v>
      </c>
      <c r="AK27" s="26">
        <f>SUM(ENERO:DICIEMBRE!AK27)</f>
        <v>0</v>
      </c>
      <c r="AL27" s="26">
        <f>SUM(ENERO:DICIEMBRE!AL27)</f>
        <v>0</v>
      </c>
      <c r="AM27" s="26">
        <f>SUM(ENERO:DICIEMBRE!AM27)</f>
        <v>0</v>
      </c>
      <c r="AN27" s="26">
        <f>SUM(ENERO:DICIEMBRE!AN27)</f>
        <v>0</v>
      </c>
      <c r="AO27" s="26">
        <f>SUM(ENERO:DICIEMBRE!AO27)</f>
        <v>0</v>
      </c>
      <c r="AP27" s="26">
        <f>SUM(ENERO:DICIEMBRE!AP27)</f>
        <v>0</v>
      </c>
      <c r="AQ27" s="26">
        <f>SUM(ENERO:DICIEMBRE!AQ27)</f>
        <v>0</v>
      </c>
      <c r="AR27" s="26">
        <f>SUM(ENERO:DICIEMBRE!AR27)</f>
        <v>0</v>
      </c>
      <c r="AS27" s="26">
        <f>SUM(ENERO:DICIEMBRE!AS27)</f>
        <v>0</v>
      </c>
      <c r="AT27" s="26">
        <f>SUM(ENERO:DICIEMBRE!AT27)</f>
        <v>0</v>
      </c>
      <c r="AU27" s="26">
        <f>SUM(ENERO:DICIEMBRE!AU27)</f>
        <v>0</v>
      </c>
      <c r="AV27" s="26">
        <f>SUM(ENERO:DICIEMBRE!AV27)</f>
        <v>0</v>
      </c>
      <c r="AW27" s="26">
        <f>SUM(ENERO:DICIEMBRE!AW27)</f>
        <v>0</v>
      </c>
      <c r="AX27" s="26">
        <f>SUM(ENERO:DICIEMBRE!AX27)</f>
        <v>0</v>
      </c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3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26">
        <f>SUM(ENERO:DICIEMBRE!G28)</f>
        <v>0</v>
      </c>
      <c r="H28" s="26">
        <f>SUM(ENERO:DICIEMBRE!H28)</f>
        <v>0</v>
      </c>
      <c r="I28" s="26">
        <f>SUM(ENERO:DICIEMBRE!I28)</f>
        <v>0</v>
      </c>
      <c r="J28" s="26">
        <f>SUM(ENERO:DICIEMBRE!J28)</f>
        <v>0</v>
      </c>
      <c r="K28" s="26">
        <f>SUM(ENERO:DICIEMBRE!K28)</f>
        <v>0</v>
      </c>
      <c r="L28" s="26">
        <f>SUM(ENERO:DICIEMBRE!L28)</f>
        <v>0</v>
      </c>
      <c r="M28" s="26">
        <f>SUM(ENERO:DICIEMBRE!M28)</f>
        <v>0</v>
      </c>
      <c r="N28" s="26">
        <f>SUM(ENERO:DICIEMBRE!N28)</f>
        <v>0</v>
      </c>
      <c r="O28" s="26">
        <f>SUM(ENERO:DICIEMBRE!O28)</f>
        <v>0</v>
      </c>
      <c r="P28" s="26">
        <f>SUM(ENERO:DICIEMBRE!P28)</f>
        <v>0</v>
      </c>
      <c r="Q28" s="26">
        <f>SUM(ENERO:DICIEMBRE!Q28)</f>
        <v>0</v>
      </c>
      <c r="R28" s="26">
        <f>SUM(ENERO:DICIEMBRE!R28)</f>
        <v>0</v>
      </c>
      <c r="S28" s="26">
        <f>SUM(ENERO:DICIEMBRE!S28)</f>
        <v>0</v>
      </c>
      <c r="T28" s="26">
        <f>SUM(ENERO:DICIEMBRE!T28)</f>
        <v>0</v>
      </c>
      <c r="U28" s="26">
        <f>SUM(ENERO:DICIEMBRE!U28)</f>
        <v>0</v>
      </c>
      <c r="V28" s="26">
        <f>SUM(ENERO:DICIEMBRE!V28)</f>
        <v>0</v>
      </c>
      <c r="W28" s="26">
        <f>SUM(ENERO:DICIEMBRE!W28)</f>
        <v>0</v>
      </c>
      <c r="X28" s="26">
        <f>SUM(ENERO:DICIEMBRE!X28)</f>
        <v>0</v>
      </c>
      <c r="Y28" s="26">
        <f>SUM(ENERO:DICIEMBRE!Y28)</f>
        <v>0</v>
      </c>
      <c r="Z28" s="26">
        <f>SUM(ENERO:DICIEMBRE!Z28)</f>
        <v>0</v>
      </c>
      <c r="AA28" s="26">
        <f>SUM(ENERO:DICIEMBRE!AA28)</f>
        <v>0</v>
      </c>
      <c r="AB28" s="26">
        <f>SUM(ENERO:DICIEMBRE!AB28)</f>
        <v>0</v>
      </c>
      <c r="AC28" s="26">
        <f>SUM(ENERO:DICIEMBRE!AC28)</f>
        <v>0</v>
      </c>
      <c r="AD28" s="26">
        <f>SUM(ENERO:DICIEMBRE!AD28)</f>
        <v>0</v>
      </c>
      <c r="AE28" s="26">
        <f>SUM(ENERO:DICIEMBRE!AE28)</f>
        <v>0</v>
      </c>
      <c r="AF28" s="26">
        <f>SUM(ENERO:DICIEMBRE!AF28)</f>
        <v>0</v>
      </c>
      <c r="AG28" s="26">
        <f>SUM(ENERO:DICIEMBRE!AG28)</f>
        <v>0</v>
      </c>
      <c r="AH28" s="26">
        <f>SUM(ENERO:DICIEMBRE!AH28)</f>
        <v>0</v>
      </c>
      <c r="AI28" s="26">
        <f>SUM(ENERO:DICIEMBRE!AI28)</f>
        <v>0</v>
      </c>
      <c r="AJ28" s="26">
        <f>SUM(ENERO:DICIEMBRE!AJ28)</f>
        <v>0</v>
      </c>
      <c r="AK28" s="26">
        <f>SUM(ENERO:DICIEMBRE!AK28)</f>
        <v>0</v>
      </c>
      <c r="AL28" s="26">
        <f>SUM(ENERO:DICIEMBRE!AL28)</f>
        <v>0</v>
      </c>
      <c r="AM28" s="26">
        <f>SUM(ENERO:DICIEMBRE!AM28)</f>
        <v>0</v>
      </c>
      <c r="AN28" s="26">
        <f>SUM(ENERO:DICIEMBRE!AN28)</f>
        <v>0</v>
      </c>
      <c r="AO28" s="26">
        <f>SUM(ENERO:DICIEMBRE!AO28)</f>
        <v>0</v>
      </c>
      <c r="AP28" s="26">
        <f>SUM(ENERO:DICIEMBRE!AP28)</f>
        <v>0</v>
      </c>
      <c r="AQ28" s="26">
        <f>SUM(ENERO:DICIEMBRE!AQ28)</f>
        <v>0</v>
      </c>
      <c r="AR28" s="26">
        <f>SUM(ENERO:DICIEMBRE!AR28)</f>
        <v>0</v>
      </c>
      <c r="AS28" s="26">
        <f>SUM(ENERO:DICIEMBRE!AS28)</f>
        <v>0</v>
      </c>
      <c r="AT28" s="26">
        <f>SUM(ENERO:DICIEMBRE!AT28)</f>
        <v>0</v>
      </c>
      <c r="AU28" s="26">
        <f>SUM(ENERO:DICIEMBRE!AU28)</f>
        <v>0</v>
      </c>
      <c r="AV28" s="26">
        <f>SUM(ENERO:DICIEMBRE!AV28)</f>
        <v>0</v>
      </c>
      <c r="AW28" s="26">
        <f>SUM(ENERO:DICIEMBRE!AW28)</f>
        <v>0</v>
      </c>
      <c r="AX28" s="26">
        <f>SUM(ENERO:DICIEMBRE!AX28)</f>
        <v>0</v>
      </c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26">
        <f>SUM(ENERO:DICIEMBRE!G29)</f>
        <v>0</v>
      </c>
      <c r="H29" s="26">
        <f>SUM(ENERO:DICIEMBRE!H29)</f>
        <v>0</v>
      </c>
      <c r="I29" s="26">
        <f>SUM(ENERO:DICIEMBRE!I29)</f>
        <v>0</v>
      </c>
      <c r="J29" s="26">
        <f>SUM(ENERO:DICIEMBRE!J29)</f>
        <v>0</v>
      </c>
      <c r="K29" s="26">
        <f>SUM(ENERO:DICIEMBRE!K29)</f>
        <v>0</v>
      </c>
      <c r="L29" s="26">
        <f>SUM(ENERO:DICIEMBRE!L29)</f>
        <v>0</v>
      </c>
      <c r="M29" s="26">
        <f>SUM(ENERO:DICIEMBRE!M29)</f>
        <v>0</v>
      </c>
      <c r="N29" s="26">
        <f>SUM(ENERO:DICIEMBRE!N29)</f>
        <v>0</v>
      </c>
      <c r="O29" s="26">
        <f>SUM(ENERO:DICIEMBRE!O29)</f>
        <v>0</v>
      </c>
      <c r="P29" s="26">
        <f>SUM(ENERO:DICIEMBRE!P29)</f>
        <v>0</v>
      </c>
      <c r="Q29" s="26">
        <f>SUM(ENERO:DICIEMBRE!Q29)</f>
        <v>0</v>
      </c>
      <c r="R29" s="26">
        <f>SUM(ENERO:DICIEMBRE!R29)</f>
        <v>0</v>
      </c>
      <c r="S29" s="26">
        <f>SUM(ENERO:DICIEMBRE!S29)</f>
        <v>0</v>
      </c>
      <c r="T29" s="26">
        <f>SUM(ENERO:DICIEMBRE!T29)</f>
        <v>0</v>
      </c>
      <c r="U29" s="26">
        <f>SUM(ENERO:DICIEMBRE!U29)</f>
        <v>0</v>
      </c>
      <c r="V29" s="26">
        <f>SUM(ENERO:DICIEMBRE!V29)</f>
        <v>0</v>
      </c>
      <c r="W29" s="26">
        <f>SUM(ENERO:DICIEMBRE!W29)</f>
        <v>0</v>
      </c>
      <c r="X29" s="26">
        <f>SUM(ENERO:DICIEMBRE!X29)</f>
        <v>0</v>
      </c>
      <c r="Y29" s="26">
        <f>SUM(ENERO:DICIEMBRE!Y29)</f>
        <v>0</v>
      </c>
      <c r="Z29" s="26">
        <f>SUM(ENERO:DICIEMBRE!Z29)</f>
        <v>0</v>
      </c>
      <c r="AA29" s="26">
        <f>SUM(ENERO:DICIEMBRE!AA29)</f>
        <v>0</v>
      </c>
      <c r="AB29" s="26">
        <f>SUM(ENERO:DICIEMBRE!AB29)</f>
        <v>0</v>
      </c>
      <c r="AC29" s="26">
        <f>SUM(ENERO:DICIEMBRE!AC29)</f>
        <v>0</v>
      </c>
      <c r="AD29" s="26">
        <f>SUM(ENERO:DICIEMBRE!AD29)</f>
        <v>0</v>
      </c>
      <c r="AE29" s="26">
        <f>SUM(ENERO:DICIEMBRE!AE29)</f>
        <v>0</v>
      </c>
      <c r="AF29" s="26">
        <f>SUM(ENERO:DICIEMBRE!AF29)</f>
        <v>0</v>
      </c>
      <c r="AG29" s="26">
        <f>SUM(ENERO:DICIEMBRE!AG29)</f>
        <v>0</v>
      </c>
      <c r="AH29" s="26">
        <f>SUM(ENERO:DICIEMBRE!AH29)</f>
        <v>0</v>
      </c>
      <c r="AI29" s="26">
        <f>SUM(ENERO:DICIEMBRE!AI29)</f>
        <v>0</v>
      </c>
      <c r="AJ29" s="26">
        <f>SUM(ENERO:DICIEMBRE!AJ29)</f>
        <v>0</v>
      </c>
      <c r="AK29" s="26">
        <f>SUM(ENERO:DICIEMBRE!AK29)</f>
        <v>0</v>
      </c>
      <c r="AL29" s="26">
        <f>SUM(ENERO:DICIEMBRE!AL29)</f>
        <v>0</v>
      </c>
      <c r="AM29" s="26">
        <f>SUM(ENERO:DICIEMBRE!AM29)</f>
        <v>0</v>
      </c>
      <c r="AN29" s="26">
        <f>SUM(ENERO:DICIEMBRE!AN29)</f>
        <v>0</v>
      </c>
      <c r="AO29" s="26">
        <f>SUM(ENERO:DICIEMBRE!AO29)</f>
        <v>0</v>
      </c>
      <c r="AP29" s="26">
        <f>SUM(ENERO:DICIEMBRE!AP29)</f>
        <v>0</v>
      </c>
      <c r="AQ29" s="26">
        <f>SUM(ENERO:DICIEMBRE!AQ29)</f>
        <v>0</v>
      </c>
      <c r="AR29" s="26">
        <f>SUM(ENERO:DICIEMBRE!AR29)</f>
        <v>0</v>
      </c>
      <c r="AS29" s="26">
        <f>SUM(ENERO:DICIEMBRE!AS29)</f>
        <v>0</v>
      </c>
      <c r="AT29" s="26">
        <f>SUM(ENERO:DICIEMBRE!AT29)</f>
        <v>0</v>
      </c>
      <c r="AU29" s="26">
        <f>SUM(ENERO:DICIEMBRE!AU29)</f>
        <v>0</v>
      </c>
      <c r="AV29" s="26">
        <f>SUM(ENERO:DICIEMBRE!AV29)</f>
        <v>0</v>
      </c>
      <c r="AW29" s="26">
        <f>SUM(ENERO:DICIEMBRE!AW29)</f>
        <v>0</v>
      </c>
      <c r="AX29" s="26">
        <f>SUM(ENERO:DICIEMBRE!AX29)</f>
        <v>0</v>
      </c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26">
        <f>SUM(ENERO:DICIEMBRE!G30)</f>
        <v>0</v>
      </c>
      <c r="H30" s="26">
        <f>SUM(ENERO:DICIEMBRE!H30)</f>
        <v>0</v>
      </c>
      <c r="I30" s="26">
        <f>SUM(ENERO:DICIEMBRE!I30)</f>
        <v>0</v>
      </c>
      <c r="J30" s="26">
        <f>SUM(ENERO:DICIEMBRE!J30)</f>
        <v>0</v>
      </c>
      <c r="K30" s="26">
        <f>SUM(ENERO:DICIEMBRE!K30)</f>
        <v>0</v>
      </c>
      <c r="L30" s="26">
        <f>SUM(ENERO:DICIEMBRE!L30)</f>
        <v>0</v>
      </c>
      <c r="M30" s="26">
        <f>SUM(ENERO:DICIEMBRE!M30)</f>
        <v>0</v>
      </c>
      <c r="N30" s="26">
        <f>SUM(ENERO:DICIEMBRE!N30)</f>
        <v>0</v>
      </c>
      <c r="O30" s="26">
        <f>SUM(ENERO:DICIEMBRE!O30)</f>
        <v>0</v>
      </c>
      <c r="P30" s="26">
        <f>SUM(ENERO:DICIEMBRE!P30)</f>
        <v>0</v>
      </c>
      <c r="Q30" s="26">
        <f>SUM(ENERO:DICIEMBRE!Q30)</f>
        <v>0</v>
      </c>
      <c r="R30" s="26">
        <f>SUM(ENERO:DICIEMBRE!R30)</f>
        <v>0</v>
      </c>
      <c r="S30" s="26">
        <f>SUM(ENERO:DICIEMBRE!S30)</f>
        <v>0</v>
      </c>
      <c r="T30" s="26">
        <f>SUM(ENERO:DICIEMBRE!T30)</f>
        <v>0</v>
      </c>
      <c r="U30" s="26">
        <f>SUM(ENERO:DICIEMBRE!U30)</f>
        <v>0</v>
      </c>
      <c r="V30" s="26">
        <f>SUM(ENERO:DICIEMBRE!V30)</f>
        <v>0</v>
      </c>
      <c r="W30" s="26">
        <f>SUM(ENERO:DICIEMBRE!W30)</f>
        <v>0</v>
      </c>
      <c r="X30" s="26">
        <f>SUM(ENERO:DICIEMBRE!X30)</f>
        <v>0</v>
      </c>
      <c r="Y30" s="26">
        <f>SUM(ENERO:DICIEMBRE!Y30)</f>
        <v>0</v>
      </c>
      <c r="Z30" s="26">
        <f>SUM(ENERO:DICIEMBRE!Z30)</f>
        <v>0</v>
      </c>
      <c r="AA30" s="26">
        <f>SUM(ENERO:DICIEMBRE!AA30)</f>
        <v>0</v>
      </c>
      <c r="AB30" s="26">
        <f>SUM(ENERO:DICIEMBRE!AB30)</f>
        <v>0</v>
      </c>
      <c r="AC30" s="26">
        <f>SUM(ENERO:DICIEMBRE!AC30)</f>
        <v>0</v>
      </c>
      <c r="AD30" s="26">
        <f>SUM(ENERO:DICIEMBRE!AD30)</f>
        <v>0</v>
      </c>
      <c r="AE30" s="26">
        <f>SUM(ENERO:DICIEMBRE!AE30)</f>
        <v>0</v>
      </c>
      <c r="AF30" s="26">
        <f>SUM(ENERO:DICIEMBRE!AF30)</f>
        <v>0</v>
      </c>
      <c r="AG30" s="26">
        <f>SUM(ENERO:DICIEMBRE!AG30)</f>
        <v>0</v>
      </c>
      <c r="AH30" s="26">
        <f>SUM(ENERO:DICIEMBRE!AH30)</f>
        <v>0</v>
      </c>
      <c r="AI30" s="26">
        <f>SUM(ENERO:DICIEMBRE!AI30)</f>
        <v>0</v>
      </c>
      <c r="AJ30" s="26">
        <f>SUM(ENERO:DICIEMBRE!AJ30)</f>
        <v>0</v>
      </c>
      <c r="AK30" s="26">
        <f>SUM(ENERO:DICIEMBRE!AK30)</f>
        <v>0</v>
      </c>
      <c r="AL30" s="26">
        <f>SUM(ENERO:DICIEMBRE!AL30)</f>
        <v>0</v>
      </c>
      <c r="AM30" s="26">
        <f>SUM(ENERO:DICIEMBRE!AM30)</f>
        <v>0</v>
      </c>
      <c r="AN30" s="26">
        <f>SUM(ENERO:DICIEMBRE!AN30)</f>
        <v>0</v>
      </c>
      <c r="AO30" s="26">
        <f>SUM(ENERO:DICIEMBRE!AO30)</f>
        <v>0</v>
      </c>
      <c r="AP30" s="26">
        <f>SUM(ENERO:DICIEMBRE!AP30)</f>
        <v>0</v>
      </c>
      <c r="AQ30" s="26">
        <f>SUM(ENERO:DICIEMBRE!AQ30)</f>
        <v>0</v>
      </c>
      <c r="AR30" s="26">
        <f>SUM(ENERO:DICIEMBRE!AR30)</f>
        <v>0</v>
      </c>
      <c r="AS30" s="26">
        <f>SUM(ENERO:DICIEMBRE!AS30)</f>
        <v>0</v>
      </c>
      <c r="AT30" s="26">
        <f>SUM(ENERO:DICIEMBRE!AT30)</f>
        <v>0</v>
      </c>
      <c r="AU30" s="26">
        <f>SUM(ENERO:DICIEMBRE!AU30)</f>
        <v>0</v>
      </c>
      <c r="AV30" s="26">
        <f>SUM(ENERO:DICIEMBRE!AV30)</f>
        <v>0</v>
      </c>
      <c r="AW30" s="26">
        <f>SUM(ENERO:DICIEMBRE!AW30)</f>
        <v>0</v>
      </c>
      <c r="AX30" s="26">
        <f>SUM(ENERO:DICIEMBRE!AX30)</f>
        <v>0</v>
      </c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x14ac:dyDescent="0.2">
      <c r="A31" s="3258" t="s">
        <v>55</v>
      </c>
      <c r="B31" s="3259"/>
      <c r="C31" s="3260"/>
      <c r="D31" s="64">
        <f t="shared" si="15"/>
        <v>1071</v>
      </c>
      <c r="E31" s="35">
        <f t="shared" si="25"/>
        <v>563</v>
      </c>
      <c r="F31" s="36">
        <f t="shared" si="25"/>
        <v>508</v>
      </c>
      <c r="G31" s="26">
        <f>SUM(ENERO:DICIEMBRE!G31)</f>
        <v>2</v>
      </c>
      <c r="H31" s="26">
        <f>SUM(ENERO:DICIEMBRE!H31)</f>
        <v>0</v>
      </c>
      <c r="I31" s="26">
        <f>SUM(ENERO:DICIEMBRE!I31)</f>
        <v>4</v>
      </c>
      <c r="J31" s="26">
        <f>SUM(ENERO:DICIEMBRE!J31)</f>
        <v>0</v>
      </c>
      <c r="K31" s="26">
        <f>SUM(ENERO:DICIEMBRE!K31)</f>
        <v>18</v>
      </c>
      <c r="L31" s="26">
        <f>SUM(ENERO:DICIEMBRE!L31)</f>
        <v>3</v>
      </c>
      <c r="M31" s="26">
        <f>SUM(ENERO:DICIEMBRE!M31)</f>
        <v>14</v>
      </c>
      <c r="N31" s="26">
        <f>SUM(ENERO:DICIEMBRE!N31)</f>
        <v>29</v>
      </c>
      <c r="O31" s="26">
        <f>SUM(ENERO:DICIEMBRE!O31)</f>
        <v>59</v>
      </c>
      <c r="P31" s="26">
        <f>SUM(ENERO:DICIEMBRE!P31)</f>
        <v>47</v>
      </c>
      <c r="Q31" s="26">
        <f>SUM(ENERO:DICIEMBRE!Q31)</f>
        <v>69</v>
      </c>
      <c r="R31" s="26">
        <f>SUM(ENERO:DICIEMBRE!R31)</f>
        <v>50</v>
      </c>
      <c r="S31" s="26">
        <f>SUM(ENERO:DICIEMBRE!S31)</f>
        <v>70</v>
      </c>
      <c r="T31" s="26">
        <f>SUM(ENERO:DICIEMBRE!T31)</f>
        <v>54</v>
      </c>
      <c r="U31" s="26">
        <f>SUM(ENERO:DICIEMBRE!U31)</f>
        <v>74</v>
      </c>
      <c r="V31" s="26">
        <f>SUM(ENERO:DICIEMBRE!V31)</f>
        <v>58</v>
      </c>
      <c r="W31" s="26">
        <f>SUM(ENERO:DICIEMBRE!W31)</f>
        <v>100</v>
      </c>
      <c r="X31" s="26">
        <f>SUM(ENERO:DICIEMBRE!X31)</f>
        <v>35</v>
      </c>
      <c r="Y31" s="26">
        <f>SUM(ENERO:DICIEMBRE!Y31)</f>
        <v>68</v>
      </c>
      <c r="Z31" s="26">
        <f>SUM(ENERO:DICIEMBRE!Z31)</f>
        <v>22</v>
      </c>
      <c r="AA31" s="26">
        <f>SUM(ENERO:DICIEMBRE!AA31)</f>
        <v>14</v>
      </c>
      <c r="AB31" s="26">
        <f>SUM(ENERO:DICIEMBRE!AB31)</f>
        <v>6</v>
      </c>
      <c r="AC31" s="26">
        <f>SUM(ENERO:DICIEMBRE!AC31)</f>
        <v>12</v>
      </c>
      <c r="AD31" s="26">
        <f>SUM(ENERO:DICIEMBRE!AD31)</f>
        <v>10</v>
      </c>
      <c r="AE31" s="26">
        <f>SUM(ENERO:DICIEMBRE!AE31)</f>
        <v>12</v>
      </c>
      <c r="AF31" s="26">
        <f>SUM(ENERO:DICIEMBRE!AF31)</f>
        <v>24</v>
      </c>
      <c r="AG31" s="26">
        <f>SUM(ENERO:DICIEMBRE!AG31)</f>
        <v>15</v>
      </c>
      <c r="AH31" s="26">
        <f>SUM(ENERO:DICIEMBRE!AH31)</f>
        <v>70</v>
      </c>
      <c r="AI31" s="26">
        <f>SUM(ENERO:DICIEMBRE!AI31)</f>
        <v>18</v>
      </c>
      <c r="AJ31" s="26">
        <f>SUM(ENERO:DICIEMBRE!AJ31)</f>
        <v>73</v>
      </c>
      <c r="AK31" s="26">
        <f>SUM(ENERO:DICIEMBRE!AK31)</f>
        <v>4</v>
      </c>
      <c r="AL31" s="26">
        <f>SUM(ENERO:DICIEMBRE!AL31)</f>
        <v>11</v>
      </c>
      <c r="AM31" s="26">
        <f>SUM(ENERO:DICIEMBRE!AM31)</f>
        <v>5</v>
      </c>
      <c r="AN31" s="26">
        <f>SUM(ENERO:DICIEMBRE!AN31)</f>
        <v>13</v>
      </c>
      <c r="AO31" s="26">
        <f>SUM(ENERO:DICIEMBRE!AO31)</f>
        <v>5</v>
      </c>
      <c r="AP31" s="26">
        <f>SUM(ENERO:DICIEMBRE!AP31)</f>
        <v>3</v>
      </c>
      <c r="AQ31" s="26">
        <f>SUM(ENERO:DICIEMBRE!AQ31)</f>
        <v>0</v>
      </c>
      <c r="AR31" s="26">
        <f>SUM(ENERO:DICIEMBRE!AR31)</f>
        <v>1</v>
      </c>
      <c r="AS31" s="26">
        <f>SUM(ENERO:DICIEMBRE!AS31)</f>
        <v>0</v>
      </c>
      <c r="AT31" s="26">
        <f>SUM(ENERO:DICIEMBRE!AT31)</f>
        <v>0</v>
      </c>
      <c r="AU31" s="26">
        <f>SUM(ENERO:DICIEMBRE!AU31)</f>
        <v>43</v>
      </c>
      <c r="AV31" s="26">
        <f>SUM(ENERO:DICIEMBRE!AV31)</f>
        <v>1</v>
      </c>
      <c r="AW31" s="26">
        <f>SUM(ENERO:DICIEMBRE!AW31)</f>
        <v>1</v>
      </c>
      <c r="AX31" s="26">
        <f>SUM(ENERO:DICIEMBRE!AX31)</f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26">
        <f>SUM(ENERO:DICIEMBRE!G32)</f>
        <v>0</v>
      </c>
      <c r="H32" s="26">
        <f>SUM(ENERO:DICIEMBRE!H32)</f>
        <v>0</v>
      </c>
      <c r="I32" s="26">
        <f>SUM(ENERO:DICIEMBRE!I32)</f>
        <v>0</v>
      </c>
      <c r="J32" s="26">
        <f>SUM(ENERO:DICIEMBRE!J32)</f>
        <v>0</v>
      </c>
      <c r="K32" s="26">
        <f>SUM(ENERO:DICIEMBRE!K32)</f>
        <v>0</v>
      </c>
      <c r="L32" s="26">
        <f>SUM(ENERO:DICIEMBRE!L32)</f>
        <v>0</v>
      </c>
      <c r="M32" s="26">
        <f>SUM(ENERO:DICIEMBRE!M32)</f>
        <v>0</v>
      </c>
      <c r="N32" s="26">
        <f>SUM(ENERO:DICIEMBRE!N32)</f>
        <v>0</v>
      </c>
      <c r="O32" s="26">
        <f>SUM(ENERO:DICIEMBRE!O32)</f>
        <v>0</v>
      </c>
      <c r="P32" s="26">
        <f>SUM(ENERO:DICIEMBRE!P32)</f>
        <v>0</v>
      </c>
      <c r="Q32" s="26">
        <f>SUM(ENERO:DICIEMBRE!Q32)</f>
        <v>0</v>
      </c>
      <c r="R32" s="26">
        <f>SUM(ENERO:DICIEMBRE!R32)</f>
        <v>0</v>
      </c>
      <c r="S32" s="26">
        <f>SUM(ENERO:DICIEMBRE!S32)</f>
        <v>0</v>
      </c>
      <c r="T32" s="26">
        <f>SUM(ENERO:DICIEMBRE!T32)</f>
        <v>0</v>
      </c>
      <c r="U32" s="26">
        <f>SUM(ENERO:DICIEMBRE!U32)</f>
        <v>0</v>
      </c>
      <c r="V32" s="26">
        <f>SUM(ENERO:DICIEMBRE!V32)</f>
        <v>0</v>
      </c>
      <c r="W32" s="26">
        <f>SUM(ENERO:DICIEMBRE!W32)</f>
        <v>0</v>
      </c>
      <c r="X32" s="26">
        <f>SUM(ENERO:DICIEMBRE!X32)</f>
        <v>0</v>
      </c>
      <c r="Y32" s="26">
        <f>SUM(ENERO:DICIEMBRE!Y32)</f>
        <v>0</v>
      </c>
      <c r="Z32" s="26">
        <f>SUM(ENERO:DICIEMBRE!Z32)</f>
        <v>0</v>
      </c>
      <c r="AA32" s="26">
        <f>SUM(ENERO:DICIEMBRE!AA32)</f>
        <v>0</v>
      </c>
      <c r="AB32" s="26">
        <f>SUM(ENERO:DICIEMBRE!AB32)</f>
        <v>0</v>
      </c>
      <c r="AC32" s="26">
        <f>SUM(ENERO:DICIEMBRE!AC32)</f>
        <v>0</v>
      </c>
      <c r="AD32" s="26">
        <f>SUM(ENERO:DICIEMBRE!AD32)</f>
        <v>0</v>
      </c>
      <c r="AE32" s="26">
        <f>SUM(ENERO:DICIEMBRE!AE32)</f>
        <v>0</v>
      </c>
      <c r="AF32" s="26">
        <f>SUM(ENERO:DICIEMBRE!AF32)</f>
        <v>0</v>
      </c>
      <c r="AG32" s="26">
        <f>SUM(ENERO:DICIEMBRE!AG32)</f>
        <v>0</v>
      </c>
      <c r="AH32" s="26">
        <f>SUM(ENERO:DICIEMBRE!AH32)</f>
        <v>0</v>
      </c>
      <c r="AI32" s="26">
        <f>SUM(ENERO:DICIEMBRE!AI32)</f>
        <v>0</v>
      </c>
      <c r="AJ32" s="26">
        <f>SUM(ENERO:DICIEMBRE!AJ32)</f>
        <v>0</v>
      </c>
      <c r="AK32" s="26">
        <f>SUM(ENERO:DICIEMBRE!AK32)</f>
        <v>0</v>
      </c>
      <c r="AL32" s="26">
        <f>SUM(ENERO:DICIEMBRE!AL32)</f>
        <v>0</v>
      </c>
      <c r="AM32" s="26">
        <f>SUM(ENERO:DICIEMBRE!AM32)</f>
        <v>0</v>
      </c>
      <c r="AN32" s="26">
        <f>SUM(ENERO:DICIEMBRE!AN32)</f>
        <v>0</v>
      </c>
      <c r="AO32" s="26">
        <f>SUM(ENERO:DICIEMBRE!AO32)</f>
        <v>0</v>
      </c>
      <c r="AP32" s="26">
        <f>SUM(ENERO:DICIEMBRE!AP32)</f>
        <v>0</v>
      </c>
      <c r="AQ32" s="26">
        <f>SUM(ENERO:DICIEMBRE!AQ32)</f>
        <v>0</v>
      </c>
      <c r="AR32" s="26">
        <f>SUM(ENERO:DICIEMBRE!AR32)</f>
        <v>0</v>
      </c>
      <c r="AS32" s="26">
        <f>SUM(ENERO:DICIEMBRE!AS32)</f>
        <v>0</v>
      </c>
      <c r="AT32" s="26">
        <f>SUM(ENERO:DICIEMBRE!AT32)</f>
        <v>0</v>
      </c>
      <c r="AU32" s="26">
        <f>SUM(ENERO:DICIEMBRE!AU32)</f>
        <v>0</v>
      </c>
      <c r="AV32" s="26">
        <f>SUM(ENERO:DICIEMBRE!AV32)</f>
        <v>0</v>
      </c>
      <c r="AW32" s="26">
        <f>SUM(ENERO:DICIEMBRE!AW32)</f>
        <v>0</v>
      </c>
      <c r="AX32" s="26">
        <f>SUM(ENERO:DICIEMBRE!AX32)</f>
        <v>0</v>
      </c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26">
        <f>SUM(ENERO:DICIEMBRE!G33)</f>
        <v>0</v>
      </c>
      <c r="H33" s="26">
        <f>SUM(ENERO:DICIEMBRE!H33)</f>
        <v>0</v>
      </c>
      <c r="I33" s="26">
        <f>SUM(ENERO:DICIEMBRE!I33)</f>
        <v>0</v>
      </c>
      <c r="J33" s="26">
        <f>SUM(ENERO:DICIEMBRE!J33)</f>
        <v>0</v>
      </c>
      <c r="K33" s="26">
        <f>SUM(ENERO:DICIEMBRE!K33)</f>
        <v>0</v>
      </c>
      <c r="L33" s="26">
        <f>SUM(ENERO:DICIEMBRE!L33)</f>
        <v>0</v>
      </c>
      <c r="M33" s="26">
        <f>SUM(ENERO:DICIEMBRE!M33)</f>
        <v>0</v>
      </c>
      <c r="N33" s="26">
        <f>SUM(ENERO:DICIEMBRE!N33)</f>
        <v>0</v>
      </c>
      <c r="O33" s="26">
        <f>SUM(ENERO:DICIEMBRE!O33)</f>
        <v>0</v>
      </c>
      <c r="P33" s="26">
        <f>SUM(ENERO:DICIEMBRE!P33)</f>
        <v>0</v>
      </c>
      <c r="Q33" s="26">
        <f>SUM(ENERO:DICIEMBRE!Q33)</f>
        <v>0</v>
      </c>
      <c r="R33" s="26">
        <f>SUM(ENERO:DICIEMBRE!R33)</f>
        <v>0</v>
      </c>
      <c r="S33" s="26">
        <f>SUM(ENERO:DICIEMBRE!S33)</f>
        <v>0</v>
      </c>
      <c r="T33" s="26">
        <f>SUM(ENERO:DICIEMBRE!T33)</f>
        <v>0</v>
      </c>
      <c r="U33" s="26">
        <f>SUM(ENERO:DICIEMBRE!U33)</f>
        <v>0</v>
      </c>
      <c r="V33" s="26">
        <f>SUM(ENERO:DICIEMBRE!V33)</f>
        <v>0</v>
      </c>
      <c r="W33" s="26">
        <f>SUM(ENERO:DICIEMBRE!W33)</f>
        <v>0</v>
      </c>
      <c r="X33" s="26">
        <f>SUM(ENERO:DICIEMBRE!X33)</f>
        <v>0</v>
      </c>
      <c r="Y33" s="26">
        <f>SUM(ENERO:DICIEMBRE!Y33)</f>
        <v>0</v>
      </c>
      <c r="Z33" s="26">
        <f>SUM(ENERO:DICIEMBRE!Z33)</f>
        <v>0</v>
      </c>
      <c r="AA33" s="26">
        <f>SUM(ENERO:DICIEMBRE!AA33)</f>
        <v>0</v>
      </c>
      <c r="AB33" s="26">
        <f>SUM(ENERO:DICIEMBRE!AB33)</f>
        <v>0</v>
      </c>
      <c r="AC33" s="26">
        <f>SUM(ENERO:DICIEMBRE!AC33)</f>
        <v>0</v>
      </c>
      <c r="AD33" s="26">
        <f>SUM(ENERO:DICIEMBRE!AD33)</f>
        <v>0</v>
      </c>
      <c r="AE33" s="26">
        <f>SUM(ENERO:DICIEMBRE!AE33)</f>
        <v>0</v>
      </c>
      <c r="AF33" s="26">
        <f>SUM(ENERO:DICIEMBRE!AF33)</f>
        <v>0</v>
      </c>
      <c r="AG33" s="26">
        <f>SUM(ENERO:DICIEMBRE!AG33)</f>
        <v>0</v>
      </c>
      <c r="AH33" s="26">
        <f>SUM(ENERO:DICIEMBRE!AH33)</f>
        <v>0</v>
      </c>
      <c r="AI33" s="26">
        <f>SUM(ENERO:DICIEMBRE!AI33)</f>
        <v>0</v>
      </c>
      <c r="AJ33" s="26">
        <f>SUM(ENERO:DICIEMBRE!AJ33)</f>
        <v>0</v>
      </c>
      <c r="AK33" s="26">
        <f>SUM(ENERO:DICIEMBRE!AK33)</f>
        <v>0</v>
      </c>
      <c r="AL33" s="26">
        <f>SUM(ENERO:DICIEMBRE!AL33)</f>
        <v>0</v>
      </c>
      <c r="AM33" s="26">
        <f>SUM(ENERO:DICIEMBRE!AM33)</f>
        <v>0</v>
      </c>
      <c r="AN33" s="26">
        <f>SUM(ENERO:DICIEMBRE!AN33)</f>
        <v>0</v>
      </c>
      <c r="AO33" s="26">
        <f>SUM(ENERO:DICIEMBRE!AO33)</f>
        <v>0</v>
      </c>
      <c r="AP33" s="26">
        <f>SUM(ENERO:DICIEMBRE!AP33)</f>
        <v>0</v>
      </c>
      <c r="AQ33" s="26">
        <f>SUM(ENERO:DICIEMBRE!AQ33)</f>
        <v>0</v>
      </c>
      <c r="AR33" s="26">
        <f>SUM(ENERO:DICIEMBRE!AR33)</f>
        <v>0</v>
      </c>
      <c r="AS33" s="26">
        <f>SUM(ENERO:DICIEMBRE!AS33)</f>
        <v>0</v>
      </c>
      <c r="AT33" s="26">
        <f>SUM(ENERO:DICIEMBRE!AT33)</f>
        <v>0</v>
      </c>
      <c r="AU33" s="26">
        <f>SUM(ENERO:DICIEMBRE!AU33)</f>
        <v>0</v>
      </c>
      <c r="AV33" s="26">
        <f>SUM(ENERO:DICIEMBRE!AV33)</f>
        <v>0</v>
      </c>
      <c r="AW33" s="26">
        <f>SUM(ENERO:DICIEMBRE!AW33)</f>
        <v>0</v>
      </c>
      <c r="AX33" s="26">
        <f>SUM(ENERO:DICIEMBRE!AX33)</f>
        <v>0</v>
      </c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26">
        <f>SUM(ENERO:DICIEMBRE!G34)</f>
        <v>0</v>
      </c>
      <c r="H34" s="26">
        <f>SUM(ENERO:DICIEMBRE!H34)</f>
        <v>0</v>
      </c>
      <c r="I34" s="26">
        <f>SUM(ENERO:DICIEMBRE!I34)</f>
        <v>0</v>
      </c>
      <c r="J34" s="26">
        <f>SUM(ENERO:DICIEMBRE!J34)</f>
        <v>0</v>
      </c>
      <c r="K34" s="26">
        <f>SUM(ENERO:DICIEMBRE!K34)</f>
        <v>0</v>
      </c>
      <c r="L34" s="26">
        <f>SUM(ENERO:DICIEMBRE!L34)</f>
        <v>0</v>
      </c>
      <c r="M34" s="26">
        <f>SUM(ENERO:DICIEMBRE!M34)</f>
        <v>0</v>
      </c>
      <c r="N34" s="26">
        <f>SUM(ENERO:DICIEMBRE!N34)</f>
        <v>0</v>
      </c>
      <c r="O34" s="26">
        <f>SUM(ENERO:DICIEMBRE!O34)</f>
        <v>0</v>
      </c>
      <c r="P34" s="26">
        <f>SUM(ENERO:DICIEMBRE!P34)</f>
        <v>0</v>
      </c>
      <c r="Q34" s="26">
        <f>SUM(ENERO:DICIEMBRE!Q34)</f>
        <v>0</v>
      </c>
      <c r="R34" s="26">
        <f>SUM(ENERO:DICIEMBRE!R34)</f>
        <v>0</v>
      </c>
      <c r="S34" s="26">
        <f>SUM(ENERO:DICIEMBRE!S34)</f>
        <v>0</v>
      </c>
      <c r="T34" s="26">
        <f>SUM(ENERO:DICIEMBRE!T34)</f>
        <v>0</v>
      </c>
      <c r="U34" s="26">
        <f>SUM(ENERO:DICIEMBRE!U34)</f>
        <v>0</v>
      </c>
      <c r="V34" s="26">
        <f>SUM(ENERO:DICIEMBRE!V34)</f>
        <v>0</v>
      </c>
      <c r="W34" s="26">
        <f>SUM(ENERO:DICIEMBRE!W34)</f>
        <v>0</v>
      </c>
      <c r="X34" s="26">
        <f>SUM(ENERO:DICIEMBRE!X34)</f>
        <v>0</v>
      </c>
      <c r="Y34" s="26">
        <f>SUM(ENERO:DICIEMBRE!Y34)</f>
        <v>0</v>
      </c>
      <c r="Z34" s="26">
        <f>SUM(ENERO:DICIEMBRE!Z34)</f>
        <v>0</v>
      </c>
      <c r="AA34" s="26">
        <f>SUM(ENERO:DICIEMBRE!AA34)</f>
        <v>0</v>
      </c>
      <c r="AB34" s="26">
        <f>SUM(ENERO:DICIEMBRE!AB34)</f>
        <v>0</v>
      </c>
      <c r="AC34" s="26">
        <f>SUM(ENERO:DICIEMBRE!AC34)</f>
        <v>0</v>
      </c>
      <c r="AD34" s="26">
        <f>SUM(ENERO:DICIEMBRE!AD34)</f>
        <v>0</v>
      </c>
      <c r="AE34" s="26">
        <f>SUM(ENERO:DICIEMBRE!AE34)</f>
        <v>0</v>
      </c>
      <c r="AF34" s="26">
        <f>SUM(ENERO:DICIEMBRE!AF34)</f>
        <v>0</v>
      </c>
      <c r="AG34" s="26">
        <f>SUM(ENERO:DICIEMBRE!AG34)</f>
        <v>0</v>
      </c>
      <c r="AH34" s="26">
        <f>SUM(ENERO:DICIEMBRE!AH34)</f>
        <v>0</v>
      </c>
      <c r="AI34" s="26">
        <f>SUM(ENERO:DICIEMBRE!AI34)</f>
        <v>0</v>
      </c>
      <c r="AJ34" s="26">
        <f>SUM(ENERO:DICIEMBRE!AJ34)</f>
        <v>0</v>
      </c>
      <c r="AK34" s="26">
        <f>SUM(ENERO:DICIEMBRE!AK34)</f>
        <v>0</v>
      </c>
      <c r="AL34" s="26">
        <f>SUM(ENERO:DICIEMBRE!AL34)</f>
        <v>0</v>
      </c>
      <c r="AM34" s="26">
        <f>SUM(ENERO:DICIEMBRE!AM34)</f>
        <v>0</v>
      </c>
      <c r="AN34" s="26">
        <f>SUM(ENERO:DICIEMBRE!AN34)</f>
        <v>0</v>
      </c>
      <c r="AO34" s="26">
        <f>SUM(ENERO:DICIEMBRE!AO34)</f>
        <v>0</v>
      </c>
      <c r="AP34" s="26">
        <f>SUM(ENERO:DICIEMBRE!AP34)</f>
        <v>0</v>
      </c>
      <c r="AQ34" s="26">
        <f>SUM(ENERO:DICIEMBRE!AQ34)</f>
        <v>0</v>
      </c>
      <c r="AR34" s="26">
        <f>SUM(ENERO:DICIEMBRE!AR34)</f>
        <v>0</v>
      </c>
      <c r="AS34" s="26">
        <f>SUM(ENERO:DICIEMBRE!AS34)</f>
        <v>0</v>
      </c>
      <c r="AT34" s="26">
        <f>SUM(ENERO:DICIEMBRE!AT34)</f>
        <v>0</v>
      </c>
      <c r="AU34" s="26">
        <f>SUM(ENERO:DICIEMBRE!AU34)</f>
        <v>0</v>
      </c>
      <c r="AV34" s="26">
        <f>SUM(ENERO:DICIEMBRE!AV34)</f>
        <v>0</v>
      </c>
      <c r="AW34" s="26">
        <f>SUM(ENERO:DICIEMBRE!AW34)</f>
        <v>0</v>
      </c>
      <c r="AX34" s="26">
        <f>SUM(ENERO:DICIEMBRE!AX34)</f>
        <v>0</v>
      </c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26">
        <f>SUM(ENERO:DICIEMBRE!G35)</f>
        <v>0</v>
      </c>
      <c r="H35" s="26">
        <f>SUM(ENERO:DICIEMBRE!H35)</f>
        <v>0</v>
      </c>
      <c r="I35" s="26">
        <f>SUM(ENERO:DICIEMBRE!I35)</f>
        <v>0</v>
      </c>
      <c r="J35" s="26">
        <f>SUM(ENERO:DICIEMBRE!J35)</f>
        <v>0</v>
      </c>
      <c r="K35" s="26">
        <f>SUM(ENERO:DICIEMBRE!K35)</f>
        <v>0</v>
      </c>
      <c r="L35" s="26">
        <f>SUM(ENERO:DICIEMBRE!L35)</f>
        <v>0</v>
      </c>
      <c r="M35" s="26">
        <f>SUM(ENERO:DICIEMBRE!M35)</f>
        <v>0</v>
      </c>
      <c r="N35" s="26">
        <f>SUM(ENERO:DICIEMBRE!N35)</f>
        <v>0</v>
      </c>
      <c r="O35" s="26">
        <f>SUM(ENERO:DICIEMBRE!O35)</f>
        <v>0</v>
      </c>
      <c r="P35" s="26">
        <f>SUM(ENERO:DICIEMBRE!P35)</f>
        <v>0</v>
      </c>
      <c r="Q35" s="26">
        <f>SUM(ENERO:DICIEMBRE!Q35)</f>
        <v>0</v>
      </c>
      <c r="R35" s="26">
        <f>SUM(ENERO:DICIEMBRE!R35)</f>
        <v>0</v>
      </c>
      <c r="S35" s="26">
        <f>SUM(ENERO:DICIEMBRE!S35)</f>
        <v>0</v>
      </c>
      <c r="T35" s="26">
        <f>SUM(ENERO:DICIEMBRE!T35)</f>
        <v>0</v>
      </c>
      <c r="U35" s="26">
        <f>SUM(ENERO:DICIEMBRE!U35)</f>
        <v>0</v>
      </c>
      <c r="V35" s="26">
        <f>SUM(ENERO:DICIEMBRE!V35)</f>
        <v>0</v>
      </c>
      <c r="W35" s="26">
        <f>SUM(ENERO:DICIEMBRE!W35)</f>
        <v>0</v>
      </c>
      <c r="X35" s="26">
        <f>SUM(ENERO:DICIEMBRE!X35)</f>
        <v>0</v>
      </c>
      <c r="Y35" s="26">
        <f>SUM(ENERO:DICIEMBRE!Y35)</f>
        <v>0</v>
      </c>
      <c r="Z35" s="26">
        <f>SUM(ENERO:DICIEMBRE!Z35)</f>
        <v>0</v>
      </c>
      <c r="AA35" s="26">
        <f>SUM(ENERO:DICIEMBRE!AA35)</f>
        <v>0</v>
      </c>
      <c r="AB35" s="26">
        <f>SUM(ENERO:DICIEMBRE!AB35)</f>
        <v>0</v>
      </c>
      <c r="AC35" s="26">
        <f>SUM(ENERO:DICIEMBRE!AC35)</f>
        <v>0</v>
      </c>
      <c r="AD35" s="26">
        <f>SUM(ENERO:DICIEMBRE!AD35)</f>
        <v>0</v>
      </c>
      <c r="AE35" s="26">
        <f>SUM(ENERO:DICIEMBRE!AE35)</f>
        <v>0</v>
      </c>
      <c r="AF35" s="26">
        <f>SUM(ENERO:DICIEMBRE!AF35)</f>
        <v>0</v>
      </c>
      <c r="AG35" s="26">
        <f>SUM(ENERO:DICIEMBRE!AG35)</f>
        <v>0</v>
      </c>
      <c r="AH35" s="26">
        <f>SUM(ENERO:DICIEMBRE!AH35)</f>
        <v>0</v>
      </c>
      <c r="AI35" s="26">
        <f>SUM(ENERO:DICIEMBRE!AI35)</f>
        <v>0</v>
      </c>
      <c r="AJ35" s="26">
        <f>SUM(ENERO:DICIEMBRE!AJ35)</f>
        <v>0</v>
      </c>
      <c r="AK35" s="26">
        <f>SUM(ENERO:DICIEMBRE!AK35)</f>
        <v>0</v>
      </c>
      <c r="AL35" s="26">
        <f>SUM(ENERO:DICIEMBRE!AL35)</f>
        <v>0</v>
      </c>
      <c r="AM35" s="26">
        <f>SUM(ENERO:DICIEMBRE!AM35)</f>
        <v>0</v>
      </c>
      <c r="AN35" s="26">
        <f>SUM(ENERO:DICIEMBRE!AN35)</f>
        <v>0</v>
      </c>
      <c r="AO35" s="26">
        <f>SUM(ENERO:DICIEMBRE!AO35)</f>
        <v>0</v>
      </c>
      <c r="AP35" s="26">
        <f>SUM(ENERO:DICIEMBRE!AP35)</f>
        <v>0</v>
      </c>
      <c r="AQ35" s="26">
        <f>SUM(ENERO:DICIEMBRE!AQ35)</f>
        <v>0</v>
      </c>
      <c r="AR35" s="26">
        <f>SUM(ENERO:DICIEMBRE!AR35)</f>
        <v>0</v>
      </c>
      <c r="AS35" s="26">
        <f>SUM(ENERO:DICIEMBRE!AS35)</f>
        <v>0</v>
      </c>
      <c r="AT35" s="26">
        <f>SUM(ENERO:DICIEMBRE!AT35)</f>
        <v>0</v>
      </c>
      <c r="AU35" s="26">
        <f>SUM(ENERO:DICIEMBRE!AU35)</f>
        <v>0</v>
      </c>
      <c r="AV35" s="26">
        <f>SUM(ENERO:DICIEMBRE!AV35)</f>
        <v>0</v>
      </c>
      <c r="AW35" s="26">
        <f>SUM(ENERO:DICIEMBRE!AW35)</f>
        <v>0</v>
      </c>
      <c r="AX35" s="26">
        <f>SUM(ENERO:DICIEMBRE!AX35)</f>
        <v>0</v>
      </c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3428" t="s">
        <v>60</v>
      </c>
      <c r="B36" s="3428"/>
      <c r="C36" s="3428"/>
      <c r="D36" s="81">
        <f t="shared" ref="D36:AV36" si="27">SUM(D19:D35)</f>
        <v>1731</v>
      </c>
      <c r="E36" s="82">
        <f t="shared" si="27"/>
        <v>916</v>
      </c>
      <c r="F36" s="83">
        <f t="shared" si="27"/>
        <v>815</v>
      </c>
      <c r="G36" s="81">
        <f t="shared" si="27"/>
        <v>2</v>
      </c>
      <c r="H36" s="83">
        <f t="shared" si="27"/>
        <v>5</v>
      </c>
      <c r="I36" s="81">
        <f t="shared" si="27"/>
        <v>6</v>
      </c>
      <c r="J36" s="83">
        <f t="shared" si="27"/>
        <v>1</v>
      </c>
      <c r="K36" s="81">
        <f t="shared" si="27"/>
        <v>25</v>
      </c>
      <c r="L36" s="83">
        <f t="shared" si="27"/>
        <v>5</v>
      </c>
      <c r="M36" s="81">
        <f t="shared" si="27"/>
        <v>30</v>
      </c>
      <c r="N36" s="83">
        <f t="shared" si="27"/>
        <v>45</v>
      </c>
      <c r="O36" s="81">
        <f t="shared" si="27"/>
        <v>97</v>
      </c>
      <c r="P36" s="83">
        <f t="shared" si="27"/>
        <v>78</v>
      </c>
      <c r="Q36" s="81">
        <f t="shared" si="27"/>
        <v>99</v>
      </c>
      <c r="R36" s="83">
        <f t="shared" si="27"/>
        <v>74</v>
      </c>
      <c r="S36" s="81">
        <f t="shared" si="27"/>
        <v>120</v>
      </c>
      <c r="T36" s="83">
        <f t="shared" si="27"/>
        <v>86</v>
      </c>
      <c r="U36" s="81">
        <f t="shared" si="27"/>
        <v>118</v>
      </c>
      <c r="V36" s="83">
        <f t="shared" si="27"/>
        <v>116</v>
      </c>
      <c r="W36" s="84">
        <f t="shared" si="27"/>
        <v>155</v>
      </c>
      <c r="X36" s="85">
        <f t="shared" si="27"/>
        <v>87</v>
      </c>
      <c r="Y36" s="81">
        <f t="shared" si="27"/>
        <v>133</v>
      </c>
      <c r="Z36" s="83">
        <f t="shared" si="27"/>
        <v>53</v>
      </c>
      <c r="AA36" s="84">
        <f t="shared" si="27"/>
        <v>30</v>
      </c>
      <c r="AB36" s="85">
        <f t="shared" si="27"/>
        <v>11</v>
      </c>
      <c r="AC36" s="81">
        <f t="shared" si="27"/>
        <v>15</v>
      </c>
      <c r="AD36" s="83">
        <f t="shared" si="27"/>
        <v>20</v>
      </c>
      <c r="AE36" s="81">
        <f t="shared" si="27"/>
        <v>18</v>
      </c>
      <c r="AF36" s="85">
        <f t="shared" si="27"/>
        <v>28</v>
      </c>
      <c r="AG36" s="81">
        <f t="shared" si="27"/>
        <v>20</v>
      </c>
      <c r="AH36" s="83">
        <f t="shared" si="27"/>
        <v>75</v>
      </c>
      <c r="AI36" s="81">
        <f t="shared" si="27"/>
        <v>28</v>
      </c>
      <c r="AJ36" s="85">
        <f t="shared" si="27"/>
        <v>90</v>
      </c>
      <c r="AK36" s="81">
        <f t="shared" si="27"/>
        <v>7</v>
      </c>
      <c r="AL36" s="83">
        <f t="shared" si="27"/>
        <v>20</v>
      </c>
      <c r="AM36" s="81">
        <f t="shared" si="27"/>
        <v>8</v>
      </c>
      <c r="AN36" s="83">
        <f t="shared" si="27"/>
        <v>17</v>
      </c>
      <c r="AO36" s="81">
        <f t="shared" si="27"/>
        <v>5</v>
      </c>
      <c r="AP36" s="86">
        <f t="shared" si="27"/>
        <v>4</v>
      </c>
      <c r="AQ36" s="83">
        <f t="shared" si="27"/>
        <v>0</v>
      </c>
      <c r="AR36" s="83">
        <f t="shared" si="27"/>
        <v>1</v>
      </c>
      <c r="AS36" s="87">
        <f t="shared" si="27"/>
        <v>0</v>
      </c>
      <c r="AT36" s="87">
        <f t="shared" si="27"/>
        <v>0</v>
      </c>
      <c r="AU36" s="87">
        <f t="shared" si="27"/>
        <v>48</v>
      </c>
      <c r="AV36" s="87">
        <f t="shared" si="27"/>
        <v>1</v>
      </c>
      <c r="AW36" s="87">
        <f>SUM(AW19:AW35)</f>
        <v>1</v>
      </c>
      <c r="AX36" s="87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x14ac:dyDescent="0.2">
      <c r="A38" s="3369" t="s">
        <v>62</v>
      </c>
      <c r="B38" s="3370"/>
      <c r="C38" s="3370"/>
      <c r="D38" s="3369" t="s">
        <v>63</v>
      </c>
      <c r="E38" s="3370"/>
      <c r="F38" s="3371"/>
      <c r="G38" s="3320" t="s">
        <v>64</v>
      </c>
      <c r="H38" s="3339"/>
      <c r="I38" s="3339"/>
      <c r="J38" s="3339"/>
      <c r="K38" s="3339"/>
      <c r="L38" s="3339"/>
      <c r="M38" s="3339"/>
      <c r="N38" s="3339"/>
      <c r="O38" s="3339"/>
      <c r="P38" s="3339"/>
      <c r="Q38" s="3339"/>
      <c r="R38" s="3339"/>
      <c r="S38" s="3339"/>
      <c r="T38" s="3339"/>
      <c r="U38" s="3339"/>
      <c r="V38" s="3339"/>
      <c r="W38" s="3339"/>
      <c r="X38" s="3339"/>
      <c r="Y38" s="3339"/>
      <c r="Z38" s="3339"/>
      <c r="AA38" s="3339"/>
      <c r="AB38" s="3339"/>
      <c r="AC38" s="3339"/>
      <c r="AD38" s="3339"/>
      <c r="AE38" s="3339"/>
      <c r="AF38" s="3339"/>
      <c r="AG38" s="3339"/>
      <c r="AH38" s="3339"/>
      <c r="AI38" s="3339"/>
      <c r="AJ38" s="3339"/>
      <c r="AK38" s="3339"/>
      <c r="AL38" s="3339"/>
      <c r="AM38" s="3339"/>
      <c r="AN38" s="3339"/>
      <c r="AO38" s="3339"/>
      <c r="AP38" s="3341"/>
      <c r="AQ38" s="3371" t="s">
        <v>6</v>
      </c>
      <c r="AR38" s="3371" t="s">
        <v>7</v>
      </c>
      <c r="AS38" s="3371" t="s">
        <v>8</v>
      </c>
      <c r="AT38" s="3371" t="s">
        <v>9</v>
      </c>
      <c r="AU38" s="3317" t="s">
        <v>65</v>
      </c>
      <c r="AV38" s="3317" t="s">
        <v>13</v>
      </c>
      <c r="AW38" s="3317" t="s">
        <v>10</v>
      </c>
      <c r="AX38" s="3416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x14ac:dyDescent="0.2">
      <c r="A39" s="3394"/>
      <c r="B39" s="3395"/>
      <c r="C39" s="3467"/>
      <c r="D39" s="3465"/>
      <c r="E39" s="3466"/>
      <c r="F39" s="3374"/>
      <c r="G39" s="3337" t="s">
        <v>14</v>
      </c>
      <c r="H39" s="3338"/>
      <c r="I39" s="3320" t="s">
        <v>15</v>
      </c>
      <c r="J39" s="3340"/>
      <c r="K39" s="3339" t="s">
        <v>16</v>
      </c>
      <c r="L39" s="3340"/>
      <c r="M39" s="3320" t="s">
        <v>17</v>
      </c>
      <c r="N39" s="3340"/>
      <c r="O39" s="3320" t="s">
        <v>18</v>
      </c>
      <c r="P39" s="3340"/>
      <c r="Q39" s="3320" t="s">
        <v>19</v>
      </c>
      <c r="R39" s="3340"/>
      <c r="S39" s="3320" t="s">
        <v>20</v>
      </c>
      <c r="T39" s="3340"/>
      <c r="U39" s="3320" t="s">
        <v>21</v>
      </c>
      <c r="V39" s="3340"/>
      <c r="W39" s="3320" t="s">
        <v>22</v>
      </c>
      <c r="X39" s="3340"/>
      <c r="Y39" s="3320" t="s">
        <v>23</v>
      </c>
      <c r="Z39" s="3321"/>
      <c r="AA39" s="3320" t="s">
        <v>24</v>
      </c>
      <c r="AB39" s="3321"/>
      <c r="AC39" s="3320" t="s">
        <v>25</v>
      </c>
      <c r="AD39" s="3321"/>
      <c r="AE39" s="3320" t="s">
        <v>26</v>
      </c>
      <c r="AF39" s="3321"/>
      <c r="AG39" s="3320" t="s">
        <v>27</v>
      </c>
      <c r="AH39" s="3321"/>
      <c r="AI39" s="3320" t="s">
        <v>28</v>
      </c>
      <c r="AJ39" s="3321"/>
      <c r="AK39" s="3320" t="s">
        <v>29</v>
      </c>
      <c r="AL39" s="3321"/>
      <c r="AM39" s="3320" t="s">
        <v>30</v>
      </c>
      <c r="AN39" s="3321"/>
      <c r="AO39" s="3320" t="s">
        <v>31</v>
      </c>
      <c r="AP39" s="3421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90" t="s">
        <v>32</v>
      </c>
      <c r="E40" s="17" t="s">
        <v>33</v>
      </c>
      <c r="F40" s="91" t="s">
        <v>34</v>
      </c>
      <c r="G40" s="90" t="s">
        <v>33</v>
      </c>
      <c r="H40" s="91" t="s">
        <v>34</v>
      </c>
      <c r="I40" s="90" t="s">
        <v>33</v>
      </c>
      <c r="J40" s="91" t="s">
        <v>34</v>
      </c>
      <c r="K40" s="16" t="s">
        <v>33</v>
      </c>
      <c r="L40" s="91" t="s">
        <v>34</v>
      </c>
      <c r="M40" s="17" t="s">
        <v>33</v>
      </c>
      <c r="N40" s="91" t="s">
        <v>34</v>
      </c>
      <c r="O40" s="17" t="s">
        <v>33</v>
      </c>
      <c r="P40" s="91" t="s">
        <v>34</v>
      </c>
      <c r="Q40" s="17" t="s">
        <v>33</v>
      </c>
      <c r="R40" s="91" t="s">
        <v>34</v>
      </c>
      <c r="S40" s="17" t="s">
        <v>33</v>
      </c>
      <c r="T40" s="91" t="s">
        <v>34</v>
      </c>
      <c r="U40" s="92" t="s">
        <v>33</v>
      </c>
      <c r="V40" s="18" t="s">
        <v>34</v>
      </c>
      <c r="W40" s="92" t="s">
        <v>33</v>
      </c>
      <c r="X40" s="18" t="s">
        <v>34</v>
      </c>
      <c r="Y40" s="92" t="s">
        <v>33</v>
      </c>
      <c r="Z40" s="18" t="s">
        <v>34</v>
      </c>
      <c r="AA40" s="92" t="s">
        <v>33</v>
      </c>
      <c r="AB40" s="18" t="s">
        <v>34</v>
      </c>
      <c r="AC40" s="92" t="s">
        <v>33</v>
      </c>
      <c r="AD40" s="18" t="s">
        <v>34</v>
      </c>
      <c r="AE40" s="92" t="s">
        <v>33</v>
      </c>
      <c r="AF40" s="18" t="s">
        <v>34</v>
      </c>
      <c r="AG40" s="92" t="s">
        <v>33</v>
      </c>
      <c r="AH40" s="18" t="s">
        <v>34</v>
      </c>
      <c r="AI40" s="92" t="s">
        <v>33</v>
      </c>
      <c r="AJ40" s="18" t="s">
        <v>34</v>
      </c>
      <c r="AK40" s="92" t="s">
        <v>33</v>
      </c>
      <c r="AL40" s="18" t="s">
        <v>34</v>
      </c>
      <c r="AM40" s="92" t="s">
        <v>33</v>
      </c>
      <c r="AN40" s="18" t="s">
        <v>34</v>
      </c>
      <c r="AO40" s="92" t="s">
        <v>33</v>
      </c>
      <c r="AP40" s="20" t="s">
        <v>34</v>
      </c>
      <c r="AQ40" s="3374"/>
      <c r="AR40" s="3374"/>
      <c r="AS40" s="3374"/>
      <c r="AT40" s="3374"/>
      <c r="AU40" s="3291"/>
      <c r="AV40" s="3291"/>
      <c r="AW40" s="3291"/>
      <c r="AX40" s="3283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x14ac:dyDescent="0.2">
      <c r="A41" s="3382" t="s">
        <v>67</v>
      </c>
      <c r="B41" s="3383"/>
      <c r="C41" s="3384"/>
      <c r="D41" s="93">
        <f>SUM(E41+F41)</f>
        <v>0</v>
      </c>
      <c r="E41" s="94">
        <f>+S41+Y41+AA41+AC41+AE41+AG41+AI41+AK41+AM41+AO41</f>
        <v>0</v>
      </c>
      <c r="F41" s="95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96"/>
      <c r="T41" s="97"/>
      <c r="U41" s="65"/>
      <c r="V41" s="67"/>
      <c r="W41" s="65"/>
      <c r="X41" s="67"/>
      <c r="Y41" s="96"/>
      <c r="Z41" s="97"/>
      <c r="AA41" s="98"/>
      <c r="AB41" s="97"/>
      <c r="AC41" s="99"/>
      <c r="AD41" s="97"/>
      <c r="AE41" s="98"/>
      <c r="AF41" s="97"/>
      <c r="AG41" s="96"/>
      <c r="AH41" s="97"/>
      <c r="AI41" s="96"/>
      <c r="AJ41" s="97"/>
      <c r="AK41" s="98"/>
      <c r="AL41" s="97"/>
      <c r="AM41" s="99"/>
      <c r="AN41" s="97"/>
      <c r="AO41" s="100"/>
      <c r="AP41" s="101"/>
      <c r="AQ41" s="102"/>
      <c r="AR41" s="97"/>
      <c r="AS41" s="103"/>
      <c r="AT41" s="103"/>
      <c r="AU41" s="103"/>
      <c r="AV41" s="103"/>
      <c r="AW41" s="103"/>
      <c r="AX41" s="103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106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106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x14ac:dyDescent="0.2">
      <c r="A46" s="3320" t="s">
        <v>72</v>
      </c>
      <c r="B46" s="3339"/>
      <c r="C46" s="3340"/>
      <c r="D46" s="19">
        <f t="shared" ref="D46:D59" si="34">SUM(E46+F46)</f>
        <v>0</v>
      </c>
      <c r="E46" s="54">
        <f>S46+U46+W46+Y46+AA46+AC46+AE46+AG46+AI46+AK46+AM46+AO46</f>
        <v>0</v>
      </c>
      <c r="F46" s="18">
        <f>T46+V46+X46+Z46+AB46+AD46+AF46+AH46+AJ46+AL46+AN46+AP46</f>
        <v>0</v>
      </c>
      <c r="G46" s="140"/>
      <c r="H46" s="141"/>
      <c r="I46" s="140"/>
      <c r="J46" s="141"/>
      <c r="K46" s="140"/>
      <c r="L46" s="141"/>
      <c r="M46" s="140"/>
      <c r="N46" s="141"/>
      <c r="O46" s="140"/>
      <c r="P46" s="141"/>
      <c r="Q46" s="140"/>
      <c r="R46" s="141"/>
      <c r="S46" s="19">
        <f t="shared" ref="S46:AB46" si="35">SUM(S44:S45)</f>
        <v>0</v>
      </c>
      <c r="T46" s="18">
        <f t="shared" si="35"/>
        <v>0</v>
      </c>
      <c r="U46" s="19">
        <f t="shared" si="35"/>
        <v>0</v>
      </c>
      <c r="V46" s="18">
        <f t="shared" si="35"/>
        <v>0</v>
      </c>
      <c r="W46" s="58">
        <f t="shared" si="35"/>
        <v>0</v>
      </c>
      <c r="X46" s="58">
        <f t="shared" si="35"/>
        <v>0</v>
      </c>
      <c r="Y46" s="19">
        <f t="shared" si="35"/>
        <v>0</v>
      </c>
      <c r="Z46" s="58">
        <f t="shared" si="35"/>
        <v>0</v>
      </c>
      <c r="AA46" s="19">
        <f t="shared" si="35"/>
        <v>0</v>
      </c>
      <c r="AB46" s="58">
        <f t="shared" si="35"/>
        <v>0</v>
      </c>
      <c r="AC46" s="19">
        <f>SUM(AC44:AC45)</f>
        <v>0</v>
      </c>
      <c r="AD46" s="18">
        <f>SUM(AD44:AD45)</f>
        <v>0</v>
      </c>
      <c r="AE46" s="58">
        <f>SUM(AE44:AE45)</f>
        <v>0</v>
      </c>
      <c r="AF46" s="58">
        <f t="shared" ref="AF46:AN46" si="36">SUM(AF44:AF45)</f>
        <v>0</v>
      </c>
      <c r="AG46" s="19">
        <f t="shared" si="36"/>
        <v>0</v>
      </c>
      <c r="AH46" s="58">
        <f t="shared" si="36"/>
        <v>0</v>
      </c>
      <c r="AI46" s="19">
        <f t="shared" si="36"/>
        <v>0</v>
      </c>
      <c r="AJ46" s="58">
        <f t="shared" si="36"/>
        <v>0</v>
      </c>
      <c r="AK46" s="19">
        <f t="shared" si="36"/>
        <v>0</v>
      </c>
      <c r="AL46" s="58">
        <f t="shared" si="36"/>
        <v>0</v>
      </c>
      <c r="AM46" s="19">
        <f t="shared" si="36"/>
        <v>0</v>
      </c>
      <c r="AN46" s="18">
        <f t="shared" si="36"/>
        <v>0</v>
      </c>
      <c r="AO46" s="58">
        <f>SUM(AO44:AO45)</f>
        <v>0</v>
      </c>
      <c r="AP46" s="142">
        <f>SUM(AP44:AP45)</f>
        <v>0</v>
      </c>
      <c r="AQ46" s="58">
        <f>SUM(AQ44:AQ45)</f>
        <v>0</v>
      </c>
      <c r="AR46" s="143">
        <f>SUM(AR44:AR45)</f>
        <v>0</v>
      </c>
      <c r="AS46" s="18">
        <f>SUM(AS44)</f>
        <v>0</v>
      </c>
      <c r="AT46" s="18">
        <f>SUM(AT44:AT45)</f>
        <v>0</v>
      </c>
      <c r="AU46" s="18">
        <f>SUM(AU44:AU45)</f>
        <v>0</v>
      </c>
      <c r="AV46" s="18">
        <f>SUM(AV44:AV45)</f>
        <v>0</v>
      </c>
      <c r="AW46" s="18">
        <f>SUM(AW44:AW45)</f>
        <v>0</v>
      </c>
      <c r="AX46" s="18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3459" t="s">
        <v>73</v>
      </c>
      <c r="B47" s="3460"/>
      <c r="C47" s="3461"/>
      <c r="D47" s="19">
        <f t="shared" si="34"/>
        <v>0</v>
      </c>
      <c r="E47" s="54">
        <f>+G47+I47+K47+M47+O47+Q47+S47+U47+W47+Y47+AA47+AC47+AE47+AG47+AI47+AK47+AM47+AO47</f>
        <v>0</v>
      </c>
      <c r="F47" s="18">
        <f>+H47+J47+L47+N47+P47+R47+T47+V47+X47+Z47+AB47+AD47+AF47+AH47+AJ47+AL47+AN47+AP47</f>
        <v>0</v>
      </c>
      <c r="G47" s="144"/>
      <c r="H47" s="145"/>
      <c r="I47" s="144"/>
      <c r="J47" s="146"/>
      <c r="K47" s="144"/>
      <c r="L47" s="145"/>
      <c r="M47" s="144"/>
      <c r="N47" s="145"/>
      <c r="O47" s="144"/>
      <c r="P47" s="145"/>
      <c r="Q47" s="144"/>
      <c r="R47" s="147"/>
      <c r="S47" s="144"/>
      <c r="T47" s="147"/>
      <c r="U47" s="144"/>
      <c r="V47" s="147"/>
      <c r="W47" s="144"/>
      <c r="X47" s="147"/>
      <c r="Y47" s="144"/>
      <c r="Z47" s="147"/>
      <c r="AA47" s="144"/>
      <c r="AB47" s="147"/>
      <c r="AC47" s="148"/>
      <c r="AD47" s="147"/>
      <c r="AE47" s="149"/>
      <c r="AF47" s="147"/>
      <c r="AG47" s="144"/>
      <c r="AH47" s="147"/>
      <c r="AI47" s="144"/>
      <c r="AJ47" s="147"/>
      <c r="AK47" s="144"/>
      <c r="AL47" s="147"/>
      <c r="AM47" s="148"/>
      <c r="AN47" s="147"/>
      <c r="AO47" s="146"/>
      <c r="AP47" s="150"/>
      <c r="AQ47" s="151"/>
      <c r="AR47" s="145"/>
      <c r="AS47" s="145"/>
      <c r="AT47" s="145"/>
      <c r="AU47" s="145"/>
      <c r="AV47" s="145"/>
      <c r="AW47" s="145"/>
      <c r="AX47" s="145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x14ac:dyDescent="0.2">
      <c r="A48" s="3360" t="s">
        <v>74</v>
      </c>
      <c r="B48" s="3362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106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106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106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106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106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3428" t="s">
        <v>4</v>
      </c>
      <c r="B54" s="3428"/>
      <c r="C54" s="3428"/>
      <c r="D54" s="19">
        <f>SUM(D48:D53)</f>
        <v>0</v>
      </c>
      <c r="E54" s="58">
        <f>SUM(E48:E53)</f>
        <v>0</v>
      </c>
      <c r="F54" s="18">
        <f>SUM(F48:F53)</f>
        <v>0</v>
      </c>
      <c r="G54" s="19">
        <f>SUM(G48:G53)</f>
        <v>0</v>
      </c>
      <c r="H54" s="19">
        <f t="shared" ref="H54:AW54" si="52">SUM(H48:H53)</f>
        <v>0</v>
      </c>
      <c r="I54" s="19">
        <f t="shared" si="52"/>
        <v>0</v>
      </c>
      <c r="J54" s="19">
        <f t="shared" si="52"/>
        <v>0</v>
      </c>
      <c r="K54" s="19">
        <f t="shared" si="52"/>
        <v>0</v>
      </c>
      <c r="L54" s="19">
        <f t="shared" si="52"/>
        <v>0</v>
      </c>
      <c r="M54" s="19">
        <f t="shared" si="52"/>
        <v>0</v>
      </c>
      <c r="N54" s="19">
        <f t="shared" si="52"/>
        <v>0</v>
      </c>
      <c r="O54" s="19">
        <f t="shared" si="52"/>
        <v>0</v>
      </c>
      <c r="P54" s="19">
        <f t="shared" si="52"/>
        <v>0</v>
      </c>
      <c r="Q54" s="19">
        <f t="shared" si="52"/>
        <v>0</v>
      </c>
      <c r="R54" s="19">
        <f t="shared" si="52"/>
        <v>0</v>
      </c>
      <c r="S54" s="19">
        <f t="shared" si="52"/>
        <v>0</v>
      </c>
      <c r="T54" s="19">
        <f t="shared" si="52"/>
        <v>0</v>
      </c>
      <c r="U54" s="19">
        <f t="shared" si="52"/>
        <v>0</v>
      </c>
      <c r="V54" s="19">
        <f t="shared" si="52"/>
        <v>0</v>
      </c>
      <c r="W54" s="19">
        <f t="shared" si="52"/>
        <v>0</v>
      </c>
      <c r="X54" s="19">
        <f t="shared" si="52"/>
        <v>0</v>
      </c>
      <c r="Y54" s="19">
        <f>SUM(Y48:Y53)</f>
        <v>0</v>
      </c>
      <c r="Z54" s="19">
        <f>SUM(Z48:Z53)</f>
        <v>0</v>
      </c>
      <c r="AA54" s="19">
        <f t="shared" si="52"/>
        <v>0</v>
      </c>
      <c r="AB54" s="19">
        <f t="shared" si="52"/>
        <v>0</v>
      </c>
      <c r="AC54" s="19">
        <f t="shared" si="52"/>
        <v>0</v>
      </c>
      <c r="AD54" s="19">
        <f t="shared" si="52"/>
        <v>0</v>
      </c>
      <c r="AE54" s="19">
        <f t="shared" si="52"/>
        <v>0</v>
      </c>
      <c r="AF54" s="19">
        <f t="shared" si="52"/>
        <v>0</v>
      </c>
      <c r="AG54" s="19">
        <f t="shared" si="52"/>
        <v>0</v>
      </c>
      <c r="AH54" s="19">
        <f t="shared" si="52"/>
        <v>0</v>
      </c>
      <c r="AI54" s="19">
        <f t="shared" si="52"/>
        <v>0</v>
      </c>
      <c r="AJ54" s="19">
        <f t="shared" si="52"/>
        <v>0</v>
      </c>
      <c r="AK54" s="19">
        <f t="shared" si="52"/>
        <v>0</v>
      </c>
      <c r="AL54" s="19">
        <f t="shared" si="52"/>
        <v>0</v>
      </c>
      <c r="AM54" s="19">
        <f t="shared" si="52"/>
        <v>0</v>
      </c>
      <c r="AN54" s="19">
        <f t="shared" si="52"/>
        <v>0</v>
      </c>
      <c r="AO54" s="19">
        <f t="shared" si="52"/>
        <v>0</v>
      </c>
      <c r="AP54" s="19">
        <f t="shared" si="52"/>
        <v>0</v>
      </c>
      <c r="AQ54" s="19">
        <f t="shared" si="52"/>
        <v>0</v>
      </c>
      <c r="AR54" s="19">
        <f t="shared" si="52"/>
        <v>0</v>
      </c>
      <c r="AS54" s="19">
        <f t="shared" si="52"/>
        <v>0</v>
      </c>
      <c r="AT54" s="19">
        <f t="shared" si="52"/>
        <v>0</v>
      </c>
      <c r="AU54" s="19">
        <f t="shared" si="52"/>
        <v>0</v>
      </c>
      <c r="AV54" s="18">
        <f>SUM(AV48:AV53)</f>
        <v>0</v>
      </c>
      <c r="AW54" s="19">
        <f t="shared" si="52"/>
        <v>0</v>
      </c>
      <c r="AX54" s="19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x14ac:dyDescent="0.2">
      <c r="A55" s="3363" t="s">
        <v>80</v>
      </c>
      <c r="B55" s="3365"/>
      <c r="C55" s="175">
        <v>0</v>
      </c>
      <c r="D55" s="93">
        <f t="shared" si="34"/>
        <v>0</v>
      </c>
      <c r="E55" s="176">
        <f t="shared" si="51"/>
        <v>0</v>
      </c>
      <c r="F55" s="177">
        <f t="shared" si="51"/>
        <v>0</v>
      </c>
      <c r="G55" s="96"/>
      <c r="H55" s="97"/>
      <c r="I55" s="96"/>
      <c r="J55" s="97"/>
      <c r="K55" s="96"/>
      <c r="L55" s="97"/>
      <c r="M55" s="96"/>
      <c r="N55" s="97"/>
      <c r="O55" s="96"/>
      <c r="P55" s="97"/>
      <c r="Q55" s="96"/>
      <c r="R55" s="97"/>
      <c r="S55" s="96"/>
      <c r="T55" s="97"/>
      <c r="U55" s="96"/>
      <c r="V55" s="97"/>
      <c r="W55" s="96"/>
      <c r="X55" s="97"/>
      <c r="Y55" s="96"/>
      <c r="Z55" s="97"/>
      <c r="AA55" s="96"/>
      <c r="AB55" s="97"/>
      <c r="AC55" s="96"/>
      <c r="AD55" s="97"/>
      <c r="AE55" s="96"/>
      <c r="AF55" s="97"/>
      <c r="AG55" s="96"/>
      <c r="AH55" s="97"/>
      <c r="AI55" s="96"/>
      <c r="AJ55" s="97"/>
      <c r="AK55" s="96"/>
      <c r="AL55" s="97"/>
      <c r="AM55" s="96"/>
      <c r="AN55" s="97"/>
      <c r="AO55" s="96"/>
      <c r="AP55" s="101"/>
      <c r="AQ55" s="103"/>
      <c r="AR55" s="103"/>
      <c r="AS55" s="178"/>
      <c r="AT55" s="178"/>
      <c r="AU55" s="178"/>
      <c r="AV55" s="178"/>
      <c r="AW55" s="178"/>
      <c r="AX55" s="178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3366"/>
      <c r="B59" s="3368"/>
      <c r="C59" s="182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3457" t="s">
        <v>4</v>
      </c>
      <c r="B60" s="3458"/>
      <c r="C60" s="3368"/>
      <c r="D60" s="185">
        <f t="shared" ref="D60:AX60" si="53">SUM(D55:D59)</f>
        <v>0</v>
      </c>
      <c r="E60" s="186">
        <f>SUM(E55:E59)</f>
        <v>0</v>
      </c>
      <c r="F60" s="187">
        <f>SUM(F55:F59)</f>
        <v>0</v>
      </c>
      <c r="G60" s="185">
        <f t="shared" si="53"/>
        <v>0</v>
      </c>
      <c r="H60" s="188">
        <f t="shared" si="53"/>
        <v>0</v>
      </c>
      <c r="I60" s="185">
        <f t="shared" si="53"/>
        <v>0</v>
      </c>
      <c r="J60" s="188">
        <f t="shared" si="53"/>
        <v>0</v>
      </c>
      <c r="K60" s="185">
        <f t="shared" si="53"/>
        <v>0</v>
      </c>
      <c r="L60" s="188">
        <f t="shared" si="53"/>
        <v>0</v>
      </c>
      <c r="M60" s="185">
        <f t="shared" si="53"/>
        <v>0</v>
      </c>
      <c r="N60" s="188">
        <f t="shared" si="53"/>
        <v>0</v>
      </c>
      <c r="O60" s="185">
        <f t="shared" si="53"/>
        <v>0</v>
      </c>
      <c r="P60" s="188">
        <f t="shared" si="53"/>
        <v>0</v>
      </c>
      <c r="Q60" s="185">
        <f t="shared" si="53"/>
        <v>0</v>
      </c>
      <c r="R60" s="188">
        <f t="shared" si="53"/>
        <v>0</v>
      </c>
      <c r="S60" s="185">
        <f t="shared" si="53"/>
        <v>0</v>
      </c>
      <c r="T60" s="187">
        <f t="shared" si="53"/>
        <v>0</v>
      </c>
      <c r="U60" s="185">
        <f t="shared" si="53"/>
        <v>0</v>
      </c>
      <c r="V60" s="188">
        <f t="shared" si="53"/>
        <v>0</v>
      </c>
      <c r="W60" s="185">
        <f t="shared" si="53"/>
        <v>0</v>
      </c>
      <c r="X60" s="188">
        <f t="shared" si="53"/>
        <v>0</v>
      </c>
      <c r="Y60" s="185">
        <f t="shared" si="53"/>
        <v>0</v>
      </c>
      <c r="Z60" s="188">
        <f t="shared" si="53"/>
        <v>0</v>
      </c>
      <c r="AA60" s="185">
        <f t="shared" si="53"/>
        <v>0</v>
      </c>
      <c r="AB60" s="188">
        <f t="shared" si="53"/>
        <v>0</v>
      </c>
      <c r="AC60" s="185">
        <f t="shared" si="53"/>
        <v>0</v>
      </c>
      <c r="AD60" s="188">
        <f t="shared" si="53"/>
        <v>0</v>
      </c>
      <c r="AE60" s="185">
        <f t="shared" si="53"/>
        <v>0</v>
      </c>
      <c r="AF60" s="188">
        <f t="shared" si="53"/>
        <v>0</v>
      </c>
      <c r="AG60" s="185">
        <f t="shared" si="53"/>
        <v>0</v>
      </c>
      <c r="AH60" s="188">
        <f t="shared" si="53"/>
        <v>0</v>
      </c>
      <c r="AI60" s="185">
        <f t="shared" si="53"/>
        <v>0</v>
      </c>
      <c r="AJ60" s="188">
        <f t="shared" si="53"/>
        <v>0</v>
      </c>
      <c r="AK60" s="185">
        <f t="shared" si="53"/>
        <v>0</v>
      </c>
      <c r="AL60" s="188">
        <f t="shared" si="53"/>
        <v>0</v>
      </c>
      <c r="AM60" s="185">
        <f t="shared" si="53"/>
        <v>0</v>
      </c>
      <c r="AN60" s="188">
        <f t="shared" si="53"/>
        <v>0</v>
      </c>
      <c r="AO60" s="185">
        <f t="shared" si="53"/>
        <v>0</v>
      </c>
      <c r="AP60" s="189">
        <f t="shared" si="53"/>
        <v>0</v>
      </c>
      <c r="AQ60" s="188">
        <f t="shared" si="53"/>
        <v>0</v>
      </c>
      <c r="AR60" s="185">
        <f t="shared" si="53"/>
        <v>0</v>
      </c>
      <c r="AS60" s="185">
        <f t="shared" si="53"/>
        <v>0</v>
      </c>
      <c r="AT60" s="185">
        <f t="shared" si="53"/>
        <v>0</v>
      </c>
      <c r="AU60" s="185">
        <f t="shared" si="53"/>
        <v>0</v>
      </c>
      <c r="AV60" s="18">
        <f>SUM(AV55:AV59)</f>
        <v>0</v>
      </c>
      <c r="AW60" s="185">
        <f t="shared" si="53"/>
        <v>0</v>
      </c>
      <c r="AX60" s="190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x14ac:dyDescent="0.25">
      <c r="A61" s="3369" t="s">
        <v>85</v>
      </c>
      <c r="B61" s="3371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191"/>
      <c r="H61" s="192"/>
      <c r="I61" s="193"/>
      <c r="J61" s="192"/>
      <c r="K61" s="193"/>
      <c r="L61" s="192"/>
      <c r="M61" s="193"/>
      <c r="N61" s="192"/>
      <c r="O61" s="193"/>
      <c r="P61" s="192"/>
      <c r="Q61" s="193"/>
      <c r="R61" s="192"/>
      <c r="S61" s="194"/>
      <c r="T61" s="195"/>
      <c r="U61" s="193"/>
      <c r="V61" s="192"/>
      <c r="W61" s="193"/>
      <c r="X61" s="192"/>
      <c r="Y61" s="163"/>
      <c r="Z61" s="166"/>
      <c r="AA61" s="163"/>
      <c r="AB61" s="166"/>
      <c r="AC61" s="196"/>
      <c r="AD61" s="197"/>
      <c r="AE61" s="198"/>
      <c r="AF61" s="199"/>
      <c r="AG61" s="198"/>
      <c r="AH61" s="199"/>
      <c r="AI61" s="133"/>
      <c r="AJ61" s="166"/>
      <c r="AK61" s="163"/>
      <c r="AL61" s="166"/>
      <c r="AM61" s="196"/>
      <c r="AN61" s="197"/>
      <c r="AO61" s="133"/>
      <c r="AP61" s="101"/>
      <c r="AQ61" s="200"/>
      <c r="AR61" s="164"/>
      <c r="AS61" s="164"/>
      <c r="AT61" s="201"/>
      <c r="AU61" s="164"/>
      <c r="AV61" s="164"/>
      <c r="AW61" s="201"/>
      <c r="AX61" s="201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3372"/>
      <c r="B64" s="3374"/>
      <c r="C64" s="143" t="s">
        <v>4</v>
      </c>
      <c r="D64" s="185">
        <f>SUM(E64:F64)</f>
        <v>0</v>
      </c>
      <c r="E64" s="186">
        <f>SUM(E61:E63)</f>
        <v>0</v>
      </c>
      <c r="F64" s="18">
        <f>SUM(F61:F63)</f>
        <v>0</v>
      </c>
      <c r="G64" s="205"/>
      <c r="H64" s="206"/>
      <c r="I64" s="205"/>
      <c r="J64" s="206"/>
      <c r="K64" s="205"/>
      <c r="L64" s="206"/>
      <c r="M64" s="205"/>
      <c r="N64" s="206"/>
      <c r="O64" s="205"/>
      <c r="P64" s="206"/>
      <c r="Q64" s="205"/>
      <c r="R64" s="206"/>
      <c r="S64" s="205"/>
      <c r="T64" s="207"/>
      <c r="U64" s="205"/>
      <c r="V64" s="206"/>
      <c r="W64" s="205"/>
      <c r="X64" s="206"/>
      <c r="Y64" s="19">
        <f>SUM(Y61:Y63)</f>
        <v>0</v>
      </c>
      <c r="Z64" s="18">
        <f t="shared" ref="Z64:AX64" si="56">SUM(Z61:Z63)</f>
        <v>0</v>
      </c>
      <c r="AA64" s="19">
        <f t="shared" si="56"/>
        <v>0</v>
      </c>
      <c r="AB64" s="18">
        <f t="shared" si="56"/>
        <v>0</v>
      </c>
      <c r="AC64" s="19">
        <f t="shared" si="56"/>
        <v>0</v>
      </c>
      <c r="AD64" s="208">
        <f t="shared" si="56"/>
        <v>0</v>
      </c>
      <c r="AE64" s="58">
        <f t="shared" si="56"/>
        <v>0</v>
      </c>
      <c r="AF64" s="208">
        <f t="shared" si="56"/>
        <v>0</v>
      </c>
      <c r="AG64" s="58">
        <f t="shared" si="56"/>
        <v>0</v>
      </c>
      <c r="AH64" s="208">
        <f t="shared" si="56"/>
        <v>0</v>
      </c>
      <c r="AI64" s="58">
        <f t="shared" si="56"/>
        <v>0</v>
      </c>
      <c r="AJ64" s="18">
        <f t="shared" si="56"/>
        <v>0</v>
      </c>
      <c r="AK64" s="19">
        <f t="shared" si="56"/>
        <v>0</v>
      </c>
      <c r="AL64" s="18">
        <f t="shared" si="56"/>
        <v>0</v>
      </c>
      <c r="AM64" s="19">
        <f t="shared" si="56"/>
        <v>0</v>
      </c>
      <c r="AN64" s="208">
        <f t="shared" si="56"/>
        <v>0</v>
      </c>
      <c r="AO64" s="58">
        <f t="shared" si="56"/>
        <v>0</v>
      </c>
      <c r="AP64" s="142">
        <f t="shared" si="56"/>
        <v>0</v>
      </c>
      <c r="AQ64" s="209">
        <f t="shared" si="56"/>
        <v>0</v>
      </c>
      <c r="AR64" s="18">
        <f t="shared" si="56"/>
        <v>0</v>
      </c>
      <c r="AS64" s="18">
        <f t="shared" si="56"/>
        <v>0</v>
      </c>
      <c r="AT64" s="143">
        <f t="shared" si="56"/>
        <v>0</v>
      </c>
      <c r="AU64" s="18">
        <f t="shared" si="56"/>
        <v>0</v>
      </c>
      <c r="AV64" s="18">
        <f t="shared" si="56"/>
        <v>0</v>
      </c>
      <c r="AW64" s="143">
        <f t="shared" si="56"/>
        <v>0</v>
      </c>
      <c r="AX64" s="143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3399" t="s">
        <v>89</v>
      </c>
      <c r="B66" s="3443"/>
      <c r="C66" s="3321"/>
      <c r="D66" s="213" t="s">
        <v>4</v>
      </c>
      <c r="E66" s="213" t="s">
        <v>90</v>
      </c>
      <c r="F66" s="57" t="s">
        <v>91</v>
      </c>
      <c r="G66" s="57" t="s">
        <v>9</v>
      </c>
      <c r="H66" s="214" t="s">
        <v>92</v>
      </c>
      <c r="I66" s="214" t="s">
        <v>93</v>
      </c>
      <c r="J66" s="214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3459" t="s">
        <v>94</v>
      </c>
      <c r="B67" s="3460"/>
      <c r="C67" s="3461"/>
      <c r="D67" s="215"/>
      <c r="E67" s="215"/>
      <c r="F67" s="215"/>
      <c r="G67" s="215"/>
      <c r="H67" s="215"/>
      <c r="I67" s="215"/>
      <c r="J67" s="215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x14ac:dyDescent="0.25">
      <c r="A70" s="3445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3448" t="s">
        <v>99</v>
      </c>
      <c r="B71" s="3449"/>
      <c r="C71" s="3450"/>
      <c r="D71" s="219"/>
      <c r="E71" s="219"/>
      <c r="F71" s="219"/>
      <c r="G71" s="219"/>
      <c r="H71" s="219"/>
      <c r="I71" s="219"/>
      <c r="J71" s="219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3454" t="s">
        <v>101</v>
      </c>
      <c r="B73" s="3455"/>
      <c r="C73" s="3456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x14ac:dyDescent="0.2">
      <c r="A74" s="3444" t="s">
        <v>102</v>
      </c>
      <c r="B74" s="3448" t="s">
        <v>102</v>
      </c>
      <c r="C74" s="3450"/>
      <c r="D74" s="219"/>
      <c r="E74" s="219"/>
      <c r="F74" s="221"/>
      <c r="G74" s="222"/>
      <c r="H74" s="222"/>
      <c r="I74" s="222"/>
      <c r="J74" s="222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x14ac:dyDescent="0.25">
      <c r="A75" s="3445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3448" t="s">
        <v>104</v>
      </c>
      <c r="B76" s="3449"/>
      <c r="C76" s="3450"/>
      <c r="D76" s="219"/>
      <c r="E76" s="219"/>
      <c r="F76" s="219"/>
      <c r="G76" s="219"/>
      <c r="H76" s="219"/>
      <c r="I76" s="219"/>
      <c r="J76" s="219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3375" t="s">
        <v>110</v>
      </c>
      <c r="B82" s="3376"/>
      <c r="C82" s="3377"/>
      <c r="D82" s="3399" t="s">
        <v>111</v>
      </c>
      <c r="E82" s="3443"/>
      <c r="F82" s="3321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3378"/>
      <c r="B83" s="3276"/>
      <c r="C83" s="3277"/>
      <c r="D83" s="230" t="s">
        <v>4</v>
      </c>
      <c r="E83" s="90" t="s">
        <v>33</v>
      </c>
      <c r="F83" s="231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3444" t="s">
        <v>112</v>
      </c>
      <c r="B84" s="3446" t="s">
        <v>113</v>
      </c>
      <c r="C84" s="3447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3445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x14ac:dyDescent="0.2">
      <c r="A87" s="3376" t="s">
        <v>116</v>
      </c>
      <c r="B87" s="3376"/>
      <c r="C87" s="3377"/>
      <c r="D87" s="3375" t="s">
        <v>4</v>
      </c>
      <c r="E87" s="3376"/>
      <c r="F87" s="3377"/>
      <c r="G87" s="3320" t="s">
        <v>5</v>
      </c>
      <c r="H87" s="3339"/>
      <c r="I87" s="3339"/>
      <c r="J87" s="3339"/>
      <c r="K87" s="3339"/>
      <c r="L87" s="3339"/>
      <c r="M87" s="3339"/>
      <c r="N87" s="3339"/>
      <c r="O87" s="3339"/>
      <c r="P87" s="3339"/>
      <c r="Q87" s="3339"/>
      <c r="R87" s="3339"/>
      <c r="S87" s="3339"/>
      <c r="T87" s="3339"/>
      <c r="U87" s="3339"/>
      <c r="V87" s="3339"/>
      <c r="W87" s="3339"/>
      <c r="X87" s="3339"/>
      <c r="Y87" s="3339"/>
      <c r="Z87" s="3339"/>
      <c r="AA87" s="3339"/>
      <c r="AB87" s="3339"/>
      <c r="AC87" s="3339"/>
      <c r="AD87" s="3339"/>
      <c r="AE87" s="3339"/>
      <c r="AF87" s="3339"/>
      <c r="AG87" s="3339"/>
      <c r="AH87" s="3339"/>
      <c r="AI87" s="3339"/>
      <c r="AJ87" s="3339"/>
      <c r="AK87" s="3339"/>
      <c r="AL87" s="3339"/>
      <c r="AM87" s="3339"/>
      <c r="AN87" s="3341"/>
      <c r="AO87" s="3340" t="s">
        <v>117</v>
      </c>
      <c r="AP87" s="3428" t="s">
        <v>7</v>
      </c>
      <c r="AQ87" s="3440" t="s">
        <v>118</v>
      </c>
      <c r="AR87" s="3317" t="s">
        <v>119</v>
      </c>
      <c r="AS87" s="3317" t="s">
        <v>120</v>
      </c>
      <c r="AT87" s="3415" t="s">
        <v>121</v>
      </c>
      <c r="AU87" s="3415" t="s">
        <v>122</v>
      </c>
      <c r="AV87" s="3415" t="s">
        <v>123</v>
      </c>
      <c r="AW87" s="3319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x14ac:dyDescent="0.2">
      <c r="A88" s="3273"/>
      <c r="B88" s="3273"/>
      <c r="C88" s="3274"/>
      <c r="D88" s="3378"/>
      <c r="E88" s="3276"/>
      <c r="F88" s="3277"/>
      <c r="G88" s="3337" t="s">
        <v>124</v>
      </c>
      <c r="H88" s="3338"/>
      <c r="I88" s="3320" t="s">
        <v>16</v>
      </c>
      <c r="J88" s="3339"/>
      <c r="K88" s="3320" t="s">
        <v>17</v>
      </c>
      <c r="L88" s="3340"/>
      <c r="M88" s="3320" t="s">
        <v>18</v>
      </c>
      <c r="N88" s="3340"/>
      <c r="O88" s="3320" t="s">
        <v>19</v>
      </c>
      <c r="P88" s="3340"/>
      <c r="Q88" s="3320" t="s">
        <v>20</v>
      </c>
      <c r="R88" s="3340"/>
      <c r="S88" s="3320" t="s">
        <v>21</v>
      </c>
      <c r="T88" s="3340"/>
      <c r="U88" s="3339" t="s">
        <v>22</v>
      </c>
      <c r="V88" s="3340"/>
      <c r="W88" s="3320" t="s">
        <v>23</v>
      </c>
      <c r="X88" s="3321"/>
      <c r="Y88" s="3320" t="s">
        <v>24</v>
      </c>
      <c r="Z88" s="3321"/>
      <c r="AA88" s="3320" t="s">
        <v>25</v>
      </c>
      <c r="AB88" s="3321"/>
      <c r="AC88" s="3320" t="s">
        <v>26</v>
      </c>
      <c r="AD88" s="3321"/>
      <c r="AE88" s="3320" t="s">
        <v>27</v>
      </c>
      <c r="AF88" s="3321"/>
      <c r="AG88" s="3320" t="s">
        <v>28</v>
      </c>
      <c r="AH88" s="3321"/>
      <c r="AI88" s="3320" t="s">
        <v>29</v>
      </c>
      <c r="AJ88" s="3321"/>
      <c r="AK88" s="3339" t="s">
        <v>30</v>
      </c>
      <c r="AL88" s="3321"/>
      <c r="AM88" s="3320" t="s">
        <v>31</v>
      </c>
      <c r="AN88" s="3421"/>
      <c r="AO88" s="3340"/>
      <c r="AP88" s="3428"/>
      <c r="AQ88" s="3441"/>
      <c r="AR88" s="3290"/>
      <c r="AS88" s="3290"/>
      <c r="AT88" s="3415"/>
      <c r="AU88" s="3415"/>
      <c r="AV88" s="3415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276"/>
      <c r="B89" s="3276"/>
      <c r="C89" s="3277"/>
      <c r="D89" s="19" t="s">
        <v>32</v>
      </c>
      <c r="E89" s="58" t="s">
        <v>33</v>
      </c>
      <c r="F89" s="18" t="s">
        <v>34</v>
      </c>
      <c r="G89" s="19" t="s">
        <v>33</v>
      </c>
      <c r="H89" s="18" t="s">
        <v>34</v>
      </c>
      <c r="I89" s="19" t="s">
        <v>33</v>
      </c>
      <c r="J89" s="59" t="s">
        <v>34</v>
      </c>
      <c r="K89" s="19" t="s">
        <v>33</v>
      </c>
      <c r="L89" s="18" t="s">
        <v>34</v>
      </c>
      <c r="M89" s="19" t="s">
        <v>33</v>
      </c>
      <c r="N89" s="18" t="s">
        <v>34</v>
      </c>
      <c r="O89" s="58" t="s">
        <v>33</v>
      </c>
      <c r="P89" s="18" t="s">
        <v>34</v>
      </c>
      <c r="Q89" s="58" t="s">
        <v>33</v>
      </c>
      <c r="R89" s="18" t="s">
        <v>34</v>
      </c>
      <c r="S89" s="58" t="s">
        <v>33</v>
      </c>
      <c r="T89" s="18" t="s">
        <v>34</v>
      </c>
      <c r="U89" s="58" t="s">
        <v>33</v>
      </c>
      <c r="V89" s="18" t="s">
        <v>34</v>
      </c>
      <c r="W89" s="58" t="s">
        <v>33</v>
      </c>
      <c r="X89" s="18" t="s">
        <v>34</v>
      </c>
      <c r="Y89" s="58" t="s">
        <v>33</v>
      </c>
      <c r="Z89" s="18" t="s">
        <v>34</v>
      </c>
      <c r="AA89" s="58" t="s">
        <v>33</v>
      </c>
      <c r="AB89" s="18" t="s">
        <v>34</v>
      </c>
      <c r="AC89" s="58" t="s">
        <v>33</v>
      </c>
      <c r="AD89" s="18" t="s">
        <v>34</v>
      </c>
      <c r="AE89" s="58" t="s">
        <v>33</v>
      </c>
      <c r="AF89" s="18" t="s">
        <v>34</v>
      </c>
      <c r="AG89" s="58" t="s">
        <v>33</v>
      </c>
      <c r="AH89" s="18" t="s">
        <v>34</v>
      </c>
      <c r="AI89" s="58" t="s">
        <v>33</v>
      </c>
      <c r="AJ89" s="18" t="s">
        <v>34</v>
      </c>
      <c r="AK89" s="58" t="s">
        <v>33</v>
      </c>
      <c r="AL89" s="18" t="s">
        <v>34</v>
      </c>
      <c r="AM89" s="58" t="s">
        <v>33</v>
      </c>
      <c r="AN89" s="20" t="s">
        <v>34</v>
      </c>
      <c r="AO89" s="3340"/>
      <c r="AP89" s="3428"/>
      <c r="AQ89" s="3442"/>
      <c r="AR89" s="3291"/>
      <c r="AS89" s="3291"/>
      <c r="AT89" s="3415"/>
      <c r="AU89" s="3415"/>
      <c r="AV89" s="3415"/>
      <c r="AW89" s="3316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x14ac:dyDescent="0.2">
      <c r="A90" s="3439" t="s">
        <v>125</v>
      </c>
      <c r="B90" s="3439"/>
      <c r="C90" s="3439"/>
      <c r="D90" s="235">
        <f>SUM(E90:F90)</f>
        <v>1396</v>
      </c>
      <c r="E90" s="21">
        <f>SUM(G90+I90+K90+M90+O90+Q90+S90+U90+W90+Y90+AA90+AC90+AE90+AG90+AI90+AK90+AM90)</f>
        <v>584</v>
      </c>
      <c r="F90" s="23">
        <f>SUM(H90+J90+L90+N90+P90+R90+T90+V90+X90+Z90+AB90+AD90+AF90+AH90+AJ90+AL90+AN90)</f>
        <v>812</v>
      </c>
      <c r="G90" s="26">
        <f>SUM(ENERO:DICIEMBRE!G90)</f>
        <v>2</v>
      </c>
      <c r="H90" s="26">
        <f>SUM(ENERO:DICIEMBRE!H90)</f>
        <v>6</v>
      </c>
      <c r="I90" s="26">
        <f>SUM(ENERO:DICIEMBRE!I90)</f>
        <v>10</v>
      </c>
      <c r="J90" s="26">
        <f>SUM(ENERO:DICIEMBRE!J90)</f>
        <v>10</v>
      </c>
      <c r="K90" s="26">
        <f>SUM(ENERO:DICIEMBRE!K90)</f>
        <v>14</v>
      </c>
      <c r="L90" s="26">
        <f>SUM(ENERO:DICIEMBRE!L90)</f>
        <v>6</v>
      </c>
      <c r="M90" s="26">
        <f>SUM(ENERO:DICIEMBRE!M90)</f>
        <v>20</v>
      </c>
      <c r="N90" s="26">
        <f>SUM(ENERO:DICIEMBRE!N90)</f>
        <v>21</v>
      </c>
      <c r="O90" s="26">
        <f>SUM(ENERO:DICIEMBRE!O90)</f>
        <v>33</v>
      </c>
      <c r="P90" s="26">
        <f>SUM(ENERO:DICIEMBRE!P90)</f>
        <v>13</v>
      </c>
      <c r="Q90" s="26">
        <f>SUM(ENERO:DICIEMBRE!Q90)</f>
        <v>23</v>
      </c>
      <c r="R90" s="26">
        <f>SUM(ENERO:DICIEMBRE!R90)</f>
        <v>17</v>
      </c>
      <c r="S90" s="26">
        <f>SUM(ENERO:DICIEMBRE!S90)</f>
        <v>31</v>
      </c>
      <c r="T90" s="26">
        <f>SUM(ENERO:DICIEMBRE!T90)</f>
        <v>16</v>
      </c>
      <c r="U90" s="26">
        <f>SUM(ENERO:DICIEMBRE!U90)</f>
        <v>47</v>
      </c>
      <c r="V90" s="26">
        <f>SUM(ENERO:DICIEMBRE!V90)</f>
        <v>11</v>
      </c>
      <c r="W90" s="26">
        <f>SUM(ENERO:DICIEMBRE!W90)</f>
        <v>84</v>
      </c>
      <c r="X90" s="26">
        <f>SUM(ENERO:DICIEMBRE!X90)</f>
        <v>59</v>
      </c>
      <c r="Y90" s="26">
        <f>SUM(ENERO:DICIEMBRE!Y90)</f>
        <v>77</v>
      </c>
      <c r="Z90" s="26">
        <f>SUM(ENERO:DICIEMBRE!Z90)</f>
        <v>72</v>
      </c>
      <c r="AA90" s="26">
        <f>SUM(ENERO:DICIEMBRE!AA90)</f>
        <v>21</v>
      </c>
      <c r="AB90" s="26">
        <f>SUM(ENERO:DICIEMBRE!AB90)</f>
        <v>38</v>
      </c>
      <c r="AC90" s="26">
        <f>SUM(ENERO:DICIEMBRE!AC90)</f>
        <v>41</v>
      </c>
      <c r="AD90" s="26">
        <f>SUM(ENERO:DICIEMBRE!AD90)</f>
        <v>110</v>
      </c>
      <c r="AE90" s="26">
        <f>SUM(ENERO:DICIEMBRE!AE90)</f>
        <v>33</v>
      </c>
      <c r="AF90" s="26">
        <f>SUM(ENERO:DICIEMBRE!AF90)</f>
        <v>136</v>
      </c>
      <c r="AG90" s="26">
        <f>SUM(ENERO:DICIEMBRE!AG90)</f>
        <v>59</v>
      </c>
      <c r="AH90" s="26">
        <f>SUM(ENERO:DICIEMBRE!AH90)</f>
        <v>148</v>
      </c>
      <c r="AI90" s="26">
        <f>SUM(ENERO:DICIEMBRE!AI90)</f>
        <v>30</v>
      </c>
      <c r="AJ90" s="26">
        <f>SUM(ENERO:DICIEMBRE!AJ90)</f>
        <v>48</v>
      </c>
      <c r="AK90" s="26">
        <f>SUM(ENERO:DICIEMBRE!AK90)</f>
        <v>37</v>
      </c>
      <c r="AL90" s="26">
        <f>SUM(ENERO:DICIEMBRE!AL90)</f>
        <v>67</v>
      </c>
      <c r="AM90" s="26">
        <f>SUM(ENERO:DICIEMBRE!AM90)</f>
        <v>22</v>
      </c>
      <c r="AN90" s="26">
        <f>SUM(ENERO:DICIEMBRE!AN90)</f>
        <v>34</v>
      </c>
      <c r="AO90" s="26">
        <f>SUM(ENERO:DICIEMBRE!AO90)</f>
        <v>9</v>
      </c>
      <c r="AP90" s="26">
        <f>SUM(ENERO:DICIEMBRE!AP90)</f>
        <v>22</v>
      </c>
      <c r="AQ90" s="26">
        <f>SUM(ENERO:DICIEMBRE!AQ90)</f>
        <v>1396</v>
      </c>
      <c r="AR90" s="26">
        <f>SUM(ENERO:DICIEMBRE!AR90)</f>
        <v>6</v>
      </c>
      <c r="AS90" s="26">
        <f>SUM(ENERO:DICIEMBRE!AS90)</f>
        <v>0</v>
      </c>
      <c r="AT90" s="26">
        <f>SUM(ENERO:DICIEMBRE!AT90)</f>
        <v>64</v>
      </c>
      <c r="AU90" s="26">
        <f>SUM(ENERO:DICIEMBRE!AU90)</f>
        <v>0</v>
      </c>
      <c r="AV90" s="26">
        <f>SUM(ENERO:DICIEMBRE!AV90)</f>
        <v>6</v>
      </c>
      <c r="AW90" s="26">
        <f>SUM(ENERO:DICIEMBRE!AW90)</f>
        <v>3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x14ac:dyDescent="0.2">
      <c r="A91" s="3433" t="s">
        <v>126</v>
      </c>
      <c r="B91" s="3433"/>
      <c r="C91" s="3433"/>
      <c r="D91" s="237">
        <f t="shared" ref="D91:D143" si="77">SUM(E91:F91)</f>
        <v>82</v>
      </c>
      <c r="E91" s="34">
        <f t="shared" ref="E91:E143" si="78">SUM(G91+I91+K91+M91+O91+Q91+S91+U91+W91+Y91+AA91+AC91+AE91+AG91+AI91+AK91+AM91)</f>
        <v>21</v>
      </c>
      <c r="F91" s="36">
        <f t="shared" ref="F91:F143" si="79">SUM(H91+J91+L91+N91+P91+R91+T91+V91+X91+Z91+AB91+AD91+AF91+AH91+AJ91+AL91+AN91)</f>
        <v>61</v>
      </c>
      <c r="G91" s="26">
        <f>SUM(ENERO:DICIEMBRE!G91)</f>
        <v>0</v>
      </c>
      <c r="H91" s="26">
        <f>SUM(ENERO:DICIEMBRE!H91)</f>
        <v>0</v>
      </c>
      <c r="I91" s="26">
        <f>SUM(ENERO:DICIEMBRE!I91)</f>
        <v>0</v>
      </c>
      <c r="J91" s="26">
        <f>SUM(ENERO:DICIEMBRE!J91)</f>
        <v>0</v>
      </c>
      <c r="K91" s="26">
        <f>SUM(ENERO:DICIEMBRE!K91)</f>
        <v>0</v>
      </c>
      <c r="L91" s="26">
        <f>SUM(ENERO:DICIEMBRE!L91)</f>
        <v>0</v>
      </c>
      <c r="M91" s="26">
        <f>SUM(ENERO:DICIEMBRE!M91)</f>
        <v>0</v>
      </c>
      <c r="N91" s="26">
        <f>SUM(ENERO:DICIEMBRE!N91)</f>
        <v>0</v>
      </c>
      <c r="O91" s="26">
        <f>SUM(ENERO:DICIEMBRE!O91)</f>
        <v>0</v>
      </c>
      <c r="P91" s="26">
        <f>SUM(ENERO:DICIEMBRE!P91)</f>
        <v>0</v>
      </c>
      <c r="Q91" s="26">
        <f>SUM(ENERO:DICIEMBRE!Q91)</f>
        <v>0</v>
      </c>
      <c r="R91" s="26">
        <f>SUM(ENERO:DICIEMBRE!R91)</f>
        <v>0</v>
      </c>
      <c r="S91" s="26">
        <f>SUM(ENERO:DICIEMBRE!S91)</f>
        <v>0</v>
      </c>
      <c r="T91" s="26">
        <f>SUM(ENERO:DICIEMBRE!T91)</f>
        <v>0</v>
      </c>
      <c r="U91" s="26">
        <f>SUM(ENERO:DICIEMBRE!U91)</f>
        <v>2</v>
      </c>
      <c r="V91" s="26">
        <f>SUM(ENERO:DICIEMBRE!V91)</f>
        <v>0</v>
      </c>
      <c r="W91" s="26">
        <f>SUM(ENERO:DICIEMBRE!W91)</f>
        <v>3</v>
      </c>
      <c r="X91" s="26">
        <f>SUM(ENERO:DICIEMBRE!X91)</f>
        <v>4</v>
      </c>
      <c r="Y91" s="26">
        <f>SUM(ENERO:DICIEMBRE!Y91)</f>
        <v>1</v>
      </c>
      <c r="Z91" s="26">
        <f>SUM(ENERO:DICIEMBRE!Z91)</f>
        <v>8</v>
      </c>
      <c r="AA91" s="26">
        <f>SUM(ENERO:DICIEMBRE!AA91)</f>
        <v>0</v>
      </c>
      <c r="AB91" s="26">
        <f>SUM(ENERO:DICIEMBRE!AB91)</f>
        <v>8</v>
      </c>
      <c r="AC91" s="26">
        <f>SUM(ENERO:DICIEMBRE!AC91)</f>
        <v>0</v>
      </c>
      <c r="AD91" s="26">
        <f>SUM(ENERO:DICIEMBRE!AD91)</f>
        <v>6</v>
      </c>
      <c r="AE91" s="26">
        <f>SUM(ENERO:DICIEMBRE!AE91)</f>
        <v>1</v>
      </c>
      <c r="AF91" s="26">
        <f>SUM(ENERO:DICIEMBRE!AF91)</f>
        <v>5</v>
      </c>
      <c r="AG91" s="26">
        <f>SUM(ENERO:DICIEMBRE!AG91)</f>
        <v>7</v>
      </c>
      <c r="AH91" s="26">
        <f>SUM(ENERO:DICIEMBRE!AH91)</f>
        <v>16</v>
      </c>
      <c r="AI91" s="26">
        <f>SUM(ENERO:DICIEMBRE!AI91)</f>
        <v>2</v>
      </c>
      <c r="AJ91" s="26">
        <f>SUM(ENERO:DICIEMBRE!AJ91)</f>
        <v>8</v>
      </c>
      <c r="AK91" s="26">
        <f>SUM(ENERO:DICIEMBRE!AK91)</f>
        <v>3</v>
      </c>
      <c r="AL91" s="26">
        <f>SUM(ENERO:DICIEMBRE!AL91)</f>
        <v>5</v>
      </c>
      <c r="AM91" s="26">
        <f>SUM(ENERO:DICIEMBRE!AM91)</f>
        <v>2</v>
      </c>
      <c r="AN91" s="26">
        <f>SUM(ENERO:DICIEMBRE!AN91)</f>
        <v>1</v>
      </c>
      <c r="AO91" s="26">
        <f>SUM(ENERO:DICIEMBRE!AO91)</f>
        <v>0</v>
      </c>
      <c r="AP91" s="26">
        <f>SUM(ENERO:DICIEMBRE!AP91)</f>
        <v>2</v>
      </c>
      <c r="AQ91" s="26">
        <f>SUM(ENERO:DICIEMBRE!AQ91)</f>
        <v>82</v>
      </c>
      <c r="AR91" s="26">
        <f>SUM(ENERO:DICIEMBRE!AR91)</f>
        <v>1</v>
      </c>
      <c r="AS91" s="26">
        <f>SUM(ENERO:DICIEMBRE!AS91)</f>
        <v>0</v>
      </c>
      <c r="AT91" s="26">
        <f>SUM(ENERO:DICIEMBRE!AT91)</f>
        <v>0</v>
      </c>
      <c r="AU91" s="26">
        <f>SUM(ENERO:DICIEMBRE!AU91)</f>
        <v>0</v>
      </c>
      <c r="AV91" s="26">
        <f>SUM(ENERO:DICIEMBRE!AV91)</f>
        <v>0</v>
      </c>
      <c r="AW91" s="26">
        <f>SUM(ENERO:DICIEMBRE!AW91)</f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x14ac:dyDescent="0.2">
      <c r="A92" s="3425" t="s">
        <v>127</v>
      </c>
      <c r="B92" s="3426"/>
      <c r="C92" s="3427"/>
      <c r="D92" s="237">
        <f t="shared" si="77"/>
        <v>125</v>
      </c>
      <c r="E92" s="34">
        <f t="shared" si="78"/>
        <v>93</v>
      </c>
      <c r="F92" s="36">
        <f t="shared" si="79"/>
        <v>32</v>
      </c>
      <c r="G92" s="26">
        <f>SUM(ENERO:DICIEMBRE!G92)</f>
        <v>10</v>
      </c>
      <c r="H92" s="26">
        <f>SUM(ENERO:DICIEMBRE!H92)</f>
        <v>6</v>
      </c>
      <c r="I92" s="26">
        <f>SUM(ENERO:DICIEMBRE!I92)</f>
        <v>2</v>
      </c>
      <c r="J92" s="26">
        <f>SUM(ENERO:DICIEMBRE!J92)</f>
        <v>0</v>
      </c>
      <c r="K92" s="26">
        <f>SUM(ENERO:DICIEMBRE!K92)</f>
        <v>1</v>
      </c>
      <c r="L92" s="26">
        <f>SUM(ENERO:DICIEMBRE!L92)</f>
        <v>1</v>
      </c>
      <c r="M92" s="26">
        <f>SUM(ENERO:DICIEMBRE!M92)</f>
        <v>0</v>
      </c>
      <c r="N92" s="26">
        <f>SUM(ENERO:DICIEMBRE!N92)</f>
        <v>2</v>
      </c>
      <c r="O92" s="26">
        <f>SUM(ENERO:DICIEMBRE!O92)</f>
        <v>0</v>
      </c>
      <c r="P92" s="26">
        <f>SUM(ENERO:DICIEMBRE!P92)</f>
        <v>0</v>
      </c>
      <c r="Q92" s="26">
        <f>SUM(ENERO:DICIEMBRE!Q92)</f>
        <v>1</v>
      </c>
      <c r="R92" s="26">
        <f>SUM(ENERO:DICIEMBRE!R92)</f>
        <v>0</v>
      </c>
      <c r="S92" s="26">
        <f>SUM(ENERO:DICIEMBRE!S92)</f>
        <v>0</v>
      </c>
      <c r="T92" s="26">
        <f>SUM(ENERO:DICIEMBRE!T92)</f>
        <v>0</v>
      </c>
      <c r="U92" s="26">
        <f>SUM(ENERO:DICIEMBRE!U92)</f>
        <v>3</v>
      </c>
      <c r="V92" s="26">
        <f>SUM(ENERO:DICIEMBRE!V92)</f>
        <v>0</v>
      </c>
      <c r="W92" s="26">
        <f>SUM(ENERO:DICIEMBRE!W92)</f>
        <v>3</v>
      </c>
      <c r="X92" s="26">
        <f>SUM(ENERO:DICIEMBRE!X92)</f>
        <v>4</v>
      </c>
      <c r="Y92" s="26">
        <f>SUM(ENERO:DICIEMBRE!Y92)</f>
        <v>6</v>
      </c>
      <c r="Z92" s="26">
        <f>SUM(ENERO:DICIEMBRE!Z92)</f>
        <v>1</v>
      </c>
      <c r="AA92" s="26">
        <f>SUM(ENERO:DICIEMBRE!AA92)</f>
        <v>3</v>
      </c>
      <c r="AB92" s="26">
        <f>SUM(ENERO:DICIEMBRE!AB92)</f>
        <v>5</v>
      </c>
      <c r="AC92" s="26">
        <f>SUM(ENERO:DICIEMBRE!AC92)</f>
        <v>11</v>
      </c>
      <c r="AD92" s="26">
        <f>SUM(ENERO:DICIEMBRE!AD92)</f>
        <v>2</v>
      </c>
      <c r="AE92" s="26">
        <f>SUM(ENERO:DICIEMBRE!AE92)</f>
        <v>9</v>
      </c>
      <c r="AF92" s="26">
        <f>SUM(ENERO:DICIEMBRE!AF92)</f>
        <v>4</v>
      </c>
      <c r="AG92" s="26">
        <f>SUM(ENERO:DICIEMBRE!AG92)</f>
        <v>19</v>
      </c>
      <c r="AH92" s="26">
        <f>SUM(ENERO:DICIEMBRE!AH92)</f>
        <v>0</v>
      </c>
      <c r="AI92" s="26">
        <f>SUM(ENERO:DICIEMBRE!AI92)</f>
        <v>6</v>
      </c>
      <c r="AJ92" s="26">
        <f>SUM(ENERO:DICIEMBRE!AJ92)</f>
        <v>2</v>
      </c>
      <c r="AK92" s="26">
        <f>SUM(ENERO:DICIEMBRE!AK92)</f>
        <v>10</v>
      </c>
      <c r="AL92" s="26">
        <f>SUM(ENERO:DICIEMBRE!AL92)</f>
        <v>4</v>
      </c>
      <c r="AM92" s="26">
        <f>SUM(ENERO:DICIEMBRE!AM92)</f>
        <v>9</v>
      </c>
      <c r="AN92" s="26">
        <f>SUM(ENERO:DICIEMBRE!AN92)</f>
        <v>1</v>
      </c>
      <c r="AO92" s="26">
        <f>SUM(ENERO:DICIEMBRE!AO92)</f>
        <v>0</v>
      </c>
      <c r="AP92" s="26">
        <f>SUM(ENERO:DICIEMBRE!AP92)</f>
        <v>0</v>
      </c>
      <c r="AQ92" s="26">
        <f>SUM(ENERO:DICIEMBRE!AQ92)</f>
        <v>125</v>
      </c>
      <c r="AR92" s="26">
        <f>SUM(ENERO:DICIEMBRE!AR92)</f>
        <v>0</v>
      </c>
      <c r="AS92" s="26">
        <f>SUM(ENERO:DICIEMBRE!AS92)</f>
        <v>0</v>
      </c>
      <c r="AT92" s="26">
        <f>SUM(ENERO:DICIEMBRE!AT92)</f>
        <v>0</v>
      </c>
      <c r="AU92" s="26">
        <f>SUM(ENERO:DICIEMBRE!AU92)</f>
        <v>0</v>
      </c>
      <c r="AV92" s="26">
        <f>SUM(ENERO:DICIEMBRE!AV92)</f>
        <v>0</v>
      </c>
      <c r="AW92" s="26">
        <f>SUM(ENERO:DICIEMBRE!AW92)</f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161</v>
      </c>
      <c r="E93" s="34">
        <f t="shared" si="78"/>
        <v>113</v>
      </c>
      <c r="F93" s="36">
        <f t="shared" si="79"/>
        <v>48</v>
      </c>
      <c r="G93" s="26">
        <f>SUM(ENERO:DICIEMBRE!G93)</f>
        <v>8</v>
      </c>
      <c r="H93" s="26">
        <f>SUM(ENERO:DICIEMBRE!H93)</f>
        <v>6</v>
      </c>
      <c r="I93" s="26">
        <f>SUM(ENERO:DICIEMBRE!I93)</f>
        <v>0</v>
      </c>
      <c r="J93" s="26">
        <f>SUM(ENERO:DICIEMBRE!J93)</f>
        <v>0</v>
      </c>
      <c r="K93" s="26">
        <f>SUM(ENERO:DICIEMBRE!K93)</f>
        <v>0</v>
      </c>
      <c r="L93" s="26">
        <f>SUM(ENERO:DICIEMBRE!L93)</f>
        <v>0</v>
      </c>
      <c r="M93" s="26">
        <f>SUM(ENERO:DICIEMBRE!M93)</f>
        <v>0</v>
      </c>
      <c r="N93" s="26">
        <f>SUM(ENERO:DICIEMBRE!N93)</f>
        <v>0</v>
      </c>
      <c r="O93" s="26">
        <f>SUM(ENERO:DICIEMBRE!O93)</f>
        <v>0</v>
      </c>
      <c r="P93" s="26">
        <f>SUM(ENERO:DICIEMBRE!P93)</f>
        <v>0</v>
      </c>
      <c r="Q93" s="26">
        <f>SUM(ENERO:DICIEMBRE!Q93)</f>
        <v>0</v>
      </c>
      <c r="R93" s="26">
        <f>SUM(ENERO:DICIEMBRE!R93)</f>
        <v>0</v>
      </c>
      <c r="S93" s="26">
        <f>SUM(ENERO:DICIEMBRE!S93)</f>
        <v>1</v>
      </c>
      <c r="T93" s="26">
        <f>SUM(ENERO:DICIEMBRE!T93)</f>
        <v>0</v>
      </c>
      <c r="U93" s="26">
        <f>SUM(ENERO:DICIEMBRE!U93)</f>
        <v>1</v>
      </c>
      <c r="V93" s="26">
        <f>SUM(ENERO:DICIEMBRE!V93)</f>
        <v>1</v>
      </c>
      <c r="W93" s="26">
        <f>SUM(ENERO:DICIEMBRE!W93)</f>
        <v>2</v>
      </c>
      <c r="X93" s="26">
        <f>SUM(ENERO:DICIEMBRE!X93)</f>
        <v>4</v>
      </c>
      <c r="Y93" s="26">
        <f>SUM(ENERO:DICIEMBRE!Y93)</f>
        <v>6</v>
      </c>
      <c r="Z93" s="26">
        <f>SUM(ENERO:DICIEMBRE!Z93)</f>
        <v>3</v>
      </c>
      <c r="AA93" s="26">
        <f>SUM(ENERO:DICIEMBRE!AA93)</f>
        <v>4</v>
      </c>
      <c r="AB93" s="26">
        <f>SUM(ENERO:DICIEMBRE!AB93)</f>
        <v>3</v>
      </c>
      <c r="AC93" s="26">
        <f>SUM(ENERO:DICIEMBRE!AC93)</f>
        <v>12</v>
      </c>
      <c r="AD93" s="26">
        <f>SUM(ENERO:DICIEMBRE!AD93)</f>
        <v>5</v>
      </c>
      <c r="AE93" s="26">
        <f>SUM(ENERO:DICIEMBRE!AE93)</f>
        <v>21</v>
      </c>
      <c r="AF93" s="26">
        <f>SUM(ENERO:DICIEMBRE!AF93)</f>
        <v>13</v>
      </c>
      <c r="AG93" s="26">
        <f>SUM(ENERO:DICIEMBRE!AG93)</f>
        <v>30</v>
      </c>
      <c r="AH93" s="26">
        <f>SUM(ENERO:DICIEMBRE!AH93)</f>
        <v>1</v>
      </c>
      <c r="AI93" s="26">
        <f>SUM(ENERO:DICIEMBRE!AI93)</f>
        <v>7</v>
      </c>
      <c r="AJ93" s="26">
        <f>SUM(ENERO:DICIEMBRE!AJ93)</f>
        <v>1</v>
      </c>
      <c r="AK93" s="26">
        <f>SUM(ENERO:DICIEMBRE!AK93)</f>
        <v>13</v>
      </c>
      <c r="AL93" s="26">
        <f>SUM(ENERO:DICIEMBRE!AL93)</f>
        <v>8</v>
      </c>
      <c r="AM93" s="26">
        <f>SUM(ENERO:DICIEMBRE!AM93)</f>
        <v>8</v>
      </c>
      <c r="AN93" s="26">
        <f>SUM(ENERO:DICIEMBRE!AN93)</f>
        <v>3</v>
      </c>
      <c r="AO93" s="26">
        <f>SUM(ENERO:DICIEMBRE!AO93)</f>
        <v>0</v>
      </c>
      <c r="AP93" s="26">
        <f>SUM(ENERO:DICIEMBRE!AP93)</f>
        <v>0</v>
      </c>
      <c r="AQ93" s="26">
        <f>SUM(ENERO:DICIEMBRE!AQ93)</f>
        <v>161</v>
      </c>
      <c r="AR93" s="26">
        <f>SUM(ENERO:DICIEMBRE!AR93)</f>
        <v>0</v>
      </c>
      <c r="AS93" s="26">
        <f>SUM(ENERO:DICIEMBRE!AS93)</f>
        <v>0</v>
      </c>
      <c r="AT93" s="26">
        <f>SUM(ENERO:DICIEMBRE!AT93)</f>
        <v>0</v>
      </c>
      <c r="AU93" s="26">
        <f>SUM(ENERO:DICIEMBRE!AU93)</f>
        <v>0</v>
      </c>
      <c r="AV93" s="26">
        <f>SUM(ENERO:DICIEMBRE!AV93)</f>
        <v>0</v>
      </c>
      <c r="AW93" s="26">
        <f>SUM(ENERO:DICIEMBRE!AW93)</f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2047</v>
      </c>
      <c r="E94" s="34">
        <f t="shared" si="78"/>
        <v>876</v>
      </c>
      <c r="F94" s="36">
        <f>SUM(H94+J94+L94+N94+P94+R94+T94+V94+X94+Z94+AB94+AD94+AF94+AH94+AJ94+AL94+AN94)</f>
        <v>1171</v>
      </c>
      <c r="G94" s="26">
        <f>SUM(ENERO:DICIEMBRE!G94)</f>
        <v>4</v>
      </c>
      <c r="H94" s="26">
        <f>SUM(ENERO:DICIEMBRE!H94)</f>
        <v>8</v>
      </c>
      <c r="I94" s="26">
        <f>SUM(ENERO:DICIEMBRE!I94)</f>
        <v>4</v>
      </c>
      <c r="J94" s="26">
        <f>SUM(ENERO:DICIEMBRE!J94)</f>
        <v>2</v>
      </c>
      <c r="K94" s="26">
        <f>SUM(ENERO:DICIEMBRE!K94)</f>
        <v>10</v>
      </c>
      <c r="L94" s="26">
        <f>SUM(ENERO:DICIEMBRE!L94)</f>
        <v>10</v>
      </c>
      <c r="M94" s="26">
        <f>SUM(ENERO:DICIEMBRE!M94)</f>
        <v>11</v>
      </c>
      <c r="N94" s="26">
        <f>SUM(ENERO:DICIEMBRE!N94)</f>
        <v>14</v>
      </c>
      <c r="O94" s="26">
        <f>SUM(ENERO:DICIEMBRE!O94)</f>
        <v>17</v>
      </c>
      <c r="P94" s="26">
        <f>SUM(ENERO:DICIEMBRE!P94)</f>
        <v>10</v>
      </c>
      <c r="Q94" s="26">
        <f>SUM(ENERO:DICIEMBRE!Q94)</f>
        <v>18</v>
      </c>
      <c r="R94" s="26">
        <f>SUM(ENERO:DICIEMBRE!R94)</f>
        <v>19</v>
      </c>
      <c r="S94" s="26">
        <f>SUM(ENERO:DICIEMBRE!S94)</f>
        <v>24</v>
      </c>
      <c r="T94" s="26">
        <f>SUM(ENERO:DICIEMBRE!T94)</f>
        <v>23</v>
      </c>
      <c r="U94" s="26">
        <f>SUM(ENERO:DICIEMBRE!U94)</f>
        <v>71</v>
      </c>
      <c r="V94" s="26">
        <f>SUM(ENERO:DICIEMBRE!V94)</f>
        <v>71</v>
      </c>
      <c r="W94" s="26">
        <f>SUM(ENERO:DICIEMBRE!W94)</f>
        <v>187</v>
      </c>
      <c r="X94" s="26">
        <f>SUM(ENERO:DICIEMBRE!X94)</f>
        <v>193</v>
      </c>
      <c r="Y94" s="26">
        <f>SUM(ENERO:DICIEMBRE!Y94)</f>
        <v>58</v>
      </c>
      <c r="Z94" s="26">
        <f>SUM(ENERO:DICIEMBRE!Z94)</f>
        <v>60</v>
      </c>
      <c r="AA94" s="26">
        <f>SUM(ENERO:DICIEMBRE!AA94)</f>
        <v>36</v>
      </c>
      <c r="AB94" s="26">
        <f>SUM(ENERO:DICIEMBRE!AB94)</f>
        <v>69</v>
      </c>
      <c r="AC94" s="26">
        <f>SUM(ENERO:DICIEMBRE!AC94)</f>
        <v>42</v>
      </c>
      <c r="AD94" s="26">
        <f>SUM(ENERO:DICIEMBRE!AD94)</f>
        <v>91</v>
      </c>
      <c r="AE94" s="26">
        <f>SUM(ENERO:DICIEMBRE!AE94)</f>
        <v>37</v>
      </c>
      <c r="AF94" s="26">
        <f>SUM(ENERO:DICIEMBRE!AF94)</f>
        <v>97</v>
      </c>
      <c r="AG94" s="26">
        <f>SUM(ENERO:DICIEMBRE!AG94)</f>
        <v>96</v>
      </c>
      <c r="AH94" s="26">
        <f>SUM(ENERO:DICIEMBRE!AH94)</f>
        <v>162</v>
      </c>
      <c r="AI94" s="26">
        <f>SUM(ENERO:DICIEMBRE!AI94)</f>
        <v>65</v>
      </c>
      <c r="AJ94" s="26">
        <f>SUM(ENERO:DICIEMBRE!AJ94)</f>
        <v>92</v>
      </c>
      <c r="AK94" s="26">
        <f>SUM(ENERO:DICIEMBRE!AK94)</f>
        <v>121</v>
      </c>
      <c r="AL94" s="26">
        <f>SUM(ENERO:DICIEMBRE!AL94)</f>
        <v>168</v>
      </c>
      <c r="AM94" s="26">
        <f>SUM(ENERO:DICIEMBRE!AM94)</f>
        <v>75</v>
      </c>
      <c r="AN94" s="26">
        <f>SUM(ENERO:DICIEMBRE!AN94)</f>
        <v>82</v>
      </c>
      <c r="AO94" s="26">
        <f>SUM(ENERO:DICIEMBRE!AO94)</f>
        <v>113</v>
      </c>
      <c r="AP94" s="26">
        <f>SUM(ENERO:DICIEMBRE!AP94)</f>
        <v>2</v>
      </c>
      <c r="AQ94" s="26">
        <f>SUM(ENERO:DICIEMBRE!AQ94)</f>
        <v>2047</v>
      </c>
      <c r="AR94" s="26">
        <f>SUM(ENERO:DICIEMBRE!AR94)</f>
        <v>16</v>
      </c>
      <c r="AS94" s="26">
        <f>SUM(ENERO:DICIEMBRE!AS94)</f>
        <v>0</v>
      </c>
      <c r="AT94" s="26">
        <f>SUM(ENERO:DICIEMBRE!AT94)</f>
        <v>0</v>
      </c>
      <c r="AU94" s="26">
        <f>SUM(ENERO:DICIEMBRE!AU94)</f>
        <v>0</v>
      </c>
      <c r="AV94" s="26">
        <f>SUM(ENERO:DICIEMBRE!AV94)</f>
        <v>0</v>
      </c>
      <c r="AW94" s="26">
        <f>SUM(ENERO:DICIEMBRE!AW94)</f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601</v>
      </c>
      <c r="E95" s="34">
        <f>SUM(Y95+AA95+AC95+AE95+AG95+AI95+AK95+AM95)</f>
        <v>231</v>
      </c>
      <c r="F95" s="36">
        <f>SUM(Z95+AB95+AD95+AF95+AH95+AJ95+AL95+AN95)</f>
        <v>370</v>
      </c>
      <c r="G95" s="26">
        <f>SUM(ENERO:DICIEMBRE!G95)</f>
        <v>0</v>
      </c>
      <c r="H95" s="26">
        <f>SUM(ENERO:DICIEMBRE!H95)</f>
        <v>0</v>
      </c>
      <c r="I95" s="26">
        <f>SUM(ENERO:DICIEMBRE!I95)</f>
        <v>0</v>
      </c>
      <c r="J95" s="26">
        <f>SUM(ENERO:DICIEMBRE!J95)</f>
        <v>0</v>
      </c>
      <c r="K95" s="26">
        <f>SUM(ENERO:DICIEMBRE!K95)</f>
        <v>0</v>
      </c>
      <c r="L95" s="26">
        <f>SUM(ENERO:DICIEMBRE!L95)</f>
        <v>0</v>
      </c>
      <c r="M95" s="26">
        <f>SUM(ENERO:DICIEMBRE!M95)</f>
        <v>0</v>
      </c>
      <c r="N95" s="26">
        <f>SUM(ENERO:DICIEMBRE!N95)</f>
        <v>0</v>
      </c>
      <c r="O95" s="26">
        <f>SUM(ENERO:DICIEMBRE!O95)</f>
        <v>0</v>
      </c>
      <c r="P95" s="26">
        <f>SUM(ENERO:DICIEMBRE!P95)</f>
        <v>0</v>
      </c>
      <c r="Q95" s="26">
        <f>SUM(ENERO:DICIEMBRE!Q95)</f>
        <v>0</v>
      </c>
      <c r="R95" s="26">
        <f>SUM(ENERO:DICIEMBRE!R95)</f>
        <v>0</v>
      </c>
      <c r="S95" s="26">
        <f>SUM(ENERO:DICIEMBRE!S95)</f>
        <v>0</v>
      </c>
      <c r="T95" s="26">
        <f>SUM(ENERO:DICIEMBRE!T95)</f>
        <v>0</v>
      </c>
      <c r="U95" s="26">
        <f>SUM(ENERO:DICIEMBRE!U95)</f>
        <v>0</v>
      </c>
      <c r="V95" s="26">
        <f>SUM(ENERO:DICIEMBRE!V95)</f>
        <v>0</v>
      </c>
      <c r="W95" s="26">
        <f>SUM(ENERO:DICIEMBRE!W95)</f>
        <v>0</v>
      </c>
      <c r="X95" s="26">
        <f>SUM(ENERO:DICIEMBRE!X95)</f>
        <v>0</v>
      </c>
      <c r="Y95" s="26">
        <f>SUM(ENERO:DICIEMBRE!Y95)</f>
        <v>96</v>
      </c>
      <c r="Z95" s="26">
        <f>SUM(ENERO:DICIEMBRE!Z95)</f>
        <v>132</v>
      </c>
      <c r="AA95" s="26">
        <f>SUM(ENERO:DICIEMBRE!AA95)</f>
        <v>71</v>
      </c>
      <c r="AB95" s="26">
        <f>SUM(ENERO:DICIEMBRE!AB95)</f>
        <v>94</v>
      </c>
      <c r="AC95" s="26">
        <f>SUM(ENERO:DICIEMBRE!AC95)</f>
        <v>17</v>
      </c>
      <c r="AD95" s="26">
        <f>SUM(ENERO:DICIEMBRE!AD95)</f>
        <v>79</v>
      </c>
      <c r="AE95" s="26">
        <f>SUM(ENERO:DICIEMBRE!AE95)</f>
        <v>6</v>
      </c>
      <c r="AF95" s="26">
        <f>SUM(ENERO:DICIEMBRE!AF95)</f>
        <v>21</v>
      </c>
      <c r="AG95" s="26">
        <f>SUM(ENERO:DICIEMBRE!AG95)</f>
        <v>28</v>
      </c>
      <c r="AH95" s="26">
        <f>SUM(ENERO:DICIEMBRE!AH95)</f>
        <v>24</v>
      </c>
      <c r="AI95" s="26">
        <f>SUM(ENERO:DICIEMBRE!AI95)</f>
        <v>2</v>
      </c>
      <c r="AJ95" s="26">
        <f>SUM(ENERO:DICIEMBRE!AJ95)</f>
        <v>9</v>
      </c>
      <c r="AK95" s="26">
        <f>SUM(ENERO:DICIEMBRE!AK95)</f>
        <v>8</v>
      </c>
      <c r="AL95" s="26">
        <f>SUM(ENERO:DICIEMBRE!AL95)</f>
        <v>9</v>
      </c>
      <c r="AM95" s="26">
        <f>SUM(ENERO:DICIEMBRE!AM95)</f>
        <v>3</v>
      </c>
      <c r="AN95" s="26">
        <f>SUM(ENERO:DICIEMBRE!AN95)</f>
        <v>2</v>
      </c>
      <c r="AO95" s="26">
        <f>SUM(ENERO:DICIEMBRE!AO95)</f>
        <v>0</v>
      </c>
      <c r="AP95" s="26">
        <f>SUM(ENERO:DICIEMBRE!AP95)</f>
        <v>0</v>
      </c>
      <c r="AQ95" s="26">
        <f>SUM(ENERO:DICIEMBRE!AQ95)</f>
        <v>601</v>
      </c>
      <c r="AR95" s="26">
        <f>SUM(ENERO:DICIEMBRE!AR95)</f>
        <v>0</v>
      </c>
      <c r="AS95" s="26">
        <f>SUM(ENERO:DICIEMBRE!AS95)</f>
        <v>0</v>
      </c>
      <c r="AT95" s="26">
        <f>SUM(ENERO:DICIEMBRE!AT95)</f>
        <v>0</v>
      </c>
      <c r="AU95" s="26">
        <f>SUM(ENERO:DICIEMBRE!AU95)</f>
        <v>0</v>
      </c>
      <c r="AV95" s="26">
        <f>SUM(ENERO:DICIEMBRE!AV95)</f>
        <v>0</v>
      </c>
      <c r="AW95" s="26">
        <f>SUM(ENERO:DICIEMBRE!AW95)</f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x14ac:dyDescent="0.2">
      <c r="A96" s="3433" t="s">
        <v>131</v>
      </c>
      <c r="B96" s="3433"/>
      <c r="C96" s="3433"/>
      <c r="D96" s="237">
        <f t="shared" si="77"/>
        <v>915</v>
      </c>
      <c r="E96" s="34">
        <f t="shared" si="78"/>
        <v>351</v>
      </c>
      <c r="F96" s="36">
        <f t="shared" si="79"/>
        <v>564</v>
      </c>
      <c r="G96" s="26">
        <f>SUM(ENERO:DICIEMBRE!G96)</f>
        <v>11</v>
      </c>
      <c r="H96" s="26">
        <f>SUM(ENERO:DICIEMBRE!H96)</f>
        <v>9</v>
      </c>
      <c r="I96" s="26">
        <f>SUM(ENERO:DICIEMBRE!I96)</f>
        <v>0</v>
      </c>
      <c r="J96" s="26">
        <f>SUM(ENERO:DICIEMBRE!J96)</f>
        <v>0</v>
      </c>
      <c r="K96" s="26">
        <f>SUM(ENERO:DICIEMBRE!K96)</f>
        <v>1</v>
      </c>
      <c r="L96" s="26">
        <f>SUM(ENERO:DICIEMBRE!L96)</f>
        <v>0</v>
      </c>
      <c r="M96" s="26">
        <f>SUM(ENERO:DICIEMBRE!M96)</f>
        <v>0</v>
      </c>
      <c r="N96" s="26">
        <f>SUM(ENERO:DICIEMBRE!N96)</f>
        <v>2</v>
      </c>
      <c r="O96" s="26">
        <f>SUM(ENERO:DICIEMBRE!O96)</f>
        <v>8</v>
      </c>
      <c r="P96" s="26">
        <f>SUM(ENERO:DICIEMBRE!P96)</f>
        <v>2</v>
      </c>
      <c r="Q96" s="26">
        <f>SUM(ENERO:DICIEMBRE!Q96)</f>
        <v>4</v>
      </c>
      <c r="R96" s="26">
        <f>SUM(ENERO:DICIEMBRE!R96)</f>
        <v>1</v>
      </c>
      <c r="S96" s="26">
        <f>SUM(ENERO:DICIEMBRE!S96)</f>
        <v>2</v>
      </c>
      <c r="T96" s="26">
        <f>SUM(ENERO:DICIEMBRE!T96)</f>
        <v>3</v>
      </c>
      <c r="U96" s="26">
        <f>SUM(ENERO:DICIEMBRE!U96)</f>
        <v>12</v>
      </c>
      <c r="V96" s="26">
        <f>SUM(ENERO:DICIEMBRE!V96)</f>
        <v>3</v>
      </c>
      <c r="W96" s="26">
        <f>SUM(ENERO:DICIEMBRE!W96)</f>
        <v>22</v>
      </c>
      <c r="X96" s="26">
        <f>SUM(ENERO:DICIEMBRE!X96)</f>
        <v>24</v>
      </c>
      <c r="Y96" s="26">
        <f>SUM(ENERO:DICIEMBRE!Y96)</f>
        <v>113</v>
      </c>
      <c r="Z96" s="26">
        <f>SUM(ENERO:DICIEMBRE!Z96)</f>
        <v>147</v>
      </c>
      <c r="AA96" s="26">
        <f>SUM(ENERO:DICIEMBRE!AA96)</f>
        <v>75</v>
      </c>
      <c r="AB96" s="26">
        <f>SUM(ENERO:DICIEMBRE!AB96)</f>
        <v>108</v>
      </c>
      <c r="AC96" s="26">
        <f>SUM(ENERO:DICIEMBRE!AC96)</f>
        <v>21</v>
      </c>
      <c r="AD96" s="26">
        <f>SUM(ENERO:DICIEMBRE!AD96)</f>
        <v>93</v>
      </c>
      <c r="AE96" s="26">
        <f>SUM(ENERO:DICIEMBRE!AE96)</f>
        <v>15</v>
      </c>
      <c r="AF96" s="26">
        <f>SUM(ENERO:DICIEMBRE!AF96)</f>
        <v>43</v>
      </c>
      <c r="AG96" s="26">
        <f>SUM(ENERO:DICIEMBRE!AG96)</f>
        <v>45</v>
      </c>
      <c r="AH96" s="26">
        <f>SUM(ENERO:DICIEMBRE!AH96)</f>
        <v>73</v>
      </c>
      <c r="AI96" s="26">
        <f>SUM(ENERO:DICIEMBRE!AI96)</f>
        <v>5</v>
      </c>
      <c r="AJ96" s="26">
        <f>SUM(ENERO:DICIEMBRE!AJ96)</f>
        <v>30</v>
      </c>
      <c r="AK96" s="26">
        <f>SUM(ENERO:DICIEMBRE!AK96)</f>
        <v>13</v>
      </c>
      <c r="AL96" s="26">
        <f>SUM(ENERO:DICIEMBRE!AL96)</f>
        <v>22</v>
      </c>
      <c r="AM96" s="26">
        <f>SUM(ENERO:DICIEMBRE!AM96)</f>
        <v>4</v>
      </c>
      <c r="AN96" s="26">
        <f>SUM(ENERO:DICIEMBRE!AN96)</f>
        <v>4</v>
      </c>
      <c r="AO96" s="26">
        <f>SUM(ENERO:DICIEMBRE!AO96)</f>
        <v>0</v>
      </c>
      <c r="AP96" s="26">
        <f>SUM(ENERO:DICIEMBRE!AP96)</f>
        <v>4</v>
      </c>
      <c r="AQ96" s="26">
        <f>SUM(ENERO:DICIEMBRE!AQ96)</f>
        <v>915</v>
      </c>
      <c r="AR96" s="26">
        <f>SUM(ENERO:DICIEMBRE!AR96)</f>
        <v>0</v>
      </c>
      <c r="AS96" s="26">
        <f>SUM(ENERO:DICIEMBRE!AS96)</f>
        <v>0</v>
      </c>
      <c r="AT96" s="26">
        <f>SUM(ENERO:DICIEMBRE!AT96)</f>
        <v>0</v>
      </c>
      <c r="AU96" s="26">
        <f>SUM(ENERO:DICIEMBRE!AU96)</f>
        <v>0</v>
      </c>
      <c r="AV96" s="26">
        <f>SUM(ENERO:DICIEMBRE!AV96)</f>
        <v>0</v>
      </c>
      <c r="AW96" s="26">
        <f>SUM(ENERO:DICIEMBRE!AW96)</f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x14ac:dyDescent="0.2">
      <c r="A97" s="3297" t="s">
        <v>132</v>
      </c>
      <c r="B97" s="3297"/>
      <c r="C97" s="3297"/>
      <c r="D97" s="237">
        <f t="shared" si="77"/>
        <v>89</v>
      </c>
      <c r="E97" s="34">
        <f t="shared" si="78"/>
        <v>59</v>
      </c>
      <c r="F97" s="36">
        <f t="shared" si="79"/>
        <v>30</v>
      </c>
      <c r="G97" s="26">
        <f>SUM(ENERO:DICIEMBRE!G97)</f>
        <v>1</v>
      </c>
      <c r="H97" s="26">
        <f>SUM(ENERO:DICIEMBRE!H97)</f>
        <v>0</v>
      </c>
      <c r="I97" s="26">
        <f>SUM(ENERO:DICIEMBRE!I97)</f>
        <v>2</v>
      </c>
      <c r="J97" s="26">
        <f>SUM(ENERO:DICIEMBRE!J97)</f>
        <v>4</v>
      </c>
      <c r="K97" s="26">
        <f>SUM(ENERO:DICIEMBRE!K97)</f>
        <v>0</v>
      </c>
      <c r="L97" s="26">
        <f>SUM(ENERO:DICIEMBRE!L97)</f>
        <v>1</v>
      </c>
      <c r="M97" s="26">
        <f>SUM(ENERO:DICIEMBRE!M97)</f>
        <v>4</v>
      </c>
      <c r="N97" s="26">
        <f>SUM(ENERO:DICIEMBRE!N97)</f>
        <v>3</v>
      </c>
      <c r="O97" s="26">
        <f>SUM(ENERO:DICIEMBRE!O97)</f>
        <v>4</v>
      </c>
      <c r="P97" s="26">
        <f>SUM(ENERO:DICIEMBRE!P97)</f>
        <v>1</v>
      </c>
      <c r="Q97" s="26">
        <f>SUM(ENERO:DICIEMBRE!Q97)</f>
        <v>6</v>
      </c>
      <c r="R97" s="26">
        <f>SUM(ENERO:DICIEMBRE!R97)</f>
        <v>3</v>
      </c>
      <c r="S97" s="26">
        <f>SUM(ENERO:DICIEMBRE!S97)</f>
        <v>6</v>
      </c>
      <c r="T97" s="26">
        <f>SUM(ENERO:DICIEMBRE!T97)</f>
        <v>6</v>
      </c>
      <c r="U97" s="26">
        <f>SUM(ENERO:DICIEMBRE!U97)</f>
        <v>14</v>
      </c>
      <c r="V97" s="26">
        <f>SUM(ENERO:DICIEMBRE!V97)</f>
        <v>3</v>
      </c>
      <c r="W97" s="26">
        <f>SUM(ENERO:DICIEMBRE!W97)</f>
        <v>18</v>
      </c>
      <c r="X97" s="26">
        <f>SUM(ENERO:DICIEMBRE!X97)</f>
        <v>4</v>
      </c>
      <c r="Y97" s="26">
        <f>SUM(ENERO:DICIEMBRE!Y97)</f>
        <v>2</v>
      </c>
      <c r="Z97" s="26">
        <f>SUM(ENERO:DICIEMBRE!Z97)</f>
        <v>2</v>
      </c>
      <c r="AA97" s="26">
        <f>SUM(ENERO:DICIEMBRE!AA97)</f>
        <v>0</v>
      </c>
      <c r="AB97" s="26">
        <f>SUM(ENERO:DICIEMBRE!AB97)</f>
        <v>0</v>
      </c>
      <c r="AC97" s="26">
        <f>SUM(ENERO:DICIEMBRE!AC97)</f>
        <v>1</v>
      </c>
      <c r="AD97" s="26">
        <f>SUM(ENERO:DICIEMBRE!AD97)</f>
        <v>0</v>
      </c>
      <c r="AE97" s="26">
        <f>SUM(ENERO:DICIEMBRE!AE97)</f>
        <v>1</v>
      </c>
      <c r="AF97" s="26">
        <f>SUM(ENERO:DICIEMBRE!AF97)</f>
        <v>1</v>
      </c>
      <c r="AG97" s="26">
        <f>SUM(ENERO:DICIEMBRE!AG97)</f>
        <v>0</v>
      </c>
      <c r="AH97" s="26">
        <f>SUM(ENERO:DICIEMBRE!AH97)</f>
        <v>1</v>
      </c>
      <c r="AI97" s="26">
        <f>SUM(ENERO:DICIEMBRE!AI97)</f>
        <v>0</v>
      </c>
      <c r="AJ97" s="26">
        <f>SUM(ENERO:DICIEMBRE!AJ97)</f>
        <v>0</v>
      </c>
      <c r="AK97" s="26">
        <f>SUM(ENERO:DICIEMBRE!AK97)</f>
        <v>0</v>
      </c>
      <c r="AL97" s="26">
        <f>SUM(ENERO:DICIEMBRE!AL97)</f>
        <v>0</v>
      </c>
      <c r="AM97" s="26">
        <f>SUM(ENERO:DICIEMBRE!AM97)</f>
        <v>0</v>
      </c>
      <c r="AN97" s="26">
        <f>SUM(ENERO:DICIEMBRE!AN97)</f>
        <v>1</v>
      </c>
      <c r="AO97" s="26">
        <f>SUM(ENERO:DICIEMBRE!AO97)</f>
        <v>0</v>
      </c>
      <c r="AP97" s="26">
        <f>SUM(ENERO:DICIEMBRE!AP97)</f>
        <v>0</v>
      </c>
      <c r="AQ97" s="26">
        <f>SUM(ENERO:DICIEMBRE!AQ97)</f>
        <v>89</v>
      </c>
      <c r="AR97" s="26">
        <f>SUM(ENERO:DICIEMBRE!AR97)</f>
        <v>0</v>
      </c>
      <c r="AS97" s="26">
        <f>SUM(ENERO:DICIEMBRE!AS97)</f>
        <v>0</v>
      </c>
      <c r="AT97" s="26">
        <f>SUM(ENERO:DICIEMBRE!AT97)</f>
        <v>0</v>
      </c>
      <c r="AU97" s="26">
        <f>SUM(ENERO:DICIEMBRE!AU97)</f>
        <v>0</v>
      </c>
      <c r="AV97" s="26">
        <f>SUM(ENERO:DICIEMBRE!AV97)</f>
        <v>0</v>
      </c>
      <c r="AW97" s="26">
        <f>SUM(ENERO:DICIEMBRE!AW97)</f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1219</v>
      </c>
      <c r="E98" s="34">
        <f t="shared" si="78"/>
        <v>464</v>
      </c>
      <c r="F98" s="36">
        <f t="shared" si="79"/>
        <v>755</v>
      </c>
      <c r="G98" s="26">
        <f>SUM(ENERO:DICIEMBRE!G98)</f>
        <v>0</v>
      </c>
      <c r="H98" s="26">
        <f>SUM(ENERO:DICIEMBRE!H98)</f>
        <v>0</v>
      </c>
      <c r="I98" s="26">
        <f>SUM(ENERO:DICIEMBRE!I98)</f>
        <v>1</v>
      </c>
      <c r="J98" s="26">
        <f>SUM(ENERO:DICIEMBRE!J98)</f>
        <v>0</v>
      </c>
      <c r="K98" s="26">
        <f>SUM(ENERO:DICIEMBRE!K98)</f>
        <v>2</v>
      </c>
      <c r="L98" s="26">
        <f>SUM(ENERO:DICIEMBRE!L98)</f>
        <v>2</v>
      </c>
      <c r="M98" s="26">
        <f>SUM(ENERO:DICIEMBRE!M98)</f>
        <v>9</v>
      </c>
      <c r="N98" s="26">
        <f>SUM(ENERO:DICIEMBRE!N98)</f>
        <v>7</v>
      </c>
      <c r="O98" s="26">
        <f>SUM(ENERO:DICIEMBRE!O98)</f>
        <v>21</v>
      </c>
      <c r="P98" s="26">
        <f>SUM(ENERO:DICIEMBRE!P98)</f>
        <v>5</v>
      </c>
      <c r="Q98" s="26">
        <f>SUM(ENERO:DICIEMBRE!Q98)</f>
        <v>7</v>
      </c>
      <c r="R98" s="26">
        <f>SUM(ENERO:DICIEMBRE!R98)</f>
        <v>8</v>
      </c>
      <c r="S98" s="26">
        <f>SUM(ENERO:DICIEMBRE!S98)</f>
        <v>10</v>
      </c>
      <c r="T98" s="26">
        <f>SUM(ENERO:DICIEMBRE!T98)</f>
        <v>5</v>
      </c>
      <c r="U98" s="26">
        <f>SUM(ENERO:DICIEMBRE!U98)</f>
        <v>46</v>
      </c>
      <c r="V98" s="26">
        <f>SUM(ENERO:DICIEMBRE!V98)</f>
        <v>4</v>
      </c>
      <c r="W98" s="26">
        <f>SUM(ENERO:DICIEMBRE!W98)</f>
        <v>50</v>
      </c>
      <c r="X98" s="26">
        <f>SUM(ENERO:DICIEMBRE!X98)</f>
        <v>18</v>
      </c>
      <c r="Y98" s="26">
        <f>SUM(ENERO:DICIEMBRE!Y98)</f>
        <v>32</v>
      </c>
      <c r="Z98" s="26">
        <f>SUM(ENERO:DICIEMBRE!Z98)</f>
        <v>9</v>
      </c>
      <c r="AA98" s="26">
        <f>SUM(ENERO:DICIEMBRE!AA98)</f>
        <v>1</v>
      </c>
      <c r="AB98" s="26">
        <f>SUM(ENERO:DICIEMBRE!AB98)</f>
        <v>4</v>
      </c>
      <c r="AC98" s="26">
        <f>SUM(ENERO:DICIEMBRE!AC98)</f>
        <v>16</v>
      </c>
      <c r="AD98" s="26">
        <f>SUM(ENERO:DICIEMBRE!AD98)</f>
        <v>59</v>
      </c>
      <c r="AE98" s="26">
        <f>SUM(ENERO:DICIEMBRE!AE98)</f>
        <v>57</v>
      </c>
      <c r="AF98" s="26">
        <f>SUM(ENERO:DICIEMBRE!AF98)</f>
        <v>189</v>
      </c>
      <c r="AG98" s="26">
        <f>SUM(ENERO:DICIEMBRE!AG98)</f>
        <v>127</v>
      </c>
      <c r="AH98" s="26">
        <f>SUM(ENERO:DICIEMBRE!AH98)</f>
        <v>234</v>
      </c>
      <c r="AI98" s="26">
        <f>SUM(ENERO:DICIEMBRE!AI98)</f>
        <v>25</v>
      </c>
      <c r="AJ98" s="26">
        <f>SUM(ENERO:DICIEMBRE!AJ98)</f>
        <v>53</v>
      </c>
      <c r="AK98" s="26">
        <f>SUM(ENERO:DICIEMBRE!AK98)</f>
        <v>21</v>
      </c>
      <c r="AL98" s="26">
        <f>SUM(ENERO:DICIEMBRE!AL98)</f>
        <v>103</v>
      </c>
      <c r="AM98" s="26">
        <f>SUM(ENERO:DICIEMBRE!AM98)</f>
        <v>39</v>
      </c>
      <c r="AN98" s="26">
        <f>SUM(ENERO:DICIEMBRE!AN98)</f>
        <v>55</v>
      </c>
      <c r="AO98" s="26">
        <f>SUM(ENERO:DICIEMBRE!AO98)</f>
        <v>0</v>
      </c>
      <c r="AP98" s="26">
        <f>SUM(ENERO:DICIEMBRE!AP98)</f>
        <v>10</v>
      </c>
      <c r="AQ98" s="26">
        <f>SUM(ENERO:DICIEMBRE!AQ98)</f>
        <v>1219</v>
      </c>
      <c r="AR98" s="26">
        <f>SUM(ENERO:DICIEMBRE!AR98)</f>
        <v>0</v>
      </c>
      <c r="AS98" s="26">
        <f>SUM(ENERO:DICIEMBRE!AS98)</f>
        <v>0</v>
      </c>
      <c r="AT98" s="26">
        <f>SUM(ENERO:DICIEMBRE!AT98)</f>
        <v>14</v>
      </c>
      <c r="AU98" s="26">
        <f>SUM(ENERO:DICIEMBRE!AU98)</f>
        <v>0</v>
      </c>
      <c r="AV98" s="26">
        <f>SUM(ENERO:DICIEMBRE!AV98)</f>
        <v>0</v>
      </c>
      <c r="AW98" s="26">
        <f>SUM(ENERO:DICIEMBRE!AW98)</f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6">
        <f>SUM(ENERO:DICIEMBRE!G99)</f>
        <v>0</v>
      </c>
      <c r="H99" s="26">
        <f>SUM(ENERO:DICIEMBRE!H99)</f>
        <v>0</v>
      </c>
      <c r="I99" s="26">
        <f>SUM(ENERO:DICIEMBRE!I99)</f>
        <v>0</v>
      </c>
      <c r="J99" s="26">
        <f>SUM(ENERO:DICIEMBRE!J99)</f>
        <v>0</v>
      </c>
      <c r="K99" s="26">
        <f>SUM(ENERO:DICIEMBRE!K99)</f>
        <v>0</v>
      </c>
      <c r="L99" s="26">
        <f>SUM(ENERO:DICIEMBRE!L99)</f>
        <v>0</v>
      </c>
      <c r="M99" s="26">
        <f>SUM(ENERO:DICIEMBRE!M99)</f>
        <v>0</v>
      </c>
      <c r="N99" s="26">
        <f>SUM(ENERO:DICIEMBRE!N99)</f>
        <v>0</v>
      </c>
      <c r="O99" s="26">
        <f>SUM(ENERO:DICIEMBRE!O99)</f>
        <v>0</v>
      </c>
      <c r="P99" s="26">
        <f>SUM(ENERO:DICIEMBRE!P99)</f>
        <v>0</v>
      </c>
      <c r="Q99" s="26">
        <f>SUM(ENERO:DICIEMBRE!Q99)</f>
        <v>0</v>
      </c>
      <c r="R99" s="26">
        <f>SUM(ENERO:DICIEMBRE!R99)</f>
        <v>0</v>
      </c>
      <c r="S99" s="26">
        <f>SUM(ENERO:DICIEMBRE!S99)</f>
        <v>0</v>
      </c>
      <c r="T99" s="26">
        <f>SUM(ENERO:DICIEMBRE!T99)</f>
        <v>0</v>
      </c>
      <c r="U99" s="26">
        <f>SUM(ENERO:DICIEMBRE!U99)</f>
        <v>0</v>
      </c>
      <c r="V99" s="26">
        <f>SUM(ENERO:DICIEMBRE!V99)</f>
        <v>0</v>
      </c>
      <c r="W99" s="26">
        <f>SUM(ENERO:DICIEMBRE!W99)</f>
        <v>0</v>
      </c>
      <c r="X99" s="26">
        <f>SUM(ENERO:DICIEMBRE!X99)</f>
        <v>0</v>
      </c>
      <c r="Y99" s="26">
        <f>SUM(ENERO:DICIEMBRE!Y99)</f>
        <v>0</v>
      </c>
      <c r="Z99" s="26">
        <f>SUM(ENERO:DICIEMBRE!Z99)</f>
        <v>0</v>
      </c>
      <c r="AA99" s="26">
        <f>SUM(ENERO:DICIEMBRE!AA99)</f>
        <v>0</v>
      </c>
      <c r="AB99" s="26">
        <f>SUM(ENERO:DICIEMBRE!AB99)</f>
        <v>0</v>
      </c>
      <c r="AC99" s="26">
        <f>SUM(ENERO:DICIEMBRE!AC99)</f>
        <v>0</v>
      </c>
      <c r="AD99" s="26">
        <f>SUM(ENERO:DICIEMBRE!AD99)</f>
        <v>0</v>
      </c>
      <c r="AE99" s="26">
        <f>SUM(ENERO:DICIEMBRE!AE99)</f>
        <v>0</v>
      </c>
      <c r="AF99" s="26">
        <f>SUM(ENERO:DICIEMBRE!AF99)</f>
        <v>0</v>
      </c>
      <c r="AG99" s="26">
        <f>SUM(ENERO:DICIEMBRE!AG99)</f>
        <v>0</v>
      </c>
      <c r="AH99" s="26">
        <f>SUM(ENERO:DICIEMBRE!AH99)</f>
        <v>0</v>
      </c>
      <c r="AI99" s="26">
        <f>SUM(ENERO:DICIEMBRE!AI99)</f>
        <v>0</v>
      </c>
      <c r="AJ99" s="26">
        <f>SUM(ENERO:DICIEMBRE!AJ99)</f>
        <v>0</v>
      </c>
      <c r="AK99" s="26">
        <f>SUM(ENERO:DICIEMBRE!AK99)</f>
        <v>0</v>
      </c>
      <c r="AL99" s="26">
        <f>SUM(ENERO:DICIEMBRE!AL99)</f>
        <v>0</v>
      </c>
      <c r="AM99" s="26">
        <f>SUM(ENERO:DICIEMBRE!AM99)</f>
        <v>0</v>
      </c>
      <c r="AN99" s="26">
        <f>SUM(ENERO:DICIEMBRE!AN99)</f>
        <v>0</v>
      </c>
      <c r="AO99" s="26">
        <f>SUM(ENERO:DICIEMBRE!AO99)</f>
        <v>0</v>
      </c>
      <c r="AP99" s="26">
        <f>SUM(ENERO:DICIEMBRE!AP99)</f>
        <v>0</v>
      </c>
      <c r="AQ99" s="26">
        <f>SUM(ENERO:DICIEMBRE!AQ99)</f>
        <v>0</v>
      </c>
      <c r="AR99" s="26">
        <f>SUM(ENERO:DICIEMBRE!AR99)</f>
        <v>0</v>
      </c>
      <c r="AS99" s="26">
        <f>SUM(ENERO:DICIEMBRE!AS99)</f>
        <v>0</v>
      </c>
      <c r="AT99" s="26">
        <f>SUM(ENERO:DICIEMBRE!AT99)</f>
        <v>0</v>
      </c>
      <c r="AU99" s="26">
        <f>SUM(ENERO:DICIEMBRE!AU99)</f>
        <v>0</v>
      </c>
      <c r="AV99" s="26">
        <f>SUM(ENERO:DICIEMBRE!AV99)</f>
        <v>0</v>
      </c>
      <c r="AW99" s="26">
        <f>SUM(ENERO:DICIEMBRE!AW99)</f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x14ac:dyDescent="0.2">
      <c r="A100" s="3433" t="s">
        <v>135</v>
      </c>
      <c r="B100" s="3433"/>
      <c r="C100" s="3433"/>
      <c r="D100" s="237">
        <f t="shared" si="77"/>
        <v>382</v>
      </c>
      <c r="E100" s="34">
        <f>SUM(G100+I100+K100+M100+O100+Q100+S100+U100+W100+Y100)</f>
        <v>186</v>
      </c>
      <c r="F100" s="36">
        <f>SUM(H100+J100+L100+N100+P100+R100+T100+V100+X100+Z100)</f>
        <v>196</v>
      </c>
      <c r="G100" s="26">
        <f>SUM(ENERO:DICIEMBRE!G100)</f>
        <v>0</v>
      </c>
      <c r="H100" s="26">
        <f>SUM(ENERO:DICIEMBRE!H100)</f>
        <v>0</v>
      </c>
      <c r="I100" s="26">
        <f>SUM(ENERO:DICIEMBRE!I100)</f>
        <v>0</v>
      </c>
      <c r="J100" s="26">
        <f>SUM(ENERO:DICIEMBRE!J100)</f>
        <v>0</v>
      </c>
      <c r="K100" s="26">
        <f>SUM(ENERO:DICIEMBRE!K100)</f>
        <v>0</v>
      </c>
      <c r="L100" s="26">
        <f>SUM(ENERO:DICIEMBRE!L100)</f>
        <v>0</v>
      </c>
      <c r="M100" s="26">
        <f>SUM(ENERO:DICIEMBRE!M100)</f>
        <v>0</v>
      </c>
      <c r="N100" s="26">
        <f>SUM(ENERO:DICIEMBRE!N100)</f>
        <v>0</v>
      </c>
      <c r="O100" s="26">
        <f>SUM(ENERO:DICIEMBRE!O100)</f>
        <v>0</v>
      </c>
      <c r="P100" s="26">
        <f>SUM(ENERO:DICIEMBRE!P100)</f>
        <v>2</v>
      </c>
      <c r="Q100" s="26">
        <f>SUM(ENERO:DICIEMBRE!Q100)</f>
        <v>0</v>
      </c>
      <c r="R100" s="26">
        <f>SUM(ENERO:DICIEMBRE!R100)</f>
        <v>0</v>
      </c>
      <c r="S100" s="26">
        <f>SUM(ENERO:DICIEMBRE!S100)</f>
        <v>0</v>
      </c>
      <c r="T100" s="26">
        <f>SUM(ENERO:DICIEMBRE!T100)</f>
        <v>0</v>
      </c>
      <c r="U100" s="26">
        <f>SUM(ENERO:DICIEMBRE!U100)</f>
        <v>26</v>
      </c>
      <c r="V100" s="26">
        <f>SUM(ENERO:DICIEMBRE!V100)</f>
        <v>0</v>
      </c>
      <c r="W100" s="26">
        <f>SUM(ENERO:DICIEMBRE!W100)</f>
        <v>59</v>
      </c>
      <c r="X100" s="26">
        <f>SUM(ENERO:DICIEMBRE!X100)</f>
        <v>120</v>
      </c>
      <c r="Y100" s="26">
        <f>SUM(ENERO:DICIEMBRE!Y100)</f>
        <v>101</v>
      </c>
      <c r="Z100" s="26">
        <f>SUM(ENERO:DICIEMBRE!Z100)</f>
        <v>74</v>
      </c>
      <c r="AA100" s="26">
        <f>SUM(ENERO:DICIEMBRE!AA100)</f>
        <v>0</v>
      </c>
      <c r="AB100" s="26">
        <f>SUM(ENERO:DICIEMBRE!AB100)</f>
        <v>0</v>
      </c>
      <c r="AC100" s="26">
        <f>SUM(ENERO:DICIEMBRE!AC100)</f>
        <v>0</v>
      </c>
      <c r="AD100" s="26">
        <f>SUM(ENERO:DICIEMBRE!AD100)</f>
        <v>0</v>
      </c>
      <c r="AE100" s="26">
        <f>SUM(ENERO:DICIEMBRE!AE100)</f>
        <v>0</v>
      </c>
      <c r="AF100" s="26">
        <f>SUM(ENERO:DICIEMBRE!AF100)</f>
        <v>0</v>
      </c>
      <c r="AG100" s="26">
        <f>SUM(ENERO:DICIEMBRE!AG100)</f>
        <v>0</v>
      </c>
      <c r="AH100" s="26">
        <f>SUM(ENERO:DICIEMBRE!AH100)</f>
        <v>0</v>
      </c>
      <c r="AI100" s="26">
        <f>SUM(ENERO:DICIEMBRE!AI100)</f>
        <v>0</v>
      </c>
      <c r="AJ100" s="26">
        <f>SUM(ENERO:DICIEMBRE!AJ100)</f>
        <v>0</v>
      </c>
      <c r="AK100" s="26">
        <f>SUM(ENERO:DICIEMBRE!AK100)</f>
        <v>0</v>
      </c>
      <c r="AL100" s="26">
        <f>SUM(ENERO:DICIEMBRE!AL100)</f>
        <v>0</v>
      </c>
      <c r="AM100" s="26">
        <f>SUM(ENERO:DICIEMBRE!AM100)</f>
        <v>0</v>
      </c>
      <c r="AN100" s="26">
        <f>SUM(ENERO:DICIEMBRE!AN100)</f>
        <v>0</v>
      </c>
      <c r="AO100" s="26">
        <f>SUM(ENERO:DICIEMBRE!AO100)</f>
        <v>0</v>
      </c>
      <c r="AP100" s="26">
        <f>SUM(ENERO:DICIEMBRE!AP100)</f>
        <v>0</v>
      </c>
      <c r="AQ100" s="26">
        <f>SUM(ENERO:DICIEMBRE!AQ100)</f>
        <v>382</v>
      </c>
      <c r="AR100" s="26">
        <f>SUM(ENERO:DICIEMBRE!AR100)</f>
        <v>0</v>
      </c>
      <c r="AS100" s="26">
        <f>SUM(ENERO:DICIEMBRE!AS100)</f>
        <v>0</v>
      </c>
      <c r="AT100" s="26">
        <f>SUM(ENERO:DICIEMBRE!AT100)</f>
        <v>0</v>
      </c>
      <c r="AU100" s="26">
        <f>SUM(ENERO:DICIEMBRE!AU100)</f>
        <v>0</v>
      </c>
      <c r="AV100" s="26">
        <f>SUM(ENERO:DICIEMBRE!AV100)</f>
        <v>0</v>
      </c>
      <c r="AW100" s="26">
        <f>SUM(ENERO:DICIEMBRE!AW100)</f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x14ac:dyDescent="0.2">
      <c r="A101" s="3434" t="s">
        <v>136</v>
      </c>
      <c r="B101" s="3435"/>
      <c r="C101" s="3436"/>
      <c r="D101" s="237">
        <f t="shared" si="77"/>
        <v>171</v>
      </c>
      <c r="E101" s="34">
        <f t="shared" si="78"/>
        <v>90</v>
      </c>
      <c r="F101" s="36">
        <f t="shared" si="79"/>
        <v>81</v>
      </c>
      <c r="G101" s="26">
        <f>SUM(ENERO:DICIEMBRE!G101)</f>
        <v>0</v>
      </c>
      <c r="H101" s="26">
        <f>SUM(ENERO:DICIEMBRE!H101)</f>
        <v>0</v>
      </c>
      <c r="I101" s="26">
        <f>SUM(ENERO:DICIEMBRE!I101)</f>
        <v>0</v>
      </c>
      <c r="J101" s="26">
        <f>SUM(ENERO:DICIEMBRE!J101)</f>
        <v>0</v>
      </c>
      <c r="K101" s="26">
        <f>SUM(ENERO:DICIEMBRE!K101)</f>
        <v>0</v>
      </c>
      <c r="L101" s="26">
        <f>SUM(ENERO:DICIEMBRE!L101)</f>
        <v>0</v>
      </c>
      <c r="M101" s="26">
        <f>SUM(ENERO:DICIEMBRE!M101)</f>
        <v>0</v>
      </c>
      <c r="N101" s="26">
        <f>SUM(ENERO:DICIEMBRE!N101)</f>
        <v>0</v>
      </c>
      <c r="O101" s="26">
        <f>SUM(ENERO:DICIEMBRE!O101)</f>
        <v>0</v>
      </c>
      <c r="P101" s="26">
        <f>SUM(ENERO:DICIEMBRE!P101)</f>
        <v>0</v>
      </c>
      <c r="Q101" s="26">
        <f>SUM(ENERO:DICIEMBRE!Q101)</f>
        <v>0</v>
      </c>
      <c r="R101" s="26">
        <f>SUM(ENERO:DICIEMBRE!R101)</f>
        <v>0</v>
      </c>
      <c r="S101" s="26">
        <f>SUM(ENERO:DICIEMBRE!S101)</f>
        <v>0</v>
      </c>
      <c r="T101" s="26">
        <f>SUM(ENERO:DICIEMBRE!T101)</f>
        <v>0</v>
      </c>
      <c r="U101" s="26">
        <f>SUM(ENERO:DICIEMBRE!U101)</f>
        <v>0</v>
      </c>
      <c r="V101" s="26">
        <f>SUM(ENERO:DICIEMBRE!V101)</f>
        <v>0</v>
      </c>
      <c r="W101" s="26">
        <f>SUM(ENERO:DICIEMBRE!W101)</f>
        <v>30</v>
      </c>
      <c r="X101" s="26">
        <f>SUM(ENERO:DICIEMBRE!X101)</f>
        <v>20</v>
      </c>
      <c r="Y101" s="26">
        <f>SUM(ENERO:DICIEMBRE!Y101)</f>
        <v>49</v>
      </c>
      <c r="Z101" s="26">
        <f>SUM(ENERO:DICIEMBRE!Z101)</f>
        <v>38</v>
      </c>
      <c r="AA101" s="26">
        <f>SUM(ENERO:DICIEMBRE!AA101)</f>
        <v>8</v>
      </c>
      <c r="AB101" s="26">
        <f>SUM(ENERO:DICIEMBRE!AB101)</f>
        <v>16</v>
      </c>
      <c r="AC101" s="26">
        <f>SUM(ENERO:DICIEMBRE!AC101)</f>
        <v>3</v>
      </c>
      <c r="AD101" s="26">
        <f>SUM(ENERO:DICIEMBRE!AD101)</f>
        <v>7</v>
      </c>
      <c r="AE101" s="26">
        <f>SUM(ENERO:DICIEMBRE!AE101)</f>
        <v>0</v>
      </c>
      <c r="AF101" s="26">
        <f>SUM(ENERO:DICIEMBRE!AF101)</f>
        <v>0</v>
      </c>
      <c r="AG101" s="26">
        <f>SUM(ENERO:DICIEMBRE!AG101)</f>
        <v>0</v>
      </c>
      <c r="AH101" s="26">
        <f>SUM(ENERO:DICIEMBRE!AH101)</f>
        <v>0</v>
      </c>
      <c r="AI101" s="26">
        <f>SUM(ENERO:DICIEMBRE!AI101)</f>
        <v>0</v>
      </c>
      <c r="AJ101" s="26">
        <f>SUM(ENERO:DICIEMBRE!AJ101)</f>
        <v>0</v>
      </c>
      <c r="AK101" s="26">
        <f>SUM(ENERO:DICIEMBRE!AK101)</f>
        <v>0</v>
      </c>
      <c r="AL101" s="26">
        <f>SUM(ENERO:DICIEMBRE!AL101)</f>
        <v>0</v>
      </c>
      <c r="AM101" s="26">
        <f>SUM(ENERO:DICIEMBRE!AM101)</f>
        <v>0</v>
      </c>
      <c r="AN101" s="26">
        <f>SUM(ENERO:DICIEMBRE!AN101)</f>
        <v>0</v>
      </c>
      <c r="AO101" s="26">
        <f>SUM(ENERO:DICIEMBRE!AO101)</f>
        <v>0</v>
      </c>
      <c r="AP101" s="26">
        <f>SUM(ENERO:DICIEMBRE!AP101)</f>
        <v>0</v>
      </c>
      <c r="AQ101" s="26">
        <f>SUM(ENERO:DICIEMBRE!AQ101)</f>
        <v>171</v>
      </c>
      <c r="AR101" s="26">
        <f>SUM(ENERO:DICIEMBRE!AR101)</f>
        <v>0</v>
      </c>
      <c r="AS101" s="26">
        <f>SUM(ENERO:DICIEMBRE!AS101)</f>
        <v>0</v>
      </c>
      <c r="AT101" s="26">
        <f>SUM(ENERO:DICIEMBRE!AT101)</f>
        <v>0</v>
      </c>
      <c r="AU101" s="26">
        <f>SUM(ENERO:DICIEMBRE!AU101)</f>
        <v>0</v>
      </c>
      <c r="AV101" s="26">
        <f>SUM(ENERO:DICIEMBRE!AV101)</f>
        <v>0</v>
      </c>
      <c r="AW101" s="26">
        <f>SUM(ENERO:DICIEMBRE!AW101)</f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x14ac:dyDescent="0.2">
      <c r="A102" s="3434" t="s">
        <v>137</v>
      </c>
      <c r="B102" s="3435"/>
      <c r="C102" s="3436"/>
      <c r="D102" s="237">
        <f t="shared" si="77"/>
        <v>136</v>
      </c>
      <c r="E102" s="34">
        <f t="shared" si="78"/>
        <v>42</v>
      </c>
      <c r="F102" s="36">
        <f t="shared" si="79"/>
        <v>94</v>
      </c>
      <c r="G102" s="26">
        <f>SUM(ENERO:DICIEMBRE!G102)</f>
        <v>0</v>
      </c>
      <c r="H102" s="26">
        <f>SUM(ENERO:DICIEMBRE!H102)</f>
        <v>0</v>
      </c>
      <c r="I102" s="26">
        <f>SUM(ENERO:DICIEMBRE!I102)</f>
        <v>0</v>
      </c>
      <c r="J102" s="26">
        <f>SUM(ENERO:DICIEMBRE!J102)</f>
        <v>0</v>
      </c>
      <c r="K102" s="26">
        <f>SUM(ENERO:DICIEMBRE!K102)</f>
        <v>0</v>
      </c>
      <c r="L102" s="26">
        <f>SUM(ENERO:DICIEMBRE!L102)</f>
        <v>0</v>
      </c>
      <c r="M102" s="26">
        <f>SUM(ENERO:DICIEMBRE!M102)</f>
        <v>0</v>
      </c>
      <c r="N102" s="26">
        <f>SUM(ENERO:DICIEMBRE!N102)</f>
        <v>0</v>
      </c>
      <c r="O102" s="26">
        <f>SUM(ENERO:DICIEMBRE!O102)</f>
        <v>0</v>
      </c>
      <c r="P102" s="26">
        <f>SUM(ENERO:DICIEMBRE!P102)</f>
        <v>0</v>
      </c>
      <c r="Q102" s="26">
        <f>SUM(ENERO:DICIEMBRE!Q102)</f>
        <v>0</v>
      </c>
      <c r="R102" s="26">
        <f>SUM(ENERO:DICIEMBRE!R102)</f>
        <v>0</v>
      </c>
      <c r="S102" s="26">
        <f>SUM(ENERO:DICIEMBRE!S102)</f>
        <v>0</v>
      </c>
      <c r="T102" s="26">
        <f>SUM(ENERO:DICIEMBRE!T102)</f>
        <v>0</v>
      </c>
      <c r="U102" s="26">
        <f>SUM(ENERO:DICIEMBRE!U102)</f>
        <v>0</v>
      </c>
      <c r="V102" s="26">
        <f>SUM(ENERO:DICIEMBRE!V102)</f>
        <v>0</v>
      </c>
      <c r="W102" s="26">
        <f>SUM(ENERO:DICIEMBRE!W102)</f>
        <v>1</v>
      </c>
      <c r="X102" s="26">
        <f>SUM(ENERO:DICIEMBRE!X102)</f>
        <v>9</v>
      </c>
      <c r="Y102" s="26">
        <f>SUM(ENERO:DICIEMBRE!Y102)</f>
        <v>15</v>
      </c>
      <c r="Z102" s="26">
        <f>SUM(ENERO:DICIEMBRE!Z102)</f>
        <v>32</v>
      </c>
      <c r="AA102" s="26">
        <f>SUM(ENERO:DICIEMBRE!AA102)</f>
        <v>11</v>
      </c>
      <c r="AB102" s="26">
        <f>SUM(ENERO:DICIEMBRE!AB102)</f>
        <v>18</v>
      </c>
      <c r="AC102" s="26">
        <f>SUM(ENERO:DICIEMBRE!AC102)</f>
        <v>0</v>
      </c>
      <c r="AD102" s="26">
        <f>SUM(ENERO:DICIEMBRE!AD102)</f>
        <v>0</v>
      </c>
      <c r="AE102" s="26">
        <f>SUM(ENERO:DICIEMBRE!AE102)</f>
        <v>1</v>
      </c>
      <c r="AF102" s="26">
        <f>SUM(ENERO:DICIEMBRE!AF102)</f>
        <v>5</v>
      </c>
      <c r="AG102" s="26">
        <f>SUM(ENERO:DICIEMBRE!AG102)</f>
        <v>7</v>
      </c>
      <c r="AH102" s="26">
        <f>SUM(ENERO:DICIEMBRE!AH102)</f>
        <v>13</v>
      </c>
      <c r="AI102" s="26">
        <f>SUM(ENERO:DICIEMBRE!AI102)</f>
        <v>2</v>
      </c>
      <c r="AJ102" s="26">
        <f>SUM(ENERO:DICIEMBRE!AJ102)</f>
        <v>7</v>
      </c>
      <c r="AK102" s="26">
        <f>SUM(ENERO:DICIEMBRE!AK102)</f>
        <v>2</v>
      </c>
      <c r="AL102" s="26">
        <f>SUM(ENERO:DICIEMBRE!AL102)</f>
        <v>10</v>
      </c>
      <c r="AM102" s="26">
        <f>SUM(ENERO:DICIEMBRE!AM102)</f>
        <v>3</v>
      </c>
      <c r="AN102" s="26">
        <f>SUM(ENERO:DICIEMBRE!AN102)</f>
        <v>0</v>
      </c>
      <c r="AO102" s="26">
        <f>SUM(ENERO:DICIEMBRE!AO102)</f>
        <v>0</v>
      </c>
      <c r="AP102" s="26">
        <f>SUM(ENERO:DICIEMBRE!AP102)</f>
        <v>0</v>
      </c>
      <c r="AQ102" s="26">
        <f>SUM(ENERO:DICIEMBRE!AQ102)</f>
        <v>136</v>
      </c>
      <c r="AR102" s="26">
        <f>SUM(ENERO:DICIEMBRE!AR102)</f>
        <v>0</v>
      </c>
      <c r="AS102" s="26">
        <f>SUM(ENERO:DICIEMBRE!AS102)</f>
        <v>0</v>
      </c>
      <c r="AT102" s="26">
        <f>SUM(ENERO:DICIEMBRE!AT102)</f>
        <v>0</v>
      </c>
      <c r="AU102" s="26">
        <f>SUM(ENERO:DICIEMBRE!AU102)</f>
        <v>0</v>
      </c>
      <c r="AV102" s="26">
        <f>SUM(ENERO:DICIEMBRE!AV102)</f>
        <v>0</v>
      </c>
      <c r="AW102" s="26">
        <f>SUM(ENERO:DICIEMBRE!AW102)</f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x14ac:dyDescent="0.2">
      <c r="A103" s="3433" t="s">
        <v>138</v>
      </c>
      <c r="B103" s="3433"/>
      <c r="C103" s="3433"/>
      <c r="D103" s="237">
        <f t="shared" si="77"/>
        <v>135</v>
      </c>
      <c r="E103" s="34">
        <f t="shared" si="78"/>
        <v>42</v>
      </c>
      <c r="F103" s="36">
        <f t="shared" si="79"/>
        <v>93</v>
      </c>
      <c r="G103" s="26">
        <f>SUM(ENERO:DICIEMBRE!G103)</f>
        <v>0</v>
      </c>
      <c r="H103" s="26">
        <f>SUM(ENERO:DICIEMBRE!H103)</f>
        <v>0</v>
      </c>
      <c r="I103" s="26">
        <f>SUM(ENERO:DICIEMBRE!I103)</f>
        <v>0</v>
      </c>
      <c r="J103" s="26">
        <f>SUM(ENERO:DICIEMBRE!J103)</f>
        <v>0</v>
      </c>
      <c r="K103" s="26">
        <f>SUM(ENERO:DICIEMBRE!K103)</f>
        <v>0</v>
      </c>
      <c r="L103" s="26">
        <f>SUM(ENERO:DICIEMBRE!L103)</f>
        <v>0</v>
      </c>
      <c r="M103" s="26">
        <f>SUM(ENERO:DICIEMBRE!M103)</f>
        <v>0</v>
      </c>
      <c r="N103" s="26">
        <f>SUM(ENERO:DICIEMBRE!N103)</f>
        <v>0</v>
      </c>
      <c r="O103" s="26">
        <f>SUM(ENERO:DICIEMBRE!O103)</f>
        <v>0</v>
      </c>
      <c r="P103" s="26">
        <f>SUM(ENERO:DICIEMBRE!P103)</f>
        <v>0</v>
      </c>
      <c r="Q103" s="26">
        <f>SUM(ENERO:DICIEMBRE!Q103)</f>
        <v>0</v>
      </c>
      <c r="R103" s="26">
        <f>SUM(ENERO:DICIEMBRE!R103)</f>
        <v>0</v>
      </c>
      <c r="S103" s="26">
        <f>SUM(ENERO:DICIEMBRE!S103)</f>
        <v>0</v>
      </c>
      <c r="T103" s="26">
        <f>SUM(ENERO:DICIEMBRE!T103)</f>
        <v>0</v>
      </c>
      <c r="U103" s="26">
        <f>SUM(ENERO:DICIEMBRE!U103)</f>
        <v>0</v>
      </c>
      <c r="V103" s="26">
        <f>SUM(ENERO:DICIEMBRE!V103)</f>
        <v>0</v>
      </c>
      <c r="W103" s="26">
        <f>SUM(ENERO:DICIEMBRE!W103)</f>
        <v>5</v>
      </c>
      <c r="X103" s="26">
        <f>SUM(ENERO:DICIEMBRE!X103)</f>
        <v>11</v>
      </c>
      <c r="Y103" s="26">
        <f>SUM(ENERO:DICIEMBRE!Y103)</f>
        <v>25</v>
      </c>
      <c r="Z103" s="26">
        <f>SUM(ENERO:DICIEMBRE!Z103)</f>
        <v>55</v>
      </c>
      <c r="AA103" s="26">
        <f>SUM(ENERO:DICIEMBRE!AA103)</f>
        <v>12</v>
      </c>
      <c r="AB103" s="26">
        <f>SUM(ENERO:DICIEMBRE!AB103)</f>
        <v>27</v>
      </c>
      <c r="AC103" s="26">
        <f>SUM(ENERO:DICIEMBRE!AC103)</f>
        <v>0</v>
      </c>
      <c r="AD103" s="26">
        <f>SUM(ENERO:DICIEMBRE!AD103)</f>
        <v>0</v>
      </c>
      <c r="AE103" s="26">
        <f>SUM(ENERO:DICIEMBRE!AE103)</f>
        <v>0</v>
      </c>
      <c r="AF103" s="26">
        <f>SUM(ENERO:DICIEMBRE!AF103)</f>
        <v>0</v>
      </c>
      <c r="AG103" s="26">
        <f>SUM(ENERO:DICIEMBRE!AG103)</f>
        <v>0</v>
      </c>
      <c r="AH103" s="26">
        <f>SUM(ENERO:DICIEMBRE!AH103)</f>
        <v>0</v>
      </c>
      <c r="AI103" s="26">
        <f>SUM(ENERO:DICIEMBRE!AI103)</f>
        <v>0</v>
      </c>
      <c r="AJ103" s="26">
        <f>SUM(ENERO:DICIEMBRE!AJ103)</f>
        <v>0</v>
      </c>
      <c r="AK103" s="26">
        <f>SUM(ENERO:DICIEMBRE!AK103)</f>
        <v>0</v>
      </c>
      <c r="AL103" s="26">
        <f>SUM(ENERO:DICIEMBRE!AL103)</f>
        <v>0</v>
      </c>
      <c r="AM103" s="26">
        <f>SUM(ENERO:DICIEMBRE!AM103)</f>
        <v>0</v>
      </c>
      <c r="AN103" s="26">
        <f>SUM(ENERO:DICIEMBRE!AN103)</f>
        <v>0</v>
      </c>
      <c r="AO103" s="26">
        <f>SUM(ENERO:DICIEMBRE!AO103)</f>
        <v>0</v>
      </c>
      <c r="AP103" s="26">
        <f>SUM(ENERO:DICIEMBRE!AP103)</f>
        <v>0</v>
      </c>
      <c r="AQ103" s="26">
        <f>SUM(ENERO:DICIEMBRE!AQ103)</f>
        <v>135</v>
      </c>
      <c r="AR103" s="26">
        <f>SUM(ENERO:DICIEMBRE!AR103)</f>
        <v>0</v>
      </c>
      <c r="AS103" s="26">
        <f>SUM(ENERO:DICIEMBRE!AS103)</f>
        <v>0</v>
      </c>
      <c r="AT103" s="26">
        <f>SUM(ENERO:DICIEMBRE!AT103)</f>
        <v>0</v>
      </c>
      <c r="AU103" s="26">
        <f>SUM(ENERO:DICIEMBRE!AU103)</f>
        <v>0</v>
      </c>
      <c r="AV103" s="26">
        <f>SUM(ENERO:DICIEMBRE!AV103)</f>
        <v>0</v>
      </c>
      <c r="AW103" s="26">
        <f>SUM(ENERO:DICIEMBRE!AW103)</f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26">
        <f>SUM(ENERO:DICIEMBRE!G104)</f>
        <v>0</v>
      </c>
      <c r="H104" s="26">
        <f>SUM(ENERO:DICIEMBRE!H104)</f>
        <v>0</v>
      </c>
      <c r="I104" s="26">
        <f>SUM(ENERO:DICIEMBRE!I104)</f>
        <v>0</v>
      </c>
      <c r="J104" s="26">
        <f>SUM(ENERO:DICIEMBRE!J104)</f>
        <v>0</v>
      </c>
      <c r="K104" s="26">
        <f>SUM(ENERO:DICIEMBRE!K104)</f>
        <v>0</v>
      </c>
      <c r="L104" s="26">
        <f>SUM(ENERO:DICIEMBRE!L104)</f>
        <v>0</v>
      </c>
      <c r="M104" s="26">
        <f>SUM(ENERO:DICIEMBRE!M104)</f>
        <v>0</v>
      </c>
      <c r="N104" s="26">
        <f>SUM(ENERO:DICIEMBRE!N104)</f>
        <v>0</v>
      </c>
      <c r="O104" s="26">
        <f>SUM(ENERO:DICIEMBRE!O104)</f>
        <v>0</v>
      </c>
      <c r="P104" s="26">
        <f>SUM(ENERO:DICIEMBRE!P104)</f>
        <v>0</v>
      </c>
      <c r="Q104" s="26">
        <f>SUM(ENERO:DICIEMBRE!Q104)</f>
        <v>0</v>
      </c>
      <c r="R104" s="26">
        <f>SUM(ENERO:DICIEMBRE!R104)</f>
        <v>0</v>
      </c>
      <c r="S104" s="26">
        <f>SUM(ENERO:DICIEMBRE!S104)</f>
        <v>0</v>
      </c>
      <c r="T104" s="26">
        <f>SUM(ENERO:DICIEMBRE!T104)</f>
        <v>0</v>
      </c>
      <c r="U104" s="26">
        <f>SUM(ENERO:DICIEMBRE!U104)</f>
        <v>0</v>
      </c>
      <c r="V104" s="26">
        <f>SUM(ENERO:DICIEMBRE!V104)</f>
        <v>0</v>
      </c>
      <c r="W104" s="26">
        <f>SUM(ENERO:DICIEMBRE!W104)</f>
        <v>0</v>
      </c>
      <c r="X104" s="26">
        <f>SUM(ENERO:DICIEMBRE!X104)</f>
        <v>0</v>
      </c>
      <c r="Y104" s="26">
        <f>SUM(ENERO:DICIEMBRE!Y104)</f>
        <v>0</v>
      </c>
      <c r="Z104" s="26">
        <f>SUM(ENERO:DICIEMBRE!Z104)</f>
        <v>0</v>
      </c>
      <c r="AA104" s="26">
        <f>SUM(ENERO:DICIEMBRE!AA104)</f>
        <v>0</v>
      </c>
      <c r="AB104" s="26">
        <f>SUM(ENERO:DICIEMBRE!AB104)</f>
        <v>0</v>
      </c>
      <c r="AC104" s="26">
        <f>SUM(ENERO:DICIEMBRE!AC104)</f>
        <v>0</v>
      </c>
      <c r="AD104" s="26">
        <f>SUM(ENERO:DICIEMBRE!AD104)</f>
        <v>0</v>
      </c>
      <c r="AE104" s="26">
        <f>SUM(ENERO:DICIEMBRE!AE104)</f>
        <v>0</v>
      </c>
      <c r="AF104" s="26">
        <f>SUM(ENERO:DICIEMBRE!AF104)</f>
        <v>0</v>
      </c>
      <c r="AG104" s="26">
        <f>SUM(ENERO:DICIEMBRE!AG104)</f>
        <v>0</v>
      </c>
      <c r="AH104" s="26">
        <f>SUM(ENERO:DICIEMBRE!AH104)</f>
        <v>0</v>
      </c>
      <c r="AI104" s="26">
        <f>SUM(ENERO:DICIEMBRE!AI104)</f>
        <v>0</v>
      </c>
      <c r="AJ104" s="26">
        <f>SUM(ENERO:DICIEMBRE!AJ104)</f>
        <v>0</v>
      </c>
      <c r="AK104" s="26">
        <f>SUM(ENERO:DICIEMBRE!AK104)</f>
        <v>0</v>
      </c>
      <c r="AL104" s="26">
        <f>SUM(ENERO:DICIEMBRE!AL104)</f>
        <v>0</v>
      </c>
      <c r="AM104" s="26">
        <f>SUM(ENERO:DICIEMBRE!AM104)</f>
        <v>0</v>
      </c>
      <c r="AN104" s="26">
        <f>SUM(ENERO:DICIEMBRE!AN104)</f>
        <v>0</v>
      </c>
      <c r="AO104" s="26">
        <f>SUM(ENERO:DICIEMBRE!AO104)</f>
        <v>0</v>
      </c>
      <c r="AP104" s="26">
        <f>SUM(ENERO:DICIEMBRE!AP104)</f>
        <v>0</v>
      </c>
      <c r="AQ104" s="26">
        <f>SUM(ENERO:DICIEMBRE!AQ104)</f>
        <v>0</v>
      </c>
      <c r="AR104" s="26">
        <f>SUM(ENERO:DICIEMBRE!AR104)</f>
        <v>0</v>
      </c>
      <c r="AS104" s="26">
        <f>SUM(ENERO:DICIEMBRE!AS104)</f>
        <v>0</v>
      </c>
      <c r="AT104" s="26">
        <f>SUM(ENERO:DICIEMBRE!AT104)</f>
        <v>0</v>
      </c>
      <c r="AU104" s="26">
        <f>SUM(ENERO:DICIEMBRE!AU104)</f>
        <v>0</v>
      </c>
      <c r="AV104" s="26">
        <f>SUM(ENERO:DICIEMBRE!AV104)</f>
        <v>0</v>
      </c>
      <c r="AW104" s="26">
        <f>SUM(ENERO:DICIEMBRE!AW104)</f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6">
        <f>SUM(ENERO:DICIEMBRE!G105)</f>
        <v>0</v>
      </c>
      <c r="H105" s="26">
        <f>SUM(ENERO:DICIEMBRE!H105)</f>
        <v>0</v>
      </c>
      <c r="I105" s="26">
        <f>SUM(ENERO:DICIEMBRE!I105)</f>
        <v>0</v>
      </c>
      <c r="J105" s="26">
        <f>SUM(ENERO:DICIEMBRE!J105)</f>
        <v>0</v>
      </c>
      <c r="K105" s="26">
        <f>SUM(ENERO:DICIEMBRE!K105)</f>
        <v>0</v>
      </c>
      <c r="L105" s="26">
        <f>SUM(ENERO:DICIEMBRE!L105)</f>
        <v>0</v>
      </c>
      <c r="M105" s="26">
        <f>SUM(ENERO:DICIEMBRE!M105)</f>
        <v>0</v>
      </c>
      <c r="N105" s="26">
        <f>SUM(ENERO:DICIEMBRE!N105)</f>
        <v>0</v>
      </c>
      <c r="O105" s="26">
        <f>SUM(ENERO:DICIEMBRE!O105)</f>
        <v>0</v>
      </c>
      <c r="P105" s="26">
        <f>SUM(ENERO:DICIEMBRE!P105)</f>
        <v>0</v>
      </c>
      <c r="Q105" s="26">
        <f>SUM(ENERO:DICIEMBRE!Q105)</f>
        <v>0</v>
      </c>
      <c r="R105" s="26">
        <f>SUM(ENERO:DICIEMBRE!R105)</f>
        <v>0</v>
      </c>
      <c r="S105" s="26">
        <f>SUM(ENERO:DICIEMBRE!S105)</f>
        <v>0</v>
      </c>
      <c r="T105" s="26">
        <f>SUM(ENERO:DICIEMBRE!T105)</f>
        <v>0</v>
      </c>
      <c r="U105" s="26">
        <f>SUM(ENERO:DICIEMBRE!U105)</f>
        <v>0</v>
      </c>
      <c r="V105" s="26">
        <f>SUM(ENERO:DICIEMBRE!V105)</f>
        <v>0</v>
      </c>
      <c r="W105" s="26">
        <f>SUM(ENERO:DICIEMBRE!W105)</f>
        <v>0</v>
      </c>
      <c r="X105" s="26">
        <f>SUM(ENERO:DICIEMBRE!X105)</f>
        <v>0</v>
      </c>
      <c r="Y105" s="26">
        <f>SUM(ENERO:DICIEMBRE!Y105)</f>
        <v>0</v>
      </c>
      <c r="Z105" s="26">
        <f>SUM(ENERO:DICIEMBRE!Z105)</f>
        <v>0</v>
      </c>
      <c r="AA105" s="26">
        <f>SUM(ENERO:DICIEMBRE!AA105)</f>
        <v>0</v>
      </c>
      <c r="AB105" s="26">
        <f>SUM(ENERO:DICIEMBRE!AB105)</f>
        <v>0</v>
      </c>
      <c r="AC105" s="26">
        <f>SUM(ENERO:DICIEMBRE!AC105)</f>
        <v>0</v>
      </c>
      <c r="AD105" s="26">
        <f>SUM(ENERO:DICIEMBRE!AD105)</f>
        <v>0</v>
      </c>
      <c r="AE105" s="26">
        <f>SUM(ENERO:DICIEMBRE!AE105)</f>
        <v>0</v>
      </c>
      <c r="AF105" s="26">
        <f>SUM(ENERO:DICIEMBRE!AF105)</f>
        <v>0</v>
      </c>
      <c r="AG105" s="26">
        <f>SUM(ENERO:DICIEMBRE!AG105)</f>
        <v>0</v>
      </c>
      <c r="AH105" s="26">
        <f>SUM(ENERO:DICIEMBRE!AH105)</f>
        <v>0</v>
      </c>
      <c r="AI105" s="26">
        <f>SUM(ENERO:DICIEMBRE!AI105)</f>
        <v>0</v>
      </c>
      <c r="AJ105" s="26">
        <f>SUM(ENERO:DICIEMBRE!AJ105)</f>
        <v>0</v>
      </c>
      <c r="AK105" s="26">
        <f>SUM(ENERO:DICIEMBRE!AK105)</f>
        <v>0</v>
      </c>
      <c r="AL105" s="26">
        <f>SUM(ENERO:DICIEMBRE!AL105)</f>
        <v>0</v>
      </c>
      <c r="AM105" s="26">
        <f>SUM(ENERO:DICIEMBRE!AM105)</f>
        <v>0</v>
      </c>
      <c r="AN105" s="26">
        <f>SUM(ENERO:DICIEMBRE!AN105)</f>
        <v>0</v>
      </c>
      <c r="AO105" s="26">
        <f>SUM(ENERO:DICIEMBRE!AO105)</f>
        <v>0</v>
      </c>
      <c r="AP105" s="26">
        <f>SUM(ENERO:DICIEMBRE!AP105)</f>
        <v>0</v>
      </c>
      <c r="AQ105" s="26">
        <f>SUM(ENERO:DICIEMBRE!AQ105)</f>
        <v>0</v>
      </c>
      <c r="AR105" s="26">
        <f>SUM(ENERO:DICIEMBRE!AR105)</f>
        <v>0</v>
      </c>
      <c r="AS105" s="26">
        <f>SUM(ENERO:DICIEMBRE!AS105)</f>
        <v>0</v>
      </c>
      <c r="AT105" s="26">
        <f>SUM(ENERO:DICIEMBRE!AT105)</f>
        <v>0</v>
      </c>
      <c r="AU105" s="26">
        <f>SUM(ENERO:DICIEMBRE!AU105)</f>
        <v>0</v>
      </c>
      <c r="AV105" s="26">
        <f>SUM(ENERO:DICIEMBRE!AV105)</f>
        <v>0</v>
      </c>
      <c r="AW105" s="26">
        <f>SUM(ENERO:DICIEMBRE!AW105)</f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x14ac:dyDescent="0.2">
      <c r="A106" s="3433" t="s">
        <v>141</v>
      </c>
      <c r="B106" s="3433"/>
      <c r="C106" s="3433"/>
      <c r="D106" s="237">
        <f t="shared" si="77"/>
        <v>151</v>
      </c>
      <c r="E106" s="34">
        <f t="shared" ref="E106:F108" si="87">SUM(Q106+S106+U106+W106+Y106+AA106+AC106+AE106+AG106+AI106+AK106+AM106)</f>
        <v>55</v>
      </c>
      <c r="F106" s="36">
        <f t="shared" si="87"/>
        <v>96</v>
      </c>
      <c r="G106" s="26">
        <f>SUM(ENERO:DICIEMBRE!G106)</f>
        <v>0</v>
      </c>
      <c r="H106" s="26">
        <f>SUM(ENERO:DICIEMBRE!H106)</f>
        <v>0</v>
      </c>
      <c r="I106" s="26">
        <f>SUM(ENERO:DICIEMBRE!I106)</f>
        <v>0</v>
      </c>
      <c r="J106" s="26">
        <f>SUM(ENERO:DICIEMBRE!J106)</f>
        <v>0</v>
      </c>
      <c r="K106" s="26">
        <f>SUM(ENERO:DICIEMBRE!K106)</f>
        <v>0</v>
      </c>
      <c r="L106" s="26">
        <f>SUM(ENERO:DICIEMBRE!L106)</f>
        <v>0</v>
      </c>
      <c r="M106" s="26">
        <f>SUM(ENERO:DICIEMBRE!M106)</f>
        <v>0</v>
      </c>
      <c r="N106" s="26">
        <f>SUM(ENERO:DICIEMBRE!N106)</f>
        <v>0</v>
      </c>
      <c r="O106" s="26">
        <f>SUM(ENERO:DICIEMBRE!O106)</f>
        <v>0</v>
      </c>
      <c r="P106" s="26">
        <f>SUM(ENERO:DICIEMBRE!P106)</f>
        <v>0</v>
      </c>
      <c r="Q106" s="26">
        <f>SUM(ENERO:DICIEMBRE!Q106)</f>
        <v>0</v>
      </c>
      <c r="R106" s="26">
        <f>SUM(ENERO:DICIEMBRE!R106)</f>
        <v>0</v>
      </c>
      <c r="S106" s="26">
        <f>SUM(ENERO:DICIEMBRE!S106)</f>
        <v>0</v>
      </c>
      <c r="T106" s="26">
        <f>SUM(ENERO:DICIEMBRE!T106)</f>
        <v>0</v>
      </c>
      <c r="U106" s="26">
        <f>SUM(ENERO:DICIEMBRE!U106)</f>
        <v>2</v>
      </c>
      <c r="V106" s="26">
        <f>SUM(ENERO:DICIEMBRE!V106)</f>
        <v>0</v>
      </c>
      <c r="W106" s="26">
        <f>SUM(ENERO:DICIEMBRE!W106)</f>
        <v>5</v>
      </c>
      <c r="X106" s="26">
        <f>SUM(ENERO:DICIEMBRE!X106)</f>
        <v>4</v>
      </c>
      <c r="Y106" s="26">
        <f>SUM(ENERO:DICIEMBRE!Y106)</f>
        <v>8</v>
      </c>
      <c r="Z106" s="26">
        <f>SUM(ENERO:DICIEMBRE!Z106)</f>
        <v>8</v>
      </c>
      <c r="AA106" s="26">
        <f>SUM(ENERO:DICIEMBRE!AA106)</f>
        <v>1</v>
      </c>
      <c r="AB106" s="26">
        <f>SUM(ENERO:DICIEMBRE!AB106)</f>
        <v>6</v>
      </c>
      <c r="AC106" s="26">
        <f>SUM(ENERO:DICIEMBRE!AC106)</f>
        <v>3</v>
      </c>
      <c r="AD106" s="26">
        <f>SUM(ENERO:DICIEMBRE!AD106)</f>
        <v>15</v>
      </c>
      <c r="AE106" s="26">
        <f>SUM(ENERO:DICIEMBRE!AE106)</f>
        <v>4</v>
      </c>
      <c r="AF106" s="26">
        <f>SUM(ENERO:DICIEMBRE!AF106)</f>
        <v>15</v>
      </c>
      <c r="AG106" s="26">
        <f>SUM(ENERO:DICIEMBRE!AG106)</f>
        <v>12</v>
      </c>
      <c r="AH106" s="26">
        <f>SUM(ENERO:DICIEMBRE!AH106)</f>
        <v>30</v>
      </c>
      <c r="AI106" s="26">
        <f>SUM(ENERO:DICIEMBRE!AI106)</f>
        <v>9</v>
      </c>
      <c r="AJ106" s="26">
        <f>SUM(ENERO:DICIEMBRE!AJ106)</f>
        <v>9</v>
      </c>
      <c r="AK106" s="26">
        <f>SUM(ENERO:DICIEMBRE!AK106)</f>
        <v>9</v>
      </c>
      <c r="AL106" s="26">
        <f>SUM(ENERO:DICIEMBRE!AL106)</f>
        <v>8</v>
      </c>
      <c r="AM106" s="26">
        <f>SUM(ENERO:DICIEMBRE!AM106)</f>
        <v>2</v>
      </c>
      <c r="AN106" s="26">
        <f>SUM(ENERO:DICIEMBRE!AN106)</f>
        <v>1</v>
      </c>
      <c r="AO106" s="26">
        <f>SUM(ENERO:DICIEMBRE!AO106)</f>
        <v>0</v>
      </c>
      <c r="AP106" s="26">
        <f>SUM(ENERO:DICIEMBRE!AP106)</f>
        <v>3</v>
      </c>
      <c r="AQ106" s="26">
        <f>SUM(ENERO:DICIEMBRE!AQ106)</f>
        <v>151</v>
      </c>
      <c r="AR106" s="26">
        <f>SUM(ENERO:DICIEMBRE!AR106)</f>
        <v>1</v>
      </c>
      <c r="AS106" s="26">
        <f>SUM(ENERO:DICIEMBRE!AS106)</f>
        <v>0</v>
      </c>
      <c r="AT106" s="26">
        <f>SUM(ENERO:DICIEMBRE!AT106)</f>
        <v>0</v>
      </c>
      <c r="AU106" s="26">
        <f>SUM(ENERO:DICIEMBRE!AU106)</f>
        <v>0</v>
      </c>
      <c r="AV106" s="26">
        <f>SUM(ENERO:DICIEMBRE!AV106)</f>
        <v>0</v>
      </c>
      <c r="AW106" s="26">
        <f>SUM(ENERO:DICIEMBRE!AW106)</f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x14ac:dyDescent="0.2">
      <c r="A107" s="3433" t="s">
        <v>142</v>
      </c>
      <c r="B107" s="3433"/>
      <c r="C107" s="3433"/>
      <c r="D107" s="237">
        <f t="shared" si="77"/>
        <v>149</v>
      </c>
      <c r="E107" s="34">
        <f t="shared" si="87"/>
        <v>38</v>
      </c>
      <c r="F107" s="36">
        <f t="shared" si="87"/>
        <v>111</v>
      </c>
      <c r="G107" s="26">
        <f>SUM(ENERO:DICIEMBRE!G107)</f>
        <v>0</v>
      </c>
      <c r="H107" s="26">
        <f>SUM(ENERO:DICIEMBRE!H107)</f>
        <v>0</v>
      </c>
      <c r="I107" s="26">
        <f>SUM(ENERO:DICIEMBRE!I107)</f>
        <v>0</v>
      </c>
      <c r="J107" s="26">
        <f>SUM(ENERO:DICIEMBRE!J107)</f>
        <v>0</v>
      </c>
      <c r="K107" s="26">
        <f>SUM(ENERO:DICIEMBRE!K107)</f>
        <v>0</v>
      </c>
      <c r="L107" s="26">
        <f>SUM(ENERO:DICIEMBRE!L107)</f>
        <v>0</v>
      </c>
      <c r="M107" s="26">
        <f>SUM(ENERO:DICIEMBRE!M107)</f>
        <v>0</v>
      </c>
      <c r="N107" s="26">
        <f>SUM(ENERO:DICIEMBRE!N107)</f>
        <v>0</v>
      </c>
      <c r="O107" s="26">
        <f>SUM(ENERO:DICIEMBRE!O107)</f>
        <v>0</v>
      </c>
      <c r="P107" s="26">
        <f>SUM(ENERO:DICIEMBRE!P107)</f>
        <v>0</v>
      </c>
      <c r="Q107" s="26">
        <f>SUM(ENERO:DICIEMBRE!Q107)</f>
        <v>0</v>
      </c>
      <c r="R107" s="26">
        <f>SUM(ENERO:DICIEMBRE!R107)</f>
        <v>0</v>
      </c>
      <c r="S107" s="26">
        <f>SUM(ENERO:DICIEMBRE!S107)</f>
        <v>0</v>
      </c>
      <c r="T107" s="26">
        <f>SUM(ENERO:DICIEMBRE!T107)</f>
        <v>0</v>
      </c>
      <c r="U107" s="26">
        <f>SUM(ENERO:DICIEMBRE!U107)</f>
        <v>0</v>
      </c>
      <c r="V107" s="26">
        <f>SUM(ENERO:DICIEMBRE!V107)</f>
        <v>0</v>
      </c>
      <c r="W107" s="26">
        <f>SUM(ENERO:DICIEMBRE!W107)</f>
        <v>1</v>
      </c>
      <c r="X107" s="26">
        <f>SUM(ENERO:DICIEMBRE!X107)</f>
        <v>2</v>
      </c>
      <c r="Y107" s="26">
        <f>SUM(ENERO:DICIEMBRE!Y107)</f>
        <v>3</v>
      </c>
      <c r="Z107" s="26">
        <f>SUM(ENERO:DICIEMBRE!Z107)</f>
        <v>10</v>
      </c>
      <c r="AA107" s="26">
        <f>SUM(ENERO:DICIEMBRE!AA107)</f>
        <v>1</v>
      </c>
      <c r="AB107" s="26">
        <f>SUM(ENERO:DICIEMBRE!AB107)</f>
        <v>8</v>
      </c>
      <c r="AC107" s="26">
        <f>SUM(ENERO:DICIEMBRE!AC107)</f>
        <v>11</v>
      </c>
      <c r="AD107" s="26">
        <f>SUM(ENERO:DICIEMBRE!AD107)</f>
        <v>24</v>
      </c>
      <c r="AE107" s="26">
        <f>SUM(ENERO:DICIEMBRE!AE107)</f>
        <v>9</v>
      </c>
      <c r="AF107" s="26">
        <f>SUM(ENERO:DICIEMBRE!AF107)</f>
        <v>26</v>
      </c>
      <c r="AG107" s="26">
        <f>SUM(ENERO:DICIEMBRE!AG107)</f>
        <v>8</v>
      </c>
      <c r="AH107" s="26">
        <f>SUM(ENERO:DICIEMBRE!AH107)</f>
        <v>27</v>
      </c>
      <c r="AI107" s="26">
        <f>SUM(ENERO:DICIEMBRE!AI107)</f>
        <v>3</v>
      </c>
      <c r="AJ107" s="26">
        <f>SUM(ENERO:DICIEMBRE!AJ107)</f>
        <v>7</v>
      </c>
      <c r="AK107" s="26">
        <f>SUM(ENERO:DICIEMBRE!AK107)</f>
        <v>2</v>
      </c>
      <c r="AL107" s="26">
        <f>SUM(ENERO:DICIEMBRE!AL107)</f>
        <v>6</v>
      </c>
      <c r="AM107" s="26">
        <f>SUM(ENERO:DICIEMBRE!AM107)</f>
        <v>0</v>
      </c>
      <c r="AN107" s="26">
        <f>SUM(ENERO:DICIEMBRE!AN107)</f>
        <v>1</v>
      </c>
      <c r="AO107" s="26">
        <f>SUM(ENERO:DICIEMBRE!AO107)</f>
        <v>1</v>
      </c>
      <c r="AP107" s="26">
        <f>SUM(ENERO:DICIEMBRE!AP107)</f>
        <v>1</v>
      </c>
      <c r="AQ107" s="26">
        <f>SUM(ENERO:DICIEMBRE!AQ107)</f>
        <v>149</v>
      </c>
      <c r="AR107" s="26">
        <f>SUM(ENERO:DICIEMBRE!AR107)</f>
        <v>1</v>
      </c>
      <c r="AS107" s="26">
        <f>SUM(ENERO:DICIEMBRE!AS107)</f>
        <v>0</v>
      </c>
      <c r="AT107" s="26">
        <f>SUM(ENERO:DICIEMBRE!AT107)</f>
        <v>0</v>
      </c>
      <c r="AU107" s="26">
        <f>SUM(ENERO:DICIEMBRE!AU107)</f>
        <v>0</v>
      </c>
      <c r="AV107" s="26">
        <f>SUM(ENERO:DICIEMBRE!AV107)</f>
        <v>0</v>
      </c>
      <c r="AW107" s="26">
        <f>SUM(ENERO:DICIEMBRE!AW107)</f>
        <v>1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x14ac:dyDescent="0.2">
      <c r="A108" s="3433" t="s">
        <v>143</v>
      </c>
      <c r="B108" s="3433"/>
      <c r="C108" s="3433"/>
      <c r="D108" s="237">
        <f t="shared" si="77"/>
        <v>87</v>
      </c>
      <c r="E108" s="34">
        <f t="shared" si="87"/>
        <v>38</v>
      </c>
      <c r="F108" s="36">
        <f t="shared" si="87"/>
        <v>49</v>
      </c>
      <c r="G108" s="26">
        <f>SUM(ENERO:DICIEMBRE!G108)</f>
        <v>0</v>
      </c>
      <c r="H108" s="26">
        <f>SUM(ENERO:DICIEMBRE!H108)</f>
        <v>0</v>
      </c>
      <c r="I108" s="26">
        <f>SUM(ENERO:DICIEMBRE!I108)</f>
        <v>0</v>
      </c>
      <c r="J108" s="26">
        <f>SUM(ENERO:DICIEMBRE!J108)</f>
        <v>0</v>
      </c>
      <c r="K108" s="26">
        <f>SUM(ENERO:DICIEMBRE!K108)</f>
        <v>0</v>
      </c>
      <c r="L108" s="26">
        <f>SUM(ENERO:DICIEMBRE!L108)</f>
        <v>0</v>
      </c>
      <c r="M108" s="26">
        <f>SUM(ENERO:DICIEMBRE!M108)</f>
        <v>0</v>
      </c>
      <c r="N108" s="26">
        <f>SUM(ENERO:DICIEMBRE!N108)</f>
        <v>0</v>
      </c>
      <c r="O108" s="26">
        <f>SUM(ENERO:DICIEMBRE!O108)</f>
        <v>0</v>
      </c>
      <c r="P108" s="26">
        <f>SUM(ENERO:DICIEMBRE!P108)</f>
        <v>0</v>
      </c>
      <c r="Q108" s="26">
        <f>SUM(ENERO:DICIEMBRE!Q108)</f>
        <v>0</v>
      </c>
      <c r="R108" s="26">
        <f>SUM(ENERO:DICIEMBRE!R108)</f>
        <v>0</v>
      </c>
      <c r="S108" s="26">
        <f>SUM(ENERO:DICIEMBRE!S108)</f>
        <v>0</v>
      </c>
      <c r="T108" s="26">
        <f>SUM(ENERO:DICIEMBRE!T108)</f>
        <v>0</v>
      </c>
      <c r="U108" s="26">
        <f>SUM(ENERO:DICIEMBRE!U108)</f>
        <v>0</v>
      </c>
      <c r="V108" s="26">
        <f>SUM(ENERO:DICIEMBRE!V108)</f>
        <v>1</v>
      </c>
      <c r="W108" s="26">
        <f>SUM(ENERO:DICIEMBRE!W108)</f>
        <v>9</v>
      </c>
      <c r="X108" s="26">
        <f>SUM(ENERO:DICIEMBRE!X108)</f>
        <v>10</v>
      </c>
      <c r="Y108" s="26">
        <f>SUM(ENERO:DICIEMBRE!Y108)</f>
        <v>13</v>
      </c>
      <c r="Z108" s="26">
        <f>SUM(ENERO:DICIEMBRE!Z108)</f>
        <v>4</v>
      </c>
      <c r="AA108" s="26">
        <f>SUM(ENERO:DICIEMBRE!AA108)</f>
        <v>2</v>
      </c>
      <c r="AB108" s="26">
        <f>SUM(ENERO:DICIEMBRE!AB108)</f>
        <v>6</v>
      </c>
      <c r="AC108" s="26">
        <f>SUM(ENERO:DICIEMBRE!AC108)</f>
        <v>7</v>
      </c>
      <c r="AD108" s="26">
        <f>SUM(ENERO:DICIEMBRE!AD108)</f>
        <v>9</v>
      </c>
      <c r="AE108" s="26">
        <f>SUM(ENERO:DICIEMBRE!AE108)</f>
        <v>2</v>
      </c>
      <c r="AF108" s="26">
        <f>SUM(ENERO:DICIEMBRE!AF108)</f>
        <v>10</v>
      </c>
      <c r="AG108" s="26">
        <f>SUM(ENERO:DICIEMBRE!AG108)</f>
        <v>3</v>
      </c>
      <c r="AH108" s="26">
        <f>SUM(ENERO:DICIEMBRE!AH108)</f>
        <v>7</v>
      </c>
      <c r="AI108" s="26">
        <f>SUM(ENERO:DICIEMBRE!AI108)</f>
        <v>1</v>
      </c>
      <c r="AJ108" s="26">
        <f>SUM(ENERO:DICIEMBRE!AJ108)</f>
        <v>2</v>
      </c>
      <c r="AK108" s="26">
        <f>SUM(ENERO:DICIEMBRE!AK108)</f>
        <v>1</v>
      </c>
      <c r="AL108" s="26">
        <f>SUM(ENERO:DICIEMBRE!AL108)</f>
        <v>0</v>
      </c>
      <c r="AM108" s="26">
        <f>SUM(ENERO:DICIEMBRE!AM108)</f>
        <v>0</v>
      </c>
      <c r="AN108" s="26">
        <f>SUM(ENERO:DICIEMBRE!AN108)</f>
        <v>0</v>
      </c>
      <c r="AO108" s="26">
        <f>SUM(ENERO:DICIEMBRE!AO108)</f>
        <v>0</v>
      </c>
      <c r="AP108" s="26">
        <f>SUM(ENERO:DICIEMBRE!AP108)</f>
        <v>0</v>
      </c>
      <c r="AQ108" s="26">
        <f>SUM(ENERO:DICIEMBRE!AQ108)</f>
        <v>87</v>
      </c>
      <c r="AR108" s="26">
        <f>SUM(ENERO:DICIEMBRE!AR108)</f>
        <v>0</v>
      </c>
      <c r="AS108" s="26">
        <f>SUM(ENERO:DICIEMBRE!AS108)</f>
        <v>0</v>
      </c>
      <c r="AT108" s="26">
        <f>SUM(ENERO:DICIEMBRE!AT108)</f>
        <v>0</v>
      </c>
      <c r="AU108" s="26">
        <f>SUM(ENERO:DICIEMBRE!AU108)</f>
        <v>0</v>
      </c>
      <c r="AV108" s="26">
        <f>SUM(ENERO:DICIEMBRE!AV108)</f>
        <v>1</v>
      </c>
      <c r="AW108" s="26">
        <f>SUM(ENERO:DICIEMBRE!AW108)</f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6">
        <f>SUM(ENERO:DICIEMBRE!G109)</f>
        <v>0</v>
      </c>
      <c r="H109" s="26">
        <f>SUM(ENERO:DICIEMBRE!H109)</f>
        <v>0</v>
      </c>
      <c r="I109" s="26">
        <f>SUM(ENERO:DICIEMBRE!I109)</f>
        <v>0</v>
      </c>
      <c r="J109" s="26">
        <f>SUM(ENERO:DICIEMBRE!J109)</f>
        <v>0</v>
      </c>
      <c r="K109" s="26">
        <f>SUM(ENERO:DICIEMBRE!K109)</f>
        <v>0</v>
      </c>
      <c r="L109" s="26">
        <f>SUM(ENERO:DICIEMBRE!L109)</f>
        <v>0</v>
      </c>
      <c r="M109" s="26">
        <f>SUM(ENERO:DICIEMBRE!M109)</f>
        <v>0</v>
      </c>
      <c r="N109" s="26">
        <f>SUM(ENERO:DICIEMBRE!N109)</f>
        <v>0</v>
      </c>
      <c r="O109" s="26">
        <f>SUM(ENERO:DICIEMBRE!O109)</f>
        <v>0</v>
      </c>
      <c r="P109" s="26">
        <f>SUM(ENERO:DICIEMBRE!P109)</f>
        <v>0</v>
      </c>
      <c r="Q109" s="26">
        <f>SUM(ENERO:DICIEMBRE!Q109)</f>
        <v>0</v>
      </c>
      <c r="R109" s="26">
        <f>SUM(ENERO:DICIEMBRE!R109)</f>
        <v>0</v>
      </c>
      <c r="S109" s="26">
        <f>SUM(ENERO:DICIEMBRE!S109)</f>
        <v>0</v>
      </c>
      <c r="T109" s="26">
        <f>SUM(ENERO:DICIEMBRE!T109)</f>
        <v>0</v>
      </c>
      <c r="U109" s="26">
        <f>SUM(ENERO:DICIEMBRE!U109)</f>
        <v>0</v>
      </c>
      <c r="V109" s="26">
        <f>SUM(ENERO:DICIEMBRE!V109)</f>
        <v>0</v>
      </c>
      <c r="W109" s="26">
        <f>SUM(ENERO:DICIEMBRE!W109)</f>
        <v>0</v>
      </c>
      <c r="X109" s="26">
        <f>SUM(ENERO:DICIEMBRE!X109)</f>
        <v>0</v>
      </c>
      <c r="Y109" s="26">
        <f>SUM(ENERO:DICIEMBRE!Y109)</f>
        <v>0</v>
      </c>
      <c r="Z109" s="26">
        <f>SUM(ENERO:DICIEMBRE!Z109)</f>
        <v>0</v>
      </c>
      <c r="AA109" s="26">
        <f>SUM(ENERO:DICIEMBRE!AA109)</f>
        <v>0</v>
      </c>
      <c r="AB109" s="26">
        <f>SUM(ENERO:DICIEMBRE!AB109)</f>
        <v>0</v>
      </c>
      <c r="AC109" s="26">
        <f>SUM(ENERO:DICIEMBRE!AC109)</f>
        <v>0</v>
      </c>
      <c r="AD109" s="26">
        <f>SUM(ENERO:DICIEMBRE!AD109)</f>
        <v>0</v>
      </c>
      <c r="AE109" s="26">
        <f>SUM(ENERO:DICIEMBRE!AE109)</f>
        <v>0</v>
      </c>
      <c r="AF109" s="26">
        <f>SUM(ENERO:DICIEMBRE!AF109)</f>
        <v>0</v>
      </c>
      <c r="AG109" s="26">
        <f>SUM(ENERO:DICIEMBRE!AG109)</f>
        <v>0</v>
      </c>
      <c r="AH109" s="26">
        <f>SUM(ENERO:DICIEMBRE!AH109)</f>
        <v>0</v>
      </c>
      <c r="AI109" s="26">
        <f>SUM(ENERO:DICIEMBRE!AI109)</f>
        <v>0</v>
      </c>
      <c r="AJ109" s="26">
        <f>SUM(ENERO:DICIEMBRE!AJ109)</f>
        <v>0</v>
      </c>
      <c r="AK109" s="26">
        <f>SUM(ENERO:DICIEMBRE!AK109)</f>
        <v>0</v>
      </c>
      <c r="AL109" s="26">
        <f>SUM(ENERO:DICIEMBRE!AL109)</f>
        <v>0</v>
      </c>
      <c r="AM109" s="26">
        <f>SUM(ENERO:DICIEMBRE!AM109)</f>
        <v>0</v>
      </c>
      <c r="AN109" s="26">
        <f>SUM(ENERO:DICIEMBRE!AN109)</f>
        <v>0</v>
      </c>
      <c r="AO109" s="26">
        <f>SUM(ENERO:DICIEMBRE!AO109)</f>
        <v>0</v>
      </c>
      <c r="AP109" s="26">
        <f>SUM(ENERO:DICIEMBRE!AP109)</f>
        <v>0</v>
      </c>
      <c r="AQ109" s="26">
        <f>SUM(ENERO:DICIEMBRE!AQ109)</f>
        <v>0</v>
      </c>
      <c r="AR109" s="26">
        <f>SUM(ENERO:DICIEMBRE!AR109)</f>
        <v>0</v>
      </c>
      <c r="AS109" s="26">
        <f>SUM(ENERO:DICIEMBRE!AS109)</f>
        <v>0</v>
      </c>
      <c r="AT109" s="26">
        <f>SUM(ENERO:DICIEMBRE!AT109)</f>
        <v>0</v>
      </c>
      <c r="AU109" s="26">
        <f>SUM(ENERO:DICIEMBRE!AU109)</f>
        <v>0</v>
      </c>
      <c r="AV109" s="26">
        <f>SUM(ENERO:DICIEMBRE!AV109)</f>
        <v>0</v>
      </c>
      <c r="AW109" s="26">
        <f>SUM(ENERO:DICIEMBRE!AW109)</f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6">
        <f>SUM(ENERO:DICIEMBRE!G110)</f>
        <v>0</v>
      </c>
      <c r="H110" s="26">
        <f>SUM(ENERO:DICIEMBRE!H110)</f>
        <v>0</v>
      </c>
      <c r="I110" s="26">
        <f>SUM(ENERO:DICIEMBRE!I110)</f>
        <v>0</v>
      </c>
      <c r="J110" s="26">
        <f>SUM(ENERO:DICIEMBRE!J110)</f>
        <v>0</v>
      </c>
      <c r="K110" s="26">
        <f>SUM(ENERO:DICIEMBRE!K110)</f>
        <v>0</v>
      </c>
      <c r="L110" s="26">
        <f>SUM(ENERO:DICIEMBRE!L110)</f>
        <v>0</v>
      </c>
      <c r="M110" s="26">
        <f>SUM(ENERO:DICIEMBRE!M110)</f>
        <v>0</v>
      </c>
      <c r="N110" s="26">
        <f>SUM(ENERO:DICIEMBRE!N110)</f>
        <v>0</v>
      </c>
      <c r="O110" s="26">
        <f>SUM(ENERO:DICIEMBRE!O110)</f>
        <v>0</v>
      </c>
      <c r="P110" s="26">
        <f>SUM(ENERO:DICIEMBRE!P110)</f>
        <v>0</v>
      </c>
      <c r="Q110" s="26">
        <f>SUM(ENERO:DICIEMBRE!Q110)</f>
        <v>0</v>
      </c>
      <c r="R110" s="26">
        <f>SUM(ENERO:DICIEMBRE!R110)</f>
        <v>0</v>
      </c>
      <c r="S110" s="26">
        <f>SUM(ENERO:DICIEMBRE!S110)</f>
        <v>0</v>
      </c>
      <c r="T110" s="26">
        <f>SUM(ENERO:DICIEMBRE!T110)</f>
        <v>0</v>
      </c>
      <c r="U110" s="26">
        <f>SUM(ENERO:DICIEMBRE!U110)</f>
        <v>0</v>
      </c>
      <c r="V110" s="26">
        <f>SUM(ENERO:DICIEMBRE!V110)</f>
        <v>0</v>
      </c>
      <c r="W110" s="26">
        <f>SUM(ENERO:DICIEMBRE!W110)</f>
        <v>0</v>
      </c>
      <c r="X110" s="26">
        <f>SUM(ENERO:DICIEMBRE!X110)</f>
        <v>0</v>
      </c>
      <c r="Y110" s="26">
        <f>SUM(ENERO:DICIEMBRE!Y110)</f>
        <v>0</v>
      </c>
      <c r="Z110" s="26">
        <f>SUM(ENERO:DICIEMBRE!Z110)</f>
        <v>0</v>
      </c>
      <c r="AA110" s="26">
        <f>SUM(ENERO:DICIEMBRE!AA110)</f>
        <v>0</v>
      </c>
      <c r="AB110" s="26">
        <f>SUM(ENERO:DICIEMBRE!AB110)</f>
        <v>0</v>
      </c>
      <c r="AC110" s="26">
        <f>SUM(ENERO:DICIEMBRE!AC110)</f>
        <v>0</v>
      </c>
      <c r="AD110" s="26">
        <f>SUM(ENERO:DICIEMBRE!AD110)</f>
        <v>0</v>
      </c>
      <c r="AE110" s="26">
        <f>SUM(ENERO:DICIEMBRE!AE110)</f>
        <v>0</v>
      </c>
      <c r="AF110" s="26">
        <f>SUM(ENERO:DICIEMBRE!AF110)</f>
        <v>0</v>
      </c>
      <c r="AG110" s="26">
        <f>SUM(ENERO:DICIEMBRE!AG110)</f>
        <v>0</v>
      </c>
      <c r="AH110" s="26">
        <f>SUM(ENERO:DICIEMBRE!AH110)</f>
        <v>0</v>
      </c>
      <c r="AI110" s="26">
        <f>SUM(ENERO:DICIEMBRE!AI110)</f>
        <v>0</v>
      </c>
      <c r="AJ110" s="26">
        <f>SUM(ENERO:DICIEMBRE!AJ110)</f>
        <v>0</v>
      </c>
      <c r="AK110" s="26">
        <f>SUM(ENERO:DICIEMBRE!AK110)</f>
        <v>0</v>
      </c>
      <c r="AL110" s="26">
        <f>SUM(ENERO:DICIEMBRE!AL110)</f>
        <v>0</v>
      </c>
      <c r="AM110" s="26">
        <f>SUM(ENERO:DICIEMBRE!AM110)</f>
        <v>0</v>
      </c>
      <c r="AN110" s="26">
        <f>SUM(ENERO:DICIEMBRE!AN110)</f>
        <v>0</v>
      </c>
      <c r="AO110" s="26">
        <f>SUM(ENERO:DICIEMBRE!AO110)</f>
        <v>0</v>
      </c>
      <c r="AP110" s="26">
        <f>SUM(ENERO:DICIEMBRE!AP110)</f>
        <v>0</v>
      </c>
      <c r="AQ110" s="26">
        <f>SUM(ENERO:DICIEMBRE!AQ110)</f>
        <v>0</v>
      </c>
      <c r="AR110" s="26">
        <f>SUM(ENERO:DICIEMBRE!AR110)</f>
        <v>0</v>
      </c>
      <c r="AS110" s="26">
        <f>SUM(ENERO:DICIEMBRE!AS110)</f>
        <v>0</v>
      </c>
      <c r="AT110" s="26">
        <f>SUM(ENERO:DICIEMBRE!AT110)</f>
        <v>0</v>
      </c>
      <c r="AU110" s="26">
        <f>SUM(ENERO:DICIEMBRE!AU110)</f>
        <v>0</v>
      </c>
      <c r="AV110" s="26">
        <f>SUM(ENERO:DICIEMBRE!AV110)</f>
        <v>0</v>
      </c>
      <c r="AW110" s="26">
        <f>SUM(ENERO:DICIEMBRE!AW110)</f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1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1</v>
      </c>
      <c r="G111" s="26">
        <f>SUM(ENERO:DICIEMBRE!G111)</f>
        <v>0</v>
      </c>
      <c r="H111" s="26">
        <f>SUM(ENERO:DICIEMBRE!H111)</f>
        <v>0</v>
      </c>
      <c r="I111" s="26">
        <f>SUM(ENERO:DICIEMBRE!I111)</f>
        <v>0</v>
      </c>
      <c r="J111" s="26">
        <f>SUM(ENERO:DICIEMBRE!J111)</f>
        <v>0</v>
      </c>
      <c r="K111" s="26">
        <f>SUM(ENERO:DICIEMBRE!K111)</f>
        <v>0</v>
      </c>
      <c r="L111" s="26">
        <f>SUM(ENERO:DICIEMBRE!L111)</f>
        <v>0</v>
      </c>
      <c r="M111" s="26">
        <f>SUM(ENERO:DICIEMBRE!M111)</f>
        <v>0</v>
      </c>
      <c r="N111" s="26">
        <f>SUM(ENERO:DICIEMBRE!N111)</f>
        <v>0</v>
      </c>
      <c r="O111" s="26">
        <f>SUM(ENERO:DICIEMBRE!O111)</f>
        <v>0</v>
      </c>
      <c r="P111" s="26">
        <f>SUM(ENERO:DICIEMBRE!P111)</f>
        <v>0</v>
      </c>
      <c r="Q111" s="26">
        <f>SUM(ENERO:DICIEMBRE!Q111)</f>
        <v>0</v>
      </c>
      <c r="R111" s="26">
        <f>SUM(ENERO:DICIEMBRE!R111)</f>
        <v>0</v>
      </c>
      <c r="S111" s="26">
        <f>SUM(ENERO:DICIEMBRE!S111)</f>
        <v>0</v>
      </c>
      <c r="T111" s="26">
        <f>SUM(ENERO:DICIEMBRE!T111)</f>
        <v>0</v>
      </c>
      <c r="U111" s="26">
        <f>SUM(ENERO:DICIEMBRE!U111)</f>
        <v>0</v>
      </c>
      <c r="V111" s="26">
        <f>SUM(ENERO:DICIEMBRE!V111)</f>
        <v>0</v>
      </c>
      <c r="W111" s="26">
        <f>SUM(ENERO:DICIEMBRE!W111)</f>
        <v>0</v>
      </c>
      <c r="X111" s="26">
        <f>SUM(ENERO:DICIEMBRE!X111)</f>
        <v>0</v>
      </c>
      <c r="Y111" s="26">
        <f>SUM(ENERO:DICIEMBRE!Y111)</f>
        <v>0</v>
      </c>
      <c r="Z111" s="26">
        <f>SUM(ENERO:DICIEMBRE!Z111)</f>
        <v>0</v>
      </c>
      <c r="AA111" s="26">
        <f>SUM(ENERO:DICIEMBRE!AA111)</f>
        <v>0</v>
      </c>
      <c r="AB111" s="26">
        <f>SUM(ENERO:DICIEMBRE!AB111)</f>
        <v>0</v>
      </c>
      <c r="AC111" s="26">
        <f>SUM(ENERO:DICIEMBRE!AC111)</f>
        <v>0</v>
      </c>
      <c r="AD111" s="26">
        <f>SUM(ENERO:DICIEMBRE!AD111)</f>
        <v>1</v>
      </c>
      <c r="AE111" s="26">
        <f>SUM(ENERO:DICIEMBRE!AE111)</f>
        <v>0</v>
      </c>
      <c r="AF111" s="26">
        <f>SUM(ENERO:DICIEMBRE!AF111)</f>
        <v>0</v>
      </c>
      <c r="AG111" s="26">
        <f>SUM(ENERO:DICIEMBRE!AG111)</f>
        <v>0</v>
      </c>
      <c r="AH111" s="26">
        <f>SUM(ENERO:DICIEMBRE!AH111)</f>
        <v>0</v>
      </c>
      <c r="AI111" s="26">
        <f>SUM(ENERO:DICIEMBRE!AI111)</f>
        <v>0</v>
      </c>
      <c r="AJ111" s="26">
        <f>SUM(ENERO:DICIEMBRE!AJ111)</f>
        <v>0</v>
      </c>
      <c r="AK111" s="26">
        <f>SUM(ENERO:DICIEMBRE!AK111)</f>
        <v>0</v>
      </c>
      <c r="AL111" s="26">
        <f>SUM(ENERO:DICIEMBRE!AL111)</f>
        <v>0</v>
      </c>
      <c r="AM111" s="26">
        <f>SUM(ENERO:DICIEMBRE!AM111)</f>
        <v>0</v>
      </c>
      <c r="AN111" s="26">
        <f>SUM(ENERO:DICIEMBRE!AN111)</f>
        <v>0</v>
      </c>
      <c r="AO111" s="26">
        <f>SUM(ENERO:DICIEMBRE!AO111)</f>
        <v>0</v>
      </c>
      <c r="AP111" s="26">
        <f>SUM(ENERO:DICIEMBRE!AP111)</f>
        <v>0</v>
      </c>
      <c r="AQ111" s="26">
        <f>SUM(ENERO:DICIEMBRE!AQ111)</f>
        <v>1</v>
      </c>
      <c r="AR111" s="26">
        <f>SUM(ENERO:DICIEMBRE!AR111)</f>
        <v>0</v>
      </c>
      <c r="AS111" s="26">
        <f>SUM(ENERO:DICIEMBRE!AS111)</f>
        <v>0</v>
      </c>
      <c r="AT111" s="26">
        <f>SUM(ENERO:DICIEMBRE!AT111)</f>
        <v>0</v>
      </c>
      <c r="AU111" s="26">
        <f>SUM(ENERO:DICIEMBRE!AU111)</f>
        <v>0</v>
      </c>
      <c r="AV111" s="26">
        <f>SUM(ENERO:DICIEMBRE!AV111)</f>
        <v>0</v>
      </c>
      <c r="AW111" s="26">
        <f>SUM(ENERO:DICIEMBRE!AW111)</f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6">
        <f>SUM(ENERO:DICIEMBRE!G112)</f>
        <v>0</v>
      </c>
      <c r="H112" s="26">
        <f>SUM(ENERO:DICIEMBRE!H112)</f>
        <v>0</v>
      </c>
      <c r="I112" s="26">
        <f>SUM(ENERO:DICIEMBRE!I112)</f>
        <v>0</v>
      </c>
      <c r="J112" s="26">
        <f>SUM(ENERO:DICIEMBRE!J112)</f>
        <v>0</v>
      </c>
      <c r="K112" s="26">
        <f>SUM(ENERO:DICIEMBRE!K112)</f>
        <v>0</v>
      </c>
      <c r="L112" s="26">
        <f>SUM(ENERO:DICIEMBRE!L112)</f>
        <v>0</v>
      </c>
      <c r="M112" s="26">
        <f>SUM(ENERO:DICIEMBRE!M112)</f>
        <v>0</v>
      </c>
      <c r="N112" s="26">
        <f>SUM(ENERO:DICIEMBRE!N112)</f>
        <v>0</v>
      </c>
      <c r="O112" s="26">
        <f>SUM(ENERO:DICIEMBRE!O112)</f>
        <v>0</v>
      </c>
      <c r="P112" s="26">
        <f>SUM(ENERO:DICIEMBRE!P112)</f>
        <v>0</v>
      </c>
      <c r="Q112" s="26">
        <f>SUM(ENERO:DICIEMBRE!Q112)</f>
        <v>0</v>
      </c>
      <c r="R112" s="26">
        <f>SUM(ENERO:DICIEMBRE!R112)</f>
        <v>0</v>
      </c>
      <c r="S112" s="26">
        <f>SUM(ENERO:DICIEMBRE!S112)</f>
        <v>0</v>
      </c>
      <c r="T112" s="26">
        <f>SUM(ENERO:DICIEMBRE!T112)</f>
        <v>0</v>
      </c>
      <c r="U112" s="26">
        <f>SUM(ENERO:DICIEMBRE!U112)</f>
        <v>0</v>
      </c>
      <c r="V112" s="26">
        <f>SUM(ENERO:DICIEMBRE!V112)</f>
        <v>0</v>
      </c>
      <c r="W112" s="26">
        <f>SUM(ENERO:DICIEMBRE!W112)</f>
        <v>0</v>
      </c>
      <c r="X112" s="26">
        <f>SUM(ENERO:DICIEMBRE!X112)</f>
        <v>0</v>
      </c>
      <c r="Y112" s="26">
        <f>SUM(ENERO:DICIEMBRE!Y112)</f>
        <v>0</v>
      </c>
      <c r="Z112" s="26">
        <f>SUM(ENERO:DICIEMBRE!Z112)</f>
        <v>0</v>
      </c>
      <c r="AA112" s="26">
        <f>SUM(ENERO:DICIEMBRE!AA112)</f>
        <v>0</v>
      </c>
      <c r="AB112" s="26">
        <f>SUM(ENERO:DICIEMBRE!AB112)</f>
        <v>0</v>
      </c>
      <c r="AC112" s="26">
        <f>SUM(ENERO:DICIEMBRE!AC112)</f>
        <v>0</v>
      </c>
      <c r="AD112" s="26">
        <f>SUM(ENERO:DICIEMBRE!AD112)</f>
        <v>0</v>
      </c>
      <c r="AE112" s="26">
        <f>SUM(ENERO:DICIEMBRE!AE112)</f>
        <v>0</v>
      </c>
      <c r="AF112" s="26">
        <f>SUM(ENERO:DICIEMBRE!AF112)</f>
        <v>0</v>
      </c>
      <c r="AG112" s="26">
        <f>SUM(ENERO:DICIEMBRE!AG112)</f>
        <v>0</v>
      </c>
      <c r="AH112" s="26">
        <f>SUM(ENERO:DICIEMBRE!AH112)</f>
        <v>0</v>
      </c>
      <c r="AI112" s="26">
        <f>SUM(ENERO:DICIEMBRE!AI112)</f>
        <v>0</v>
      </c>
      <c r="AJ112" s="26">
        <f>SUM(ENERO:DICIEMBRE!AJ112)</f>
        <v>0</v>
      </c>
      <c r="AK112" s="26">
        <f>SUM(ENERO:DICIEMBRE!AK112)</f>
        <v>0</v>
      </c>
      <c r="AL112" s="26">
        <f>SUM(ENERO:DICIEMBRE!AL112)</f>
        <v>0</v>
      </c>
      <c r="AM112" s="26">
        <f>SUM(ENERO:DICIEMBRE!AM112)</f>
        <v>0</v>
      </c>
      <c r="AN112" s="26">
        <f>SUM(ENERO:DICIEMBRE!AN112)</f>
        <v>0</v>
      </c>
      <c r="AO112" s="26">
        <f>SUM(ENERO:DICIEMBRE!AO112)</f>
        <v>0</v>
      </c>
      <c r="AP112" s="26">
        <f>SUM(ENERO:DICIEMBRE!AP112)</f>
        <v>0</v>
      </c>
      <c r="AQ112" s="26">
        <f>SUM(ENERO:DICIEMBRE!AQ112)</f>
        <v>0</v>
      </c>
      <c r="AR112" s="26">
        <f>SUM(ENERO:DICIEMBRE!AR112)</f>
        <v>0</v>
      </c>
      <c r="AS112" s="26">
        <f>SUM(ENERO:DICIEMBRE!AS112)</f>
        <v>0</v>
      </c>
      <c r="AT112" s="26">
        <f>SUM(ENERO:DICIEMBRE!AT112)</f>
        <v>0</v>
      </c>
      <c r="AU112" s="26">
        <f>SUM(ENERO:DICIEMBRE!AU112)</f>
        <v>0</v>
      </c>
      <c r="AV112" s="26">
        <f>SUM(ENERO:DICIEMBRE!AV112)</f>
        <v>0</v>
      </c>
      <c r="AW112" s="26">
        <f>SUM(ENERO:DICIEMBRE!AW112)</f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6">
        <f>SUM(ENERO:DICIEMBRE!G113)</f>
        <v>0</v>
      </c>
      <c r="H113" s="26">
        <f>SUM(ENERO:DICIEMBRE!H113)</f>
        <v>0</v>
      </c>
      <c r="I113" s="26">
        <f>SUM(ENERO:DICIEMBRE!I113)</f>
        <v>0</v>
      </c>
      <c r="J113" s="26">
        <f>SUM(ENERO:DICIEMBRE!J113)</f>
        <v>0</v>
      </c>
      <c r="K113" s="26">
        <f>SUM(ENERO:DICIEMBRE!K113)</f>
        <v>0</v>
      </c>
      <c r="L113" s="26">
        <f>SUM(ENERO:DICIEMBRE!L113)</f>
        <v>0</v>
      </c>
      <c r="M113" s="26">
        <f>SUM(ENERO:DICIEMBRE!M113)</f>
        <v>0</v>
      </c>
      <c r="N113" s="26">
        <f>SUM(ENERO:DICIEMBRE!N113)</f>
        <v>0</v>
      </c>
      <c r="O113" s="26">
        <f>SUM(ENERO:DICIEMBRE!O113)</f>
        <v>0</v>
      </c>
      <c r="P113" s="26">
        <f>SUM(ENERO:DICIEMBRE!P113)</f>
        <v>0</v>
      </c>
      <c r="Q113" s="26">
        <f>SUM(ENERO:DICIEMBRE!Q113)</f>
        <v>0</v>
      </c>
      <c r="R113" s="26">
        <f>SUM(ENERO:DICIEMBRE!R113)</f>
        <v>0</v>
      </c>
      <c r="S113" s="26">
        <f>SUM(ENERO:DICIEMBRE!S113)</f>
        <v>0</v>
      </c>
      <c r="T113" s="26">
        <f>SUM(ENERO:DICIEMBRE!T113)</f>
        <v>0</v>
      </c>
      <c r="U113" s="26">
        <f>SUM(ENERO:DICIEMBRE!U113)</f>
        <v>0</v>
      </c>
      <c r="V113" s="26">
        <f>SUM(ENERO:DICIEMBRE!V113)</f>
        <v>0</v>
      </c>
      <c r="W113" s="26">
        <f>SUM(ENERO:DICIEMBRE!W113)</f>
        <v>0</v>
      </c>
      <c r="X113" s="26">
        <f>SUM(ENERO:DICIEMBRE!X113)</f>
        <v>0</v>
      </c>
      <c r="Y113" s="26">
        <f>SUM(ENERO:DICIEMBRE!Y113)</f>
        <v>0</v>
      </c>
      <c r="Z113" s="26">
        <f>SUM(ENERO:DICIEMBRE!Z113)</f>
        <v>0</v>
      </c>
      <c r="AA113" s="26">
        <f>SUM(ENERO:DICIEMBRE!AA113)</f>
        <v>0</v>
      </c>
      <c r="AB113" s="26">
        <f>SUM(ENERO:DICIEMBRE!AB113)</f>
        <v>0</v>
      </c>
      <c r="AC113" s="26">
        <f>SUM(ENERO:DICIEMBRE!AC113)</f>
        <v>0</v>
      </c>
      <c r="AD113" s="26">
        <f>SUM(ENERO:DICIEMBRE!AD113)</f>
        <v>0</v>
      </c>
      <c r="AE113" s="26">
        <f>SUM(ENERO:DICIEMBRE!AE113)</f>
        <v>0</v>
      </c>
      <c r="AF113" s="26">
        <f>SUM(ENERO:DICIEMBRE!AF113)</f>
        <v>0</v>
      </c>
      <c r="AG113" s="26">
        <f>SUM(ENERO:DICIEMBRE!AG113)</f>
        <v>0</v>
      </c>
      <c r="AH113" s="26">
        <f>SUM(ENERO:DICIEMBRE!AH113)</f>
        <v>0</v>
      </c>
      <c r="AI113" s="26">
        <f>SUM(ENERO:DICIEMBRE!AI113)</f>
        <v>0</v>
      </c>
      <c r="AJ113" s="26">
        <f>SUM(ENERO:DICIEMBRE!AJ113)</f>
        <v>0</v>
      </c>
      <c r="AK113" s="26">
        <f>SUM(ENERO:DICIEMBRE!AK113)</f>
        <v>0</v>
      </c>
      <c r="AL113" s="26">
        <f>SUM(ENERO:DICIEMBRE!AL113)</f>
        <v>0</v>
      </c>
      <c r="AM113" s="26">
        <f>SUM(ENERO:DICIEMBRE!AM113)</f>
        <v>0</v>
      </c>
      <c r="AN113" s="26">
        <f>SUM(ENERO:DICIEMBRE!AN113)</f>
        <v>0</v>
      </c>
      <c r="AO113" s="26">
        <f>SUM(ENERO:DICIEMBRE!AO113)</f>
        <v>0</v>
      </c>
      <c r="AP113" s="26">
        <f>SUM(ENERO:DICIEMBRE!AP113)</f>
        <v>0</v>
      </c>
      <c r="AQ113" s="26">
        <f>SUM(ENERO:DICIEMBRE!AQ113)</f>
        <v>0</v>
      </c>
      <c r="AR113" s="26">
        <f>SUM(ENERO:DICIEMBRE!AR113)</f>
        <v>0</v>
      </c>
      <c r="AS113" s="26">
        <f>SUM(ENERO:DICIEMBRE!AS113)</f>
        <v>0</v>
      </c>
      <c r="AT113" s="26">
        <f>SUM(ENERO:DICIEMBRE!AT113)</f>
        <v>0</v>
      </c>
      <c r="AU113" s="26">
        <f>SUM(ENERO:DICIEMBRE!AU113)</f>
        <v>0</v>
      </c>
      <c r="AV113" s="26">
        <f>SUM(ENERO:DICIEMBRE!AV113)</f>
        <v>0</v>
      </c>
      <c r="AW113" s="26">
        <f>SUM(ENERO:DICIEMBRE!AW113)</f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6">
        <f>SUM(ENERO:DICIEMBRE!G114)</f>
        <v>0</v>
      </c>
      <c r="H114" s="26">
        <f>SUM(ENERO:DICIEMBRE!H114)</f>
        <v>0</v>
      </c>
      <c r="I114" s="26">
        <f>SUM(ENERO:DICIEMBRE!I114)</f>
        <v>0</v>
      </c>
      <c r="J114" s="26">
        <f>SUM(ENERO:DICIEMBRE!J114)</f>
        <v>0</v>
      </c>
      <c r="K114" s="26">
        <f>SUM(ENERO:DICIEMBRE!K114)</f>
        <v>0</v>
      </c>
      <c r="L114" s="26">
        <f>SUM(ENERO:DICIEMBRE!L114)</f>
        <v>0</v>
      </c>
      <c r="M114" s="26">
        <f>SUM(ENERO:DICIEMBRE!M114)</f>
        <v>0</v>
      </c>
      <c r="N114" s="26">
        <f>SUM(ENERO:DICIEMBRE!N114)</f>
        <v>0</v>
      </c>
      <c r="O114" s="26">
        <f>SUM(ENERO:DICIEMBRE!O114)</f>
        <v>0</v>
      </c>
      <c r="P114" s="26">
        <f>SUM(ENERO:DICIEMBRE!P114)</f>
        <v>0</v>
      </c>
      <c r="Q114" s="26">
        <f>SUM(ENERO:DICIEMBRE!Q114)</f>
        <v>0</v>
      </c>
      <c r="R114" s="26">
        <f>SUM(ENERO:DICIEMBRE!R114)</f>
        <v>0</v>
      </c>
      <c r="S114" s="26">
        <f>SUM(ENERO:DICIEMBRE!S114)</f>
        <v>0</v>
      </c>
      <c r="T114" s="26">
        <f>SUM(ENERO:DICIEMBRE!T114)</f>
        <v>0</v>
      </c>
      <c r="U114" s="26">
        <f>SUM(ENERO:DICIEMBRE!U114)</f>
        <v>0</v>
      </c>
      <c r="V114" s="26">
        <f>SUM(ENERO:DICIEMBRE!V114)</f>
        <v>0</v>
      </c>
      <c r="W114" s="26">
        <f>SUM(ENERO:DICIEMBRE!W114)</f>
        <v>0</v>
      </c>
      <c r="X114" s="26">
        <f>SUM(ENERO:DICIEMBRE!X114)</f>
        <v>0</v>
      </c>
      <c r="Y114" s="26">
        <f>SUM(ENERO:DICIEMBRE!Y114)</f>
        <v>0</v>
      </c>
      <c r="Z114" s="26">
        <f>SUM(ENERO:DICIEMBRE!Z114)</f>
        <v>0</v>
      </c>
      <c r="AA114" s="26">
        <f>SUM(ENERO:DICIEMBRE!AA114)</f>
        <v>0</v>
      </c>
      <c r="AB114" s="26">
        <f>SUM(ENERO:DICIEMBRE!AB114)</f>
        <v>0</v>
      </c>
      <c r="AC114" s="26">
        <f>SUM(ENERO:DICIEMBRE!AC114)</f>
        <v>0</v>
      </c>
      <c r="AD114" s="26">
        <f>SUM(ENERO:DICIEMBRE!AD114)</f>
        <v>0</v>
      </c>
      <c r="AE114" s="26">
        <f>SUM(ENERO:DICIEMBRE!AE114)</f>
        <v>0</v>
      </c>
      <c r="AF114" s="26">
        <f>SUM(ENERO:DICIEMBRE!AF114)</f>
        <v>0</v>
      </c>
      <c r="AG114" s="26">
        <f>SUM(ENERO:DICIEMBRE!AG114)</f>
        <v>0</v>
      </c>
      <c r="AH114" s="26">
        <f>SUM(ENERO:DICIEMBRE!AH114)</f>
        <v>0</v>
      </c>
      <c r="AI114" s="26">
        <f>SUM(ENERO:DICIEMBRE!AI114)</f>
        <v>0</v>
      </c>
      <c r="AJ114" s="26">
        <f>SUM(ENERO:DICIEMBRE!AJ114)</f>
        <v>0</v>
      </c>
      <c r="AK114" s="26">
        <f>SUM(ENERO:DICIEMBRE!AK114)</f>
        <v>0</v>
      </c>
      <c r="AL114" s="26">
        <f>SUM(ENERO:DICIEMBRE!AL114)</f>
        <v>0</v>
      </c>
      <c r="AM114" s="26">
        <f>SUM(ENERO:DICIEMBRE!AM114)</f>
        <v>0</v>
      </c>
      <c r="AN114" s="26">
        <f>SUM(ENERO:DICIEMBRE!AN114)</f>
        <v>0</v>
      </c>
      <c r="AO114" s="26">
        <f>SUM(ENERO:DICIEMBRE!AO114)</f>
        <v>0</v>
      </c>
      <c r="AP114" s="26">
        <f>SUM(ENERO:DICIEMBRE!AP114)</f>
        <v>0</v>
      </c>
      <c r="AQ114" s="26">
        <f>SUM(ENERO:DICIEMBRE!AQ114)</f>
        <v>0</v>
      </c>
      <c r="AR114" s="26">
        <f>SUM(ENERO:DICIEMBRE!AR114)</f>
        <v>0</v>
      </c>
      <c r="AS114" s="26">
        <f>SUM(ENERO:DICIEMBRE!AS114)</f>
        <v>0</v>
      </c>
      <c r="AT114" s="26">
        <f>SUM(ENERO:DICIEMBRE!AT114)</f>
        <v>0</v>
      </c>
      <c r="AU114" s="26">
        <f>SUM(ENERO:DICIEMBRE!AU114)</f>
        <v>0</v>
      </c>
      <c r="AV114" s="26">
        <f>SUM(ENERO:DICIEMBRE!AV114)</f>
        <v>0</v>
      </c>
      <c r="AW114" s="26">
        <f>SUM(ENERO:DICIEMBRE!AW114)</f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6">
        <f>SUM(ENERO:DICIEMBRE!G115)</f>
        <v>0</v>
      </c>
      <c r="H115" s="26">
        <f>SUM(ENERO:DICIEMBRE!H115)</f>
        <v>0</v>
      </c>
      <c r="I115" s="26">
        <f>SUM(ENERO:DICIEMBRE!I115)</f>
        <v>0</v>
      </c>
      <c r="J115" s="26">
        <f>SUM(ENERO:DICIEMBRE!J115)</f>
        <v>0</v>
      </c>
      <c r="K115" s="26">
        <f>SUM(ENERO:DICIEMBRE!K115)</f>
        <v>0</v>
      </c>
      <c r="L115" s="26">
        <f>SUM(ENERO:DICIEMBRE!L115)</f>
        <v>0</v>
      </c>
      <c r="M115" s="26">
        <f>SUM(ENERO:DICIEMBRE!M115)</f>
        <v>0</v>
      </c>
      <c r="N115" s="26">
        <f>SUM(ENERO:DICIEMBRE!N115)</f>
        <v>0</v>
      </c>
      <c r="O115" s="26">
        <f>SUM(ENERO:DICIEMBRE!O115)</f>
        <v>0</v>
      </c>
      <c r="P115" s="26">
        <f>SUM(ENERO:DICIEMBRE!P115)</f>
        <v>0</v>
      </c>
      <c r="Q115" s="26">
        <f>SUM(ENERO:DICIEMBRE!Q115)</f>
        <v>0</v>
      </c>
      <c r="R115" s="26">
        <f>SUM(ENERO:DICIEMBRE!R115)</f>
        <v>0</v>
      </c>
      <c r="S115" s="26">
        <f>SUM(ENERO:DICIEMBRE!S115)</f>
        <v>0</v>
      </c>
      <c r="T115" s="26">
        <f>SUM(ENERO:DICIEMBRE!T115)</f>
        <v>0</v>
      </c>
      <c r="U115" s="26">
        <f>SUM(ENERO:DICIEMBRE!U115)</f>
        <v>0</v>
      </c>
      <c r="V115" s="26">
        <f>SUM(ENERO:DICIEMBRE!V115)</f>
        <v>0</v>
      </c>
      <c r="W115" s="26">
        <f>SUM(ENERO:DICIEMBRE!W115)</f>
        <v>0</v>
      </c>
      <c r="X115" s="26">
        <f>SUM(ENERO:DICIEMBRE!X115)</f>
        <v>0</v>
      </c>
      <c r="Y115" s="26">
        <f>SUM(ENERO:DICIEMBRE!Y115)</f>
        <v>0</v>
      </c>
      <c r="Z115" s="26">
        <f>SUM(ENERO:DICIEMBRE!Z115)</f>
        <v>0</v>
      </c>
      <c r="AA115" s="26">
        <f>SUM(ENERO:DICIEMBRE!AA115)</f>
        <v>0</v>
      </c>
      <c r="AB115" s="26">
        <f>SUM(ENERO:DICIEMBRE!AB115)</f>
        <v>0</v>
      </c>
      <c r="AC115" s="26">
        <f>SUM(ENERO:DICIEMBRE!AC115)</f>
        <v>0</v>
      </c>
      <c r="AD115" s="26">
        <f>SUM(ENERO:DICIEMBRE!AD115)</f>
        <v>0</v>
      </c>
      <c r="AE115" s="26">
        <f>SUM(ENERO:DICIEMBRE!AE115)</f>
        <v>0</v>
      </c>
      <c r="AF115" s="26">
        <f>SUM(ENERO:DICIEMBRE!AF115)</f>
        <v>0</v>
      </c>
      <c r="AG115" s="26">
        <f>SUM(ENERO:DICIEMBRE!AG115)</f>
        <v>0</v>
      </c>
      <c r="AH115" s="26">
        <f>SUM(ENERO:DICIEMBRE!AH115)</f>
        <v>0</v>
      </c>
      <c r="AI115" s="26">
        <f>SUM(ENERO:DICIEMBRE!AI115)</f>
        <v>0</v>
      </c>
      <c r="AJ115" s="26">
        <f>SUM(ENERO:DICIEMBRE!AJ115)</f>
        <v>0</v>
      </c>
      <c r="AK115" s="26">
        <f>SUM(ENERO:DICIEMBRE!AK115)</f>
        <v>0</v>
      </c>
      <c r="AL115" s="26">
        <f>SUM(ENERO:DICIEMBRE!AL115)</f>
        <v>0</v>
      </c>
      <c r="AM115" s="26">
        <f>SUM(ENERO:DICIEMBRE!AM115)</f>
        <v>0</v>
      </c>
      <c r="AN115" s="26">
        <f>SUM(ENERO:DICIEMBRE!AN115)</f>
        <v>0</v>
      </c>
      <c r="AO115" s="26">
        <f>SUM(ENERO:DICIEMBRE!AO115)</f>
        <v>0</v>
      </c>
      <c r="AP115" s="26">
        <f>SUM(ENERO:DICIEMBRE!AP115)</f>
        <v>0</v>
      </c>
      <c r="AQ115" s="26">
        <f>SUM(ENERO:DICIEMBRE!AQ115)</f>
        <v>0</v>
      </c>
      <c r="AR115" s="26">
        <f>SUM(ENERO:DICIEMBRE!AR115)</f>
        <v>0</v>
      </c>
      <c r="AS115" s="26">
        <f>SUM(ENERO:DICIEMBRE!AS115)</f>
        <v>0</v>
      </c>
      <c r="AT115" s="26">
        <f>SUM(ENERO:DICIEMBRE!AT115)</f>
        <v>0</v>
      </c>
      <c r="AU115" s="26">
        <f>SUM(ENERO:DICIEMBRE!AU115)</f>
        <v>0</v>
      </c>
      <c r="AV115" s="26">
        <f>SUM(ENERO:DICIEMBRE!AV115)</f>
        <v>0</v>
      </c>
      <c r="AW115" s="26">
        <f>SUM(ENERO:DICIEMBRE!AW115)</f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26">
        <f>SUM(ENERO:DICIEMBRE!G116)</f>
        <v>0</v>
      </c>
      <c r="H116" s="26">
        <f>SUM(ENERO:DICIEMBRE!H116)</f>
        <v>0</v>
      </c>
      <c r="I116" s="26">
        <f>SUM(ENERO:DICIEMBRE!I116)</f>
        <v>0</v>
      </c>
      <c r="J116" s="26">
        <f>SUM(ENERO:DICIEMBRE!J116)</f>
        <v>0</v>
      </c>
      <c r="K116" s="26">
        <f>SUM(ENERO:DICIEMBRE!K116)</f>
        <v>0</v>
      </c>
      <c r="L116" s="26">
        <f>SUM(ENERO:DICIEMBRE!L116)</f>
        <v>0</v>
      </c>
      <c r="M116" s="26">
        <f>SUM(ENERO:DICIEMBRE!M116)</f>
        <v>0</v>
      </c>
      <c r="N116" s="26">
        <f>SUM(ENERO:DICIEMBRE!N116)</f>
        <v>0</v>
      </c>
      <c r="O116" s="26">
        <f>SUM(ENERO:DICIEMBRE!O116)</f>
        <v>0</v>
      </c>
      <c r="P116" s="26">
        <f>SUM(ENERO:DICIEMBRE!P116)</f>
        <v>0</v>
      </c>
      <c r="Q116" s="26">
        <f>SUM(ENERO:DICIEMBRE!Q116)</f>
        <v>0</v>
      </c>
      <c r="R116" s="26">
        <f>SUM(ENERO:DICIEMBRE!R116)</f>
        <v>0</v>
      </c>
      <c r="S116" s="26">
        <f>SUM(ENERO:DICIEMBRE!S116)</f>
        <v>0</v>
      </c>
      <c r="T116" s="26">
        <f>SUM(ENERO:DICIEMBRE!T116)</f>
        <v>0</v>
      </c>
      <c r="U116" s="26">
        <f>SUM(ENERO:DICIEMBRE!U116)</f>
        <v>0</v>
      </c>
      <c r="V116" s="26">
        <f>SUM(ENERO:DICIEMBRE!V116)</f>
        <v>0</v>
      </c>
      <c r="W116" s="26">
        <f>SUM(ENERO:DICIEMBRE!W116)</f>
        <v>0</v>
      </c>
      <c r="X116" s="26">
        <f>SUM(ENERO:DICIEMBRE!X116)</f>
        <v>0</v>
      </c>
      <c r="Y116" s="26">
        <f>SUM(ENERO:DICIEMBRE!Y116)</f>
        <v>0</v>
      </c>
      <c r="Z116" s="26">
        <f>SUM(ENERO:DICIEMBRE!Z116)</f>
        <v>0</v>
      </c>
      <c r="AA116" s="26">
        <f>SUM(ENERO:DICIEMBRE!AA116)</f>
        <v>0</v>
      </c>
      <c r="AB116" s="26">
        <f>SUM(ENERO:DICIEMBRE!AB116)</f>
        <v>0</v>
      </c>
      <c r="AC116" s="26">
        <f>SUM(ENERO:DICIEMBRE!AC116)</f>
        <v>0</v>
      </c>
      <c r="AD116" s="26">
        <f>SUM(ENERO:DICIEMBRE!AD116)</f>
        <v>0</v>
      </c>
      <c r="AE116" s="26">
        <f>SUM(ENERO:DICIEMBRE!AE116)</f>
        <v>0</v>
      </c>
      <c r="AF116" s="26">
        <f>SUM(ENERO:DICIEMBRE!AF116)</f>
        <v>0</v>
      </c>
      <c r="AG116" s="26">
        <f>SUM(ENERO:DICIEMBRE!AG116)</f>
        <v>0</v>
      </c>
      <c r="AH116" s="26">
        <f>SUM(ENERO:DICIEMBRE!AH116)</f>
        <v>0</v>
      </c>
      <c r="AI116" s="26">
        <f>SUM(ENERO:DICIEMBRE!AI116)</f>
        <v>0</v>
      </c>
      <c r="AJ116" s="26">
        <f>SUM(ENERO:DICIEMBRE!AJ116)</f>
        <v>0</v>
      </c>
      <c r="AK116" s="26">
        <f>SUM(ENERO:DICIEMBRE!AK116)</f>
        <v>0</v>
      </c>
      <c r="AL116" s="26">
        <f>SUM(ENERO:DICIEMBRE!AL116)</f>
        <v>0</v>
      </c>
      <c r="AM116" s="26">
        <f>SUM(ENERO:DICIEMBRE!AM116)</f>
        <v>0</v>
      </c>
      <c r="AN116" s="26">
        <f>SUM(ENERO:DICIEMBRE!AN116)</f>
        <v>0</v>
      </c>
      <c r="AO116" s="26">
        <f>SUM(ENERO:DICIEMBRE!AO116)</f>
        <v>0</v>
      </c>
      <c r="AP116" s="26">
        <f>SUM(ENERO:DICIEMBRE!AP116)</f>
        <v>0</v>
      </c>
      <c r="AQ116" s="26">
        <f>SUM(ENERO:DICIEMBRE!AQ116)</f>
        <v>0</v>
      </c>
      <c r="AR116" s="26">
        <f>SUM(ENERO:DICIEMBRE!AR116)</f>
        <v>0</v>
      </c>
      <c r="AS116" s="26">
        <f>SUM(ENERO:DICIEMBRE!AS116)</f>
        <v>0</v>
      </c>
      <c r="AT116" s="26">
        <f>SUM(ENERO:DICIEMBRE!AT116)</f>
        <v>0</v>
      </c>
      <c r="AU116" s="26">
        <f>SUM(ENERO:DICIEMBRE!AU116)</f>
        <v>0</v>
      </c>
      <c r="AV116" s="26">
        <f>SUM(ENERO:DICIEMBRE!AV116)</f>
        <v>0</v>
      </c>
      <c r="AW116" s="26">
        <f>SUM(ENERO:DICIEMBRE!AW116)</f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x14ac:dyDescent="0.2">
      <c r="A117" s="3433" t="s">
        <v>152</v>
      </c>
      <c r="B117" s="3433"/>
      <c r="C117" s="3433"/>
      <c r="D117" s="237">
        <f t="shared" si="77"/>
        <v>145</v>
      </c>
      <c r="E117" s="34">
        <f>SUM(S117+U117+W117+Y117+AA117+AC117+AE117+AG117+AI117+AK117+AM117)</f>
        <v>35</v>
      </c>
      <c r="F117" s="36">
        <f>SUM(T117+V117+X117+Z117+AB117+AD117+AF117+AH117+AJ117+AL117+AN117)</f>
        <v>110</v>
      </c>
      <c r="G117" s="26">
        <f>SUM(ENERO:DICIEMBRE!G117)</f>
        <v>0</v>
      </c>
      <c r="H117" s="26">
        <f>SUM(ENERO:DICIEMBRE!H117)</f>
        <v>0</v>
      </c>
      <c r="I117" s="26">
        <f>SUM(ENERO:DICIEMBRE!I117)</f>
        <v>0</v>
      </c>
      <c r="J117" s="26">
        <f>SUM(ENERO:DICIEMBRE!J117)</f>
        <v>0</v>
      </c>
      <c r="K117" s="26">
        <f>SUM(ENERO:DICIEMBRE!K117)</f>
        <v>0</v>
      </c>
      <c r="L117" s="26">
        <f>SUM(ENERO:DICIEMBRE!L117)</f>
        <v>0</v>
      </c>
      <c r="M117" s="26">
        <f>SUM(ENERO:DICIEMBRE!M117)</f>
        <v>0</v>
      </c>
      <c r="N117" s="26">
        <f>SUM(ENERO:DICIEMBRE!N117)</f>
        <v>0</v>
      </c>
      <c r="O117" s="26">
        <f>SUM(ENERO:DICIEMBRE!O117)</f>
        <v>0</v>
      </c>
      <c r="P117" s="26">
        <f>SUM(ENERO:DICIEMBRE!P117)</f>
        <v>0</v>
      </c>
      <c r="Q117" s="26">
        <f>SUM(ENERO:DICIEMBRE!Q117)</f>
        <v>0</v>
      </c>
      <c r="R117" s="26">
        <f>SUM(ENERO:DICIEMBRE!R117)</f>
        <v>0</v>
      </c>
      <c r="S117" s="26">
        <f>SUM(ENERO:DICIEMBRE!S117)</f>
        <v>0</v>
      </c>
      <c r="T117" s="26">
        <f>SUM(ENERO:DICIEMBRE!T117)</f>
        <v>0</v>
      </c>
      <c r="U117" s="26">
        <f>SUM(ENERO:DICIEMBRE!U117)</f>
        <v>0</v>
      </c>
      <c r="V117" s="26">
        <f>SUM(ENERO:DICIEMBRE!V117)</f>
        <v>0</v>
      </c>
      <c r="W117" s="26">
        <f>SUM(ENERO:DICIEMBRE!W117)</f>
        <v>3</v>
      </c>
      <c r="X117" s="26">
        <f>SUM(ENERO:DICIEMBRE!X117)</f>
        <v>0</v>
      </c>
      <c r="Y117" s="26">
        <f>SUM(ENERO:DICIEMBRE!Y117)</f>
        <v>6</v>
      </c>
      <c r="Z117" s="26">
        <f>SUM(ENERO:DICIEMBRE!Z117)</f>
        <v>4</v>
      </c>
      <c r="AA117" s="26">
        <f>SUM(ENERO:DICIEMBRE!AA117)</f>
        <v>1</v>
      </c>
      <c r="AB117" s="26">
        <f>SUM(ENERO:DICIEMBRE!AB117)</f>
        <v>4</v>
      </c>
      <c r="AC117" s="26">
        <f>SUM(ENERO:DICIEMBRE!AC117)</f>
        <v>3</v>
      </c>
      <c r="AD117" s="26">
        <f>SUM(ENERO:DICIEMBRE!AD117)</f>
        <v>11</v>
      </c>
      <c r="AE117" s="26">
        <f>SUM(ENERO:DICIEMBRE!AE117)</f>
        <v>6</v>
      </c>
      <c r="AF117" s="26">
        <f>SUM(ENERO:DICIEMBRE!AF117)</f>
        <v>35</v>
      </c>
      <c r="AG117" s="26">
        <f>SUM(ENERO:DICIEMBRE!AG117)</f>
        <v>10</v>
      </c>
      <c r="AH117" s="26">
        <f>SUM(ENERO:DICIEMBRE!AH117)</f>
        <v>35</v>
      </c>
      <c r="AI117" s="26">
        <f>SUM(ENERO:DICIEMBRE!AI117)</f>
        <v>4</v>
      </c>
      <c r="AJ117" s="26">
        <f>SUM(ENERO:DICIEMBRE!AJ117)</f>
        <v>7</v>
      </c>
      <c r="AK117" s="26">
        <f>SUM(ENERO:DICIEMBRE!AK117)</f>
        <v>2</v>
      </c>
      <c r="AL117" s="26">
        <f>SUM(ENERO:DICIEMBRE!AL117)</f>
        <v>11</v>
      </c>
      <c r="AM117" s="26">
        <f>SUM(ENERO:DICIEMBRE!AM117)</f>
        <v>0</v>
      </c>
      <c r="AN117" s="26">
        <f>SUM(ENERO:DICIEMBRE!AN117)</f>
        <v>3</v>
      </c>
      <c r="AO117" s="26">
        <f>SUM(ENERO:DICIEMBRE!AO117)</f>
        <v>0</v>
      </c>
      <c r="AP117" s="26">
        <f>SUM(ENERO:DICIEMBRE!AP117)</f>
        <v>2</v>
      </c>
      <c r="AQ117" s="26">
        <f>SUM(ENERO:DICIEMBRE!AQ117)</f>
        <v>145</v>
      </c>
      <c r="AR117" s="26">
        <f>SUM(ENERO:DICIEMBRE!AR117)</f>
        <v>1</v>
      </c>
      <c r="AS117" s="26">
        <f>SUM(ENERO:DICIEMBRE!AS117)</f>
        <v>0</v>
      </c>
      <c r="AT117" s="26">
        <f>SUM(ENERO:DICIEMBRE!AT117)</f>
        <v>1</v>
      </c>
      <c r="AU117" s="26">
        <f>SUM(ENERO:DICIEMBRE!AU117)</f>
        <v>0</v>
      </c>
      <c r="AV117" s="26">
        <f>SUM(ENERO:DICIEMBRE!AV117)</f>
        <v>1</v>
      </c>
      <c r="AW117" s="26">
        <f>SUM(ENERO:DICIEMBRE!AW117)</f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x14ac:dyDescent="0.2">
      <c r="A118" s="3425" t="s">
        <v>153</v>
      </c>
      <c r="B118" s="3426"/>
      <c r="C118" s="3427"/>
      <c r="D118" s="237">
        <f t="shared" si="77"/>
        <v>160</v>
      </c>
      <c r="E118" s="34">
        <f>SUM(U118+W118+Y118+AA118+AC118+AE118+AG118+AI118+AK118+AM118)</f>
        <v>41</v>
      </c>
      <c r="F118" s="36">
        <f>SUM(V118+X118+Z118+AB118+AD118+AF118+AH118+AJ118+AL118+AN118)</f>
        <v>119</v>
      </c>
      <c r="G118" s="26">
        <f>SUM(ENERO:DICIEMBRE!G118)</f>
        <v>0</v>
      </c>
      <c r="H118" s="26">
        <f>SUM(ENERO:DICIEMBRE!H118)</f>
        <v>0</v>
      </c>
      <c r="I118" s="26">
        <f>SUM(ENERO:DICIEMBRE!I118)</f>
        <v>0</v>
      </c>
      <c r="J118" s="26">
        <f>SUM(ENERO:DICIEMBRE!J118)</f>
        <v>0</v>
      </c>
      <c r="K118" s="26">
        <f>SUM(ENERO:DICIEMBRE!K118)</f>
        <v>0</v>
      </c>
      <c r="L118" s="26">
        <f>SUM(ENERO:DICIEMBRE!L118)</f>
        <v>0</v>
      </c>
      <c r="M118" s="26">
        <f>SUM(ENERO:DICIEMBRE!M118)</f>
        <v>0</v>
      </c>
      <c r="N118" s="26">
        <f>SUM(ENERO:DICIEMBRE!N118)</f>
        <v>0</v>
      </c>
      <c r="O118" s="26">
        <f>SUM(ENERO:DICIEMBRE!O118)</f>
        <v>0</v>
      </c>
      <c r="P118" s="26">
        <f>SUM(ENERO:DICIEMBRE!P118)</f>
        <v>0</v>
      </c>
      <c r="Q118" s="26">
        <f>SUM(ENERO:DICIEMBRE!Q118)</f>
        <v>0</v>
      </c>
      <c r="R118" s="26">
        <f>SUM(ENERO:DICIEMBRE!R118)</f>
        <v>0</v>
      </c>
      <c r="S118" s="26">
        <f>SUM(ENERO:DICIEMBRE!S118)</f>
        <v>0</v>
      </c>
      <c r="T118" s="26">
        <f>SUM(ENERO:DICIEMBRE!T118)</f>
        <v>0</v>
      </c>
      <c r="U118" s="26">
        <f>SUM(ENERO:DICIEMBRE!U118)</f>
        <v>0</v>
      </c>
      <c r="V118" s="26">
        <f>SUM(ENERO:DICIEMBRE!V118)</f>
        <v>1</v>
      </c>
      <c r="W118" s="26">
        <f>SUM(ENERO:DICIEMBRE!W118)</f>
        <v>5</v>
      </c>
      <c r="X118" s="26">
        <f>SUM(ENERO:DICIEMBRE!X118)</f>
        <v>7</v>
      </c>
      <c r="Y118" s="26">
        <f>SUM(ENERO:DICIEMBRE!Y118)</f>
        <v>15</v>
      </c>
      <c r="Z118" s="26">
        <f>SUM(ENERO:DICIEMBRE!Z118)</f>
        <v>13</v>
      </c>
      <c r="AA118" s="26">
        <f>SUM(ENERO:DICIEMBRE!AA118)</f>
        <v>3</v>
      </c>
      <c r="AB118" s="26">
        <f>SUM(ENERO:DICIEMBRE!AB118)</f>
        <v>12</v>
      </c>
      <c r="AC118" s="26">
        <f>SUM(ENERO:DICIEMBRE!AC118)</f>
        <v>0</v>
      </c>
      <c r="AD118" s="26">
        <f>SUM(ENERO:DICIEMBRE!AD118)</f>
        <v>13</v>
      </c>
      <c r="AE118" s="26">
        <f>SUM(ENERO:DICIEMBRE!AE118)</f>
        <v>5</v>
      </c>
      <c r="AF118" s="26">
        <f>SUM(ENERO:DICIEMBRE!AF118)</f>
        <v>18</v>
      </c>
      <c r="AG118" s="26">
        <f>SUM(ENERO:DICIEMBRE!AG118)</f>
        <v>8</v>
      </c>
      <c r="AH118" s="26">
        <f>SUM(ENERO:DICIEMBRE!AH118)</f>
        <v>34</v>
      </c>
      <c r="AI118" s="26">
        <f>SUM(ENERO:DICIEMBRE!AI118)</f>
        <v>1</v>
      </c>
      <c r="AJ118" s="26">
        <f>SUM(ENERO:DICIEMBRE!AJ118)</f>
        <v>11</v>
      </c>
      <c r="AK118" s="26">
        <f>SUM(ENERO:DICIEMBRE!AK118)</f>
        <v>3</v>
      </c>
      <c r="AL118" s="26">
        <f>SUM(ENERO:DICIEMBRE!AL118)</f>
        <v>9</v>
      </c>
      <c r="AM118" s="26">
        <f>SUM(ENERO:DICIEMBRE!AM118)</f>
        <v>1</v>
      </c>
      <c r="AN118" s="26">
        <f>SUM(ENERO:DICIEMBRE!AN118)</f>
        <v>1</v>
      </c>
      <c r="AO118" s="26">
        <f>SUM(ENERO:DICIEMBRE!AO118)</f>
        <v>0</v>
      </c>
      <c r="AP118" s="26">
        <f>SUM(ENERO:DICIEMBRE!AP118)</f>
        <v>3</v>
      </c>
      <c r="AQ118" s="26">
        <f>SUM(ENERO:DICIEMBRE!AQ118)</f>
        <v>160</v>
      </c>
      <c r="AR118" s="26">
        <f>SUM(ENERO:DICIEMBRE!AR118)</f>
        <v>0</v>
      </c>
      <c r="AS118" s="26">
        <f>SUM(ENERO:DICIEMBRE!AS118)</f>
        <v>0</v>
      </c>
      <c r="AT118" s="26">
        <f>SUM(ENERO:DICIEMBRE!AT118)</f>
        <v>0</v>
      </c>
      <c r="AU118" s="26">
        <f>SUM(ENERO:DICIEMBRE!AU118)</f>
        <v>0</v>
      </c>
      <c r="AV118" s="26">
        <f>SUM(ENERO:DICIEMBRE!AV118)</f>
        <v>0</v>
      </c>
      <c r="AW118" s="26">
        <f>SUM(ENERO:DICIEMBRE!AW118)</f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6">
        <f>SUM(ENERO:DICIEMBRE!G119)</f>
        <v>0</v>
      </c>
      <c r="H119" s="26">
        <f>SUM(ENERO:DICIEMBRE!H119)</f>
        <v>0</v>
      </c>
      <c r="I119" s="26">
        <f>SUM(ENERO:DICIEMBRE!I119)</f>
        <v>0</v>
      </c>
      <c r="J119" s="26">
        <f>SUM(ENERO:DICIEMBRE!J119)</f>
        <v>0</v>
      </c>
      <c r="K119" s="26">
        <f>SUM(ENERO:DICIEMBRE!K119)</f>
        <v>0</v>
      </c>
      <c r="L119" s="26">
        <f>SUM(ENERO:DICIEMBRE!L119)</f>
        <v>0</v>
      </c>
      <c r="M119" s="26">
        <f>SUM(ENERO:DICIEMBRE!M119)</f>
        <v>0</v>
      </c>
      <c r="N119" s="26">
        <f>SUM(ENERO:DICIEMBRE!N119)</f>
        <v>0</v>
      </c>
      <c r="O119" s="26">
        <f>SUM(ENERO:DICIEMBRE!O119)</f>
        <v>0</v>
      </c>
      <c r="P119" s="26">
        <f>SUM(ENERO:DICIEMBRE!P119)</f>
        <v>0</v>
      </c>
      <c r="Q119" s="26">
        <f>SUM(ENERO:DICIEMBRE!Q119)</f>
        <v>0</v>
      </c>
      <c r="R119" s="26">
        <f>SUM(ENERO:DICIEMBRE!R119)</f>
        <v>0</v>
      </c>
      <c r="S119" s="26">
        <f>SUM(ENERO:DICIEMBRE!S119)</f>
        <v>0</v>
      </c>
      <c r="T119" s="26">
        <f>SUM(ENERO:DICIEMBRE!T119)</f>
        <v>0</v>
      </c>
      <c r="U119" s="26">
        <f>SUM(ENERO:DICIEMBRE!U119)</f>
        <v>0</v>
      </c>
      <c r="V119" s="26">
        <f>SUM(ENERO:DICIEMBRE!V119)</f>
        <v>0</v>
      </c>
      <c r="W119" s="26">
        <f>SUM(ENERO:DICIEMBRE!W119)</f>
        <v>0</v>
      </c>
      <c r="X119" s="26">
        <f>SUM(ENERO:DICIEMBRE!X119)</f>
        <v>0</v>
      </c>
      <c r="Y119" s="26">
        <f>SUM(ENERO:DICIEMBRE!Y119)</f>
        <v>0</v>
      </c>
      <c r="Z119" s="26">
        <f>SUM(ENERO:DICIEMBRE!Z119)</f>
        <v>0</v>
      </c>
      <c r="AA119" s="26">
        <f>SUM(ENERO:DICIEMBRE!AA119)</f>
        <v>0</v>
      </c>
      <c r="AB119" s="26">
        <f>SUM(ENERO:DICIEMBRE!AB119)</f>
        <v>0</v>
      </c>
      <c r="AC119" s="26">
        <f>SUM(ENERO:DICIEMBRE!AC119)</f>
        <v>0</v>
      </c>
      <c r="AD119" s="26">
        <f>SUM(ENERO:DICIEMBRE!AD119)</f>
        <v>0</v>
      </c>
      <c r="AE119" s="26">
        <f>SUM(ENERO:DICIEMBRE!AE119)</f>
        <v>0</v>
      </c>
      <c r="AF119" s="26">
        <f>SUM(ENERO:DICIEMBRE!AF119)</f>
        <v>0</v>
      </c>
      <c r="AG119" s="26">
        <f>SUM(ENERO:DICIEMBRE!AG119)</f>
        <v>0</v>
      </c>
      <c r="AH119" s="26">
        <f>SUM(ENERO:DICIEMBRE!AH119)</f>
        <v>0</v>
      </c>
      <c r="AI119" s="26">
        <f>SUM(ENERO:DICIEMBRE!AI119)</f>
        <v>0</v>
      </c>
      <c r="AJ119" s="26">
        <f>SUM(ENERO:DICIEMBRE!AJ119)</f>
        <v>0</v>
      </c>
      <c r="AK119" s="26">
        <f>SUM(ENERO:DICIEMBRE!AK119)</f>
        <v>0</v>
      </c>
      <c r="AL119" s="26">
        <f>SUM(ENERO:DICIEMBRE!AL119)</f>
        <v>0</v>
      </c>
      <c r="AM119" s="26">
        <f>SUM(ENERO:DICIEMBRE!AM119)</f>
        <v>0</v>
      </c>
      <c r="AN119" s="26">
        <f>SUM(ENERO:DICIEMBRE!AN119)</f>
        <v>0</v>
      </c>
      <c r="AO119" s="26">
        <f>SUM(ENERO:DICIEMBRE!AO119)</f>
        <v>0</v>
      </c>
      <c r="AP119" s="26">
        <f>SUM(ENERO:DICIEMBRE!AP119)</f>
        <v>0</v>
      </c>
      <c r="AQ119" s="26">
        <f>SUM(ENERO:DICIEMBRE!AQ119)</f>
        <v>0</v>
      </c>
      <c r="AR119" s="26">
        <f>SUM(ENERO:DICIEMBRE!AR119)</f>
        <v>0</v>
      </c>
      <c r="AS119" s="26">
        <f>SUM(ENERO:DICIEMBRE!AS119)</f>
        <v>0</v>
      </c>
      <c r="AT119" s="26">
        <f>SUM(ENERO:DICIEMBRE!AT119)</f>
        <v>0</v>
      </c>
      <c r="AU119" s="26">
        <f>SUM(ENERO:DICIEMBRE!AU119)</f>
        <v>0</v>
      </c>
      <c r="AV119" s="26">
        <f>SUM(ENERO:DICIEMBRE!AV119)</f>
        <v>0</v>
      </c>
      <c r="AW119" s="26">
        <f>SUM(ENERO:DICIEMBRE!AW119)</f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136</v>
      </c>
      <c r="E120" s="34">
        <f>SUM(G120+I120+K120+M120+O120+Q120+S120+U120+W120+Y120+AA120+AC120+AE120+AG120+AI120+AK120+AM120)</f>
        <v>42</v>
      </c>
      <c r="F120" s="36">
        <f t="shared" si="79"/>
        <v>94</v>
      </c>
      <c r="G120" s="26">
        <f>SUM(ENERO:DICIEMBRE!G120)</f>
        <v>0</v>
      </c>
      <c r="H120" s="26">
        <f>SUM(ENERO:DICIEMBRE!H120)</f>
        <v>0</v>
      </c>
      <c r="I120" s="26">
        <f>SUM(ENERO:DICIEMBRE!I120)</f>
        <v>0</v>
      </c>
      <c r="J120" s="26">
        <f>SUM(ENERO:DICIEMBRE!J120)</f>
        <v>0</v>
      </c>
      <c r="K120" s="26">
        <f>SUM(ENERO:DICIEMBRE!K120)</f>
        <v>0</v>
      </c>
      <c r="L120" s="26">
        <f>SUM(ENERO:DICIEMBRE!L120)</f>
        <v>0</v>
      </c>
      <c r="M120" s="26">
        <f>SUM(ENERO:DICIEMBRE!M120)</f>
        <v>0</v>
      </c>
      <c r="N120" s="26">
        <f>SUM(ENERO:DICIEMBRE!N120)</f>
        <v>0</v>
      </c>
      <c r="O120" s="26">
        <f>SUM(ENERO:DICIEMBRE!O120)</f>
        <v>0</v>
      </c>
      <c r="P120" s="26">
        <f>SUM(ENERO:DICIEMBRE!P120)</f>
        <v>0</v>
      </c>
      <c r="Q120" s="26">
        <f>SUM(ENERO:DICIEMBRE!Q120)</f>
        <v>0</v>
      </c>
      <c r="R120" s="26">
        <f>SUM(ENERO:DICIEMBRE!R120)</f>
        <v>0</v>
      </c>
      <c r="S120" s="26">
        <f>SUM(ENERO:DICIEMBRE!S120)</f>
        <v>0</v>
      </c>
      <c r="T120" s="26">
        <f>SUM(ENERO:DICIEMBRE!T120)</f>
        <v>0</v>
      </c>
      <c r="U120" s="26">
        <f>SUM(ENERO:DICIEMBRE!U120)</f>
        <v>0</v>
      </c>
      <c r="V120" s="26">
        <f>SUM(ENERO:DICIEMBRE!V120)</f>
        <v>0</v>
      </c>
      <c r="W120" s="26">
        <f>SUM(ENERO:DICIEMBRE!W120)</f>
        <v>1</v>
      </c>
      <c r="X120" s="26">
        <f>SUM(ENERO:DICIEMBRE!X120)</f>
        <v>9</v>
      </c>
      <c r="Y120" s="26">
        <f>SUM(ENERO:DICIEMBRE!Y120)</f>
        <v>15</v>
      </c>
      <c r="Z120" s="26">
        <f>SUM(ENERO:DICIEMBRE!Z120)</f>
        <v>32</v>
      </c>
      <c r="AA120" s="26">
        <f>SUM(ENERO:DICIEMBRE!AA120)</f>
        <v>11</v>
      </c>
      <c r="AB120" s="26">
        <f>SUM(ENERO:DICIEMBRE!AB120)</f>
        <v>18</v>
      </c>
      <c r="AC120" s="26">
        <f>SUM(ENERO:DICIEMBRE!AC120)</f>
        <v>0</v>
      </c>
      <c r="AD120" s="26">
        <f>SUM(ENERO:DICIEMBRE!AD120)</f>
        <v>0</v>
      </c>
      <c r="AE120" s="26">
        <f>SUM(ENERO:DICIEMBRE!AE120)</f>
        <v>1</v>
      </c>
      <c r="AF120" s="26">
        <f>SUM(ENERO:DICIEMBRE!AF120)</f>
        <v>5</v>
      </c>
      <c r="AG120" s="26">
        <f>SUM(ENERO:DICIEMBRE!AG120)</f>
        <v>7</v>
      </c>
      <c r="AH120" s="26">
        <f>SUM(ENERO:DICIEMBRE!AH120)</f>
        <v>13</v>
      </c>
      <c r="AI120" s="26">
        <f>SUM(ENERO:DICIEMBRE!AI120)</f>
        <v>2</v>
      </c>
      <c r="AJ120" s="26">
        <f>SUM(ENERO:DICIEMBRE!AJ120)</f>
        <v>7</v>
      </c>
      <c r="AK120" s="26">
        <f>SUM(ENERO:DICIEMBRE!AK120)</f>
        <v>2</v>
      </c>
      <c r="AL120" s="26">
        <f>SUM(ENERO:DICIEMBRE!AL120)</f>
        <v>10</v>
      </c>
      <c r="AM120" s="26">
        <f>SUM(ENERO:DICIEMBRE!AM120)</f>
        <v>3</v>
      </c>
      <c r="AN120" s="26">
        <f>SUM(ENERO:DICIEMBRE!AN120)</f>
        <v>0</v>
      </c>
      <c r="AO120" s="26">
        <f>SUM(ENERO:DICIEMBRE!AO120)</f>
        <v>0</v>
      </c>
      <c r="AP120" s="26">
        <f>SUM(ENERO:DICIEMBRE!AP120)</f>
        <v>0</v>
      </c>
      <c r="AQ120" s="26">
        <f>SUM(ENERO:DICIEMBRE!AQ120)</f>
        <v>136</v>
      </c>
      <c r="AR120" s="26">
        <f>SUM(ENERO:DICIEMBRE!AR120)</f>
        <v>0</v>
      </c>
      <c r="AS120" s="26">
        <f>SUM(ENERO:DICIEMBRE!AS120)</f>
        <v>0</v>
      </c>
      <c r="AT120" s="26">
        <f>SUM(ENERO:DICIEMBRE!AT120)</f>
        <v>0</v>
      </c>
      <c r="AU120" s="26">
        <f>SUM(ENERO:DICIEMBRE!AU120)</f>
        <v>0</v>
      </c>
      <c r="AV120" s="26">
        <f>SUM(ENERO:DICIEMBRE!AV120)</f>
        <v>0</v>
      </c>
      <c r="AW120" s="26">
        <f>SUM(ENERO:DICIEMBRE!AW120)</f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6">
        <f>SUM(ENERO:DICIEMBRE!G121)</f>
        <v>0</v>
      </c>
      <c r="H121" s="26">
        <f>SUM(ENERO:DICIEMBRE!H121)</f>
        <v>0</v>
      </c>
      <c r="I121" s="26">
        <f>SUM(ENERO:DICIEMBRE!I121)</f>
        <v>0</v>
      </c>
      <c r="J121" s="26">
        <f>SUM(ENERO:DICIEMBRE!J121)</f>
        <v>0</v>
      </c>
      <c r="K121" s="26">
        <f>SUM(ENERO:DICIEMBRE!K121)</f>
        <v>0</v>
      </c>
      <c r="L121" s="26">
        <f>SUM(ENERO:DICIEMBRE!L121)</f>
        <v>0</v>
      </c>
      <c r="M121" s="26">
        <f>SUM(ENERO:DICIEMBRE!M121)</f>
        <v>0</v>
      </c>
      <c r="N121" s="26">
        <f>SUM(ENERO:DICIEMBRE!N121)</f>
        <v>0</v>
      </c>
      <c r="O121" s="26">
        <f>SUM(ENERO:DICIEMBRE!O121)</f>
        <v>0</v>
      </c>
      <c r="P121" s="26">
        <f>SUM(ENERO:DICIEMBRE!P121)</f>
        <v>0</v>
      </c>
      <c r="Q121" s="26">
        <f>SUM(ENERO:DICIEMBRE!Q121)</f>
        <v>0</v>
      </c>
      <c r="R121" s="26">
        <f>SUM(ENERO:DICIEMBRE!R121)</f>
        <v>0</v>
      </c>
      <c r="S121" s="26">
        <f>SUM(ENERO:DICIEMBRE!S121)</f>
        <v>0</v>
      </c>
      <c r="T121" s="26">
        <f>SUM(ENERO:DICIEMBRE!T121)</f>
        <v>0</v>
      </c>
      <c r="U121" s="26">
        <f>SUM(ENERO:DICIEMBRE!U121)</f>
        <v>0</v>
      </c>
      <c r="V121" s="26">
        <f>SUM(ENERO:DICIEMBRE!V121)</f>
        <v>0</v>
      </c>
      <c r="W121" s="26">
        <f>SUM(ENERO:DICIEMBRE!W121)</f>
        <v>0</v>
      </c>
      <c r="X121" s="26">
        <f>SUM(ENERO:DICIEMBRE!X121)</f>
        <v>0</v>
      </c>
      <c r="Y121" s="26">
        <f>SUM(ENERO:DICIEMBRE!Y121)</f>
        <v>0</v>
      </c>
      <c r="Z121" s="26">
        <f>SUM(ENERO:DICIEMBRE!Z121)</f>
        <v>0</v>
      </c>
      <c r="AA121" s="26">
        <f>SUM(ENERO:DICIEMBRE!AA121)</f>
        <v>0</v>
      </c>
      <c r="AB121" s="26">
        <f>SUM(ENERO:DICIEMBRE!AB121)</f>
        <v>0</v>
      </c>
      <c r="AC121" s="26">
        <f>SUM(ENERO:DICIEMBRE!AC121)</f>
        <v>0</v>
      </c>
      <c r="AD121" s="26">
        <f>SUM(ENERO:DICIEMBRE!AD121)</f>
        <v>0</v>
      </c>
      <c r="AE121" s="26">
        <f>SUM(ENERO:DICIEMBRE!AE121)</f>
        <v>0</v>
      </c>
      <c r="AF121" s="26">
        <f>SUM(ENERO:DICIEMBRE!AF121)</f>
        <v>0</v>
      </c>
      <c r="AG121" s="26">
        <f>SUM(ENERO:DICIEMBRE!AG121)</f>
        <v>0</v>
      </c>
      <c r="AH121" s="26">
        <f>SUM(ENERO:DICIEMBRE!AH121)</f>
        <v>0</v>
      </c>
      <c r="AI121" s="26">
        <f>SUM(ENERO:DICIEMBRE!AI121)</f>
        <v>0</v>
      </c>
      <c r="AJ121" s="26">
        <f>SUM(ENERO:DICIEMBRE!AJ121)</f>
        <v>0</v>
      </c>
      <c r="AK121" s="26">
        <f>SUM(ENERO:DICIEMBRE!AK121)</f>
        <v>0</v>
      </c>
      <c r="AL121" s="26">
        <f>SUM(ENERO:DICIEMBRE!AL121)</f>
        <v>0</v>
      </c>
      <c r="AM121" s="26">
        <f>SUM(ENERO:DICIEMBRE!AM121)</f>
        <v>0</v>
      </c>
      <c r="AN121" s="26">
        <f>SUM(ENERO:DICIEMBRE!AN121)</f>
        <v>0</v>
      </c>
      <c r="AO121" s="26">
        <f>SUM(ENERO:DICIEMBRE!AO121)</f>
        <v>0</v>
      </c>
      <c r="AP121" s="26">
        <f>SUM(ENERO:DICIEMBRE!AP121)</f>
        <v>0</v>
      </c>
      <c r="AQ121" s="26">
        <f>SUM(ENERO:DICIEMBRE!AQ121)</f>
        <v>0</v>
      </c>
      <c r="AR121" s="26">
        <f>SUM(ENERO:DICIEMBRE!AR121)</f>
        <v>0</v>
      </c>
      <c r="AS121" s="26">
        <f>SUM(ENERO:DICIEMBRE!AS121)</f>
        <v>0</v>
      </c>
      <c r="AT121" s="26">
        <f>SUM(ENERO:DICIEMBRE!AT121)</f>
        <v>0</v>
      </c>
      <c r="AU121" s="26">
        <f>SUM(ENERO:DICIEMBRE!AU121)</f>
        <v>0</v>
      </c>
      <c r="AV121" s="26">
        <f>SUM(ENERO:DICIEMBRE!AV121)</f>
        <v>0</v>
      </c>
      <c r="AW121" s="26">
        <f>SUM(ENERO:DICIEMBRE!AW121)</f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6">
        <f>SUM(ENERO:DICIEMBRE!G122)</f>
        <v>0</v>
      </c>
      <c r="H122" s="26">
        <f>SUM(ENERO:DICIEMBRE!H122)</f>
        <v>0</v>
      </c>
      <c r="I122" s="26">
        <f>SUM(ENERO:DICIEMBRE!I122)</f>
        <v>0</v>
      </c>
      <c r="J122" s="26">
        <f>SUM(ENERO:DICIEMBRE!J122)</f>
        <v>0</v>
      </c>
      <c r="K122" s="26">
        <f>SUM(ENERO:DICIEMBRE!K122)</f>
        <v>0</v>
      </c>
      <c r="L122" s="26">
        <f>SUM(ENERO:DICIEMBRE!L122)</f>
        <v>0</v>
      </c>
      <c r="M122" s="26">
        <f>SUM(ENERO:DICIEMBRE!M122)</f>
        <v>0</v>
      </c>
      <c r="N122" s="26">
        <f>SUM(ENERO:DICIEMBRE!N122)</f>
        <v>0</v>
      </c>
      <c r="O122" s="26">
        <f>SUM(ENERO:DICIEMBRE!O122)</f>
        <v>0</v>
      </c>
      <c r="P122" s="26">
        <f>SUM(ENERO:DICIEMBRE!P122)</f>
        <v>0</v>
      </c>
      <c r="Q122" s="26">
        <f>SUM(ENERO:DICIEMBRE!Q122)</f>
        <v>0</v>
      </c>
      <c r="R122" s="26">
        <f>SUM(ENERO:DICIEMBRE!R122)</f>
        <v>0</v>
      </c>
      <c r="S122" s="26">
        <f>SUM(ENERO:DICIEMBRE!S122)</f>
        <v>0</v>
      </c>
      <c r="T122" s="26">
        <f>SUM(ENERO:DICIEMBRE!T122)</f>
        <v>0</v>
      </c>
      <c r="U122" s="26">
        <f>SUM(ENERO:DICIEMBRE!U122)</f>
        <v>0</v>
      </c>
      <c r="V122" s="26">
        <f>SUM(ENERO:DICIEMBRE!V122)</f>
        <v>0</v>
      </c>
      <c r="W122" s="26">
        <f>SUM(ENERO:DICIEMBRE!W122)</f>
        <v>0</v>
      </c>
      <c r="X122" s="26">
        <f>SUM(ENERO:DICIEMBRE!X122)</f>
        <v>0</v>
      </c>
      <c r="Y122" s="26">
        <f>SUM(ENERO:DICIEMBRE!Y122)</f>
        <v>0</v>
      </c>
      <c r="Z122" s="26">
        <f>SUM(ENERO:DICIEMBRE!Z122)</f>
        <v>0</v>
      </c>
      <c r="AA122" s="26">
        <f>SUM(ENERO:DICIEMBRE!AA122)</f>
        <v>0</v>
      </c>
      <c r="AB122" s="26">
        <f>SUM(ENERO:DICIEMBRE!AB122)</f>
        <v>0</v>
      </c>
      <c r="AC122" s="26">
        <f>SUM(ENERO:DICIEMBRE!AC122)</f>
        <v>0</v>
      </c>
      <c r="AD122" s="26">
        <f>SUM(ENERO:DICIEMBRE!AD122)</f>
        <v>0</v>
      </c>
      <c r="AE122" s="26">
        <f>SUM(ENERO:DICIEMBRE!AE122)</f>
        <v>0</v>
      </c>
      <c r="AF122" s="26">
        <f>SUM(ENERO:DICIEMBRE!AF122)</f>
        <v>0</v>
      </c>
      <c r="AG122" s="26">
        <f>SUM(ENERO:DICIEMBRE!AG122)</f>
        <v>0</v>
      </c>
      <c r="AH122" s="26">
        <f>SUM(ENERO:DICIEMBRE!AH122)</f>
        <v>0</v>
      </c>
      <c r="AI122" s="26">
        <f>SUM(ENERO:DICIEMBRE!AI122)</f>
        <v>0</v>
      </c>
      <c r="AJ122" s="26">
        <f>SUM(ENERO:DICIEMBRE!AJ122)</f>
        <v>0</v>
      </c>
      <c r="AK122" s="26">
        <f>SUM(ENERO:DICIEMBRE!AK122)</f>
        <v>0</v>
      </c>
      <c r="AL122" s="26">
        <f>SUM(ENERO:DICIEMBRE!AL122)</f>
        <v>0</v>
      </c>
      <c r="AM122" s="26">
        <f>SUM(ENERO:DICIEMBRE!AM122)</f>
        <v>0</v>
      </c>
      <c r="AN122" s="26">
        <f>SUM(ENERO:DICIEMBRE!AN122)</f>
        <v>0</v>
      </c>
      <c r="AO122" s="26">
        <f>SUM(ENERO:DICIEMBRE!AO122)</f>
        <v>0</v>
      </c>
      <c r="AP122" s="26">
        <f>SUM(ENERO:DICIEMBRE!AP122)</f>
        <v>0</v>
      </c>
      <c r="AQ122" s="26">
        <f>SUM(ENERO:DICIEMBRE!AQ122)</f>
        <v>0</v>
      </c>
      <c r="AR122" s="26">
        <f>SUM(ENERO:DICIEMBRE!AR122)</f>
        <v>0</v>
      </c>
      <c r="AS122" s="26">
        <f>SUM(ENERO:DICIEMBRE!AS122)</f>
        <v>0</v>
      </c>
      <c r="AT122" s="26">
        <f>SUM(ENERO:DICIEMBRE!AT122)</f>
        <v>0</v>
      </c>
      <c r="AU122" s="26">
        <f>SUM(ENERO:DICIEMBRE!AU122)</f>
        <v>0</v>
      </c>
      <c r="AV122" s="26">
        <f>SUM(ENERO:DICIEMBRE!AV122)</f>
        <v>0</v>
      </c>
      <c r="AW122" s="26">
        <f>SUM(ENERO:DICIEMBRE!AW122)</f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6">
        <f>SUM(ENERO:DICIEMBRE!G123)</f>
        <v>0</v>
      </c>
      <c r="H123" s="26">
        <f>SUM(ENERO:DICIEMBRE!H123)</f>
        <v>0</v>
      </c>
      <c r="I123" s="26">
        <f>SUM(ENERO:DICIEMBRE!I123)</f>
        <v>0</v>
      </c>
      <c r="J123" s="26">
        <f>SUM(ENERO:DICIEMBRE!J123)</f>
        <v>0</v>
      </c>
      <c r="K123" s="26">
        <f>SUM(ENERO:DICIEMBRE!K123)</f>
        <v>0</v>
      </c>
      <c r="L123" s="26">
        <f>SUM(ENERO:DICIEMBRE!L123)</f>
        <v>0</v>
      </c>
      <c r="M123" s="26">
        <f>SUM(ENERO:DICIEMBRE!M123)</f>
        <v>0</v>
      </c>
      <c r="N123" s="26">
        <f>SUM(ENERO:DICIEMBRE!N123)</f>
        <v>0</v>
      </c>
      <c r="O123" s="26">
        <f>SUM(ENERO:DICIEMBRE!O123)</f>
        <v>0</v>
      </c>
      <c r="P123" s="26">
        <f>SUM(ENERO:DICIEMBRE!P123)</f>
        <v>0</v>
      </c>
      <c r="Q123" s="26">
        <f>SUM(ENERO:DICIEMBRE!Q123)</f>
        <v>0</v>
      </c>
      <c r="R123" s="26">
        <f>SUM(ENERO:DICIEMBRE!R123)</f>
        <v>0</v>
      </c>
      <c r="S123" s="26">
        <f>SUM(ENERO:DICIEMBRE!S123)</f>
        <v>0</v>
      </c>
      <c r="T123" s="26">
        <f>SUM(ENERO:DICIEMBRE!T123)</f>
        <v>0</v>
      </c>
      <c r="U123" s="26">
        <f>SUM(ENERO:DICIEMBRE!U123)</f>
        <v>0</v>
      </c>
      <c r="V123" s="26">
        <f>SUM(ENERO:DICIEMBRE!V123)</f>
        <v>0</v>
      </c>
      <c r="W123" s="26">
        <f>SUM(ENERO:DICIEMBRE!W123)</f>
        <v>0</v>
      </c>
      <c r="X123" s="26">
        <f>SUM(ENERO:DICIEMBRE!X123)</f>
        <v>0</v>
      </c>
      <c r="Y123" s="26">
        <f>SUM(ENERO:DICIEMBRE!Y123)</f>
        <v>0</v>
      </c>
      <c r="Z123" s="26">
        <f>SUM(ENERO:DICIEMBRE!Z123)</f>
        <v>0</v>
      </c>
      <c r="AA123" s="26">
        <f>SUM(ENERO:DICIEMBRE!AA123)</f>
        <v>0</v>
      </c>
      <c r="AB123" s="26">
        <f>SUM(ENERO:DICIEMBRE!AB123)</f>
        <v>0</v>
      </c>
      <c r="AC123" s="26">
        <f>SUM(ENERO:DICIEMBRE!AC123)</f>
        <v>0</v>
      </c>
      <c r="AD123" s="26">
        <f>SUM(ENERO:DICIEMBRE!AD123)</f>
        <v>0</v>
      </c>
      <c r="AE123" s="26">
        <f>SUM(ENERO:DICIEMBRE!AE123)</f>
        <v>0</v>
      </c>
      <c r="AF123" s="26">
        <f>SUM(ENERO:DICIEMBRE!AF123)</f>
        <v>0</v>
      </c>
      <c r="AG123" s="26">
        <f>SUM(ENERO:DICIEMBRE!AG123)</f>
        <v>0</v>
      </c>
      <c r="AH123" s="26">
        <f>SUM(ENERO:DICIEMBRE!AH123)</f>
        <v>0</v>
      </c>
      <c r="AI123" s="26">
        <f>SUM(ENERO:DICIEMBRE!AI123)</f>
        <v>0</v>
      </c>
      <c r="AJ123" s="26">
        <f>SUM(ENERO:DICIEMBRE!AJ123)</f>
        <v>0</v>
      </c>
      <c r="AK123" s="26">
        <f>SUM(ENERO:DICIEMBRE!AK123)</f>
        <v>0</v>
      </c>
      <c r="AL123" s="26">
        <f>SUM(ENERO:DICIEMBRE!AL123)</f>
        <v>0</v>
      </c>
      <c r="AM123" s="26">
        <f>SUM(ENERO:DICIEMBRE!AM123)</f>
        <v>0</v>
      </c>
      <c r="AN123" s="26">
        <f>SUM(ENERO:DICIEMBRE!AN123)</f>
        <v>0</v>
      </c>
      <c r="AO123" s="26">
        <f>SUM(ENERO:DICIEMBRE!AO123)</f>
        <v>0</v>
      </c>
      <c r="AP123" s="26">
        <f>SUM(ENERO:DICIEMBRE!AP123)</f>
        <v>0</v>
      </c>
      <c r="AQ123" s="26">
        <f>SUM(ENERO:DICIEMBRE!AQ123)</f>
        <v>0</v>
      </c>
      <c r="AR123" s="26">
        <f>SUM(ENERO:DICIEMBRE!AR123)</f>
        <v>0</v>
      </c>
      <c r="AS123" s="26">
        <f>SUM(ENERO:DICIEMBRE!AS123)</f>
        <v>0</v>
      </c>
      <c r="AT123" s="26">
        <f>SUM(ENERO:DICIEMBRE!AT123)</f>
        <v>0</v>
      </c>
      <c r="AU123" s="26">
        <f>SUM(ENERO:DICIEMBRE!AU123)</f>
        <v>0</v>
      </c>
      <c r="AV123" s="26">
        <f>SUM(ENERO:DICIEMBRE!AV123)</f>
        <v>0</v>
      </c>
      <c r="AW123" s="26">
        <f>SUM(ENERO:DICIEMBRE!AW123)</f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6">
        <f>SUM(ENERO:DICIEMBRE!G124)</f>
        <v>0</v>
      </c>
      <c r="H124" s="26">
        <f>SUM(ENERO:DICIEMBRE!H124)</f>
        <v>0</v>
      </c>
      <c r="I124" s="26">
        <f>SUM(ENERO:DICIEMBRE!I124)</f>
        <v>0</v>
      </c>
      <c r="J124" s="26">
        <f>SUM(ENERO:DICIEMBRE!J124)</f>
        <v>0</v>
      </c>
      <c r="K124" s="26">
        <f>SUM(ENERO:DICIEMBRE!K124)</f>
        <v>0</v>
      </c>
      <c r="L124" s="26">
        <f>SUM(ENERO:DICIEMBRE!L124)</f>
        <v>0</v>
      </c>
      <c r="M124" s="26">
        <f>SUM(ENERO:DICIEMBRE!M124)</f>
        <v>0</v>
      </c>
      <c r="N124" s="26">
        <f>SUM(ENERO:DICIEMBRE!N124)</f>
        <v>0</v>
      </c>
      <c r="O124" s="26">
        <f>SUM(ENERO:DICIEMBRE!O124)</f>
        <v>0</v>
      </c>
      <c r="P124" s="26">
        <f>SUM(ENERO:DICIEMBRE!P124)</f>
        <v>0</v>
      </c>
      <c r="Q124" s="26">
        <f>SUM(ENERO:DICIEMBRE!Q124)</f>
        <v>0</v>
      </c>
      <c r="R124" s="26">
        <f>SUM(ENERO:DICIEMBRE!R124)</f>
        <v>0</v>
      </c>
      <c r="S124" s="26">
        <f>SUM(ENERO:DICIEMBRE!S124)</f>
        <v>0</v>
      </c>
      <c r="T124" s="26">
        <f>SUM(ENERO:DICIEMBRE!T124)</f>
        <v>0</v>
      </c>
      <c r="U124" s="26">
        <f>SUM(ENERO:DICIEMBRE!U124)</f>
        <v>0</v>
      </c>
      <c r="V124" s="26">
        <f>SUM(ENERO:DICIEMBRE!V124)</f>
        <v>0</v>
      </c>
      <c r="W124" s="26">
        <f>SUM(ENERO:DICIEMBRE!W124)</f>
        <v>0</v>
      </c>
      <c r="X124" s="26">
        <f>SUM(ENERO:DICIEMBRE!X124)</f>
        <v>0</v>
      </c>
      <c r="Y124" s="26">
        <f>SUM(ENERO:DICIEMBRE!Y124)</f>
        <v>0</v>
      </c>
      <c r="Z124" s="26">
        <f>SUM(ENERO:DICIEMBRE!Z124)</f>
        <v>0</v>
      </c>
      <c r="AA124" s="26">
        <f>SUM(ENERO:DICIEMBRE!AA124)</f>
        <v>0</v>
      </c>
      <c r="AB124" s="26">
        <f>SUM(ENERO:DICIEMBRE!AB124)</f>
        <v>0</v>
      </c>
      <c r="AC124" s="26">
        <f>SUM(ENERO:DICIEMBRE!AC124)</f>
        <v>0</v>
      </c>
      <c r="AD124" s="26">
        <f>SUM(ENERO:DICIEMBRE!AD124)</f>
        <v>0</v>
      </c>
      <c r="AE124" s="26">
        <f>SUM(ENERO:DICIEMBRE!AE124)</f>
        <v>0</v>
      </c>
      <c r="AF124" s="26">
        <f>SUM(ENERO:DICIEMBRE!AF124)</f>
        <v>0</v>
      </c>
      <c r="AG124" s="26">
        <f>SUM(ENERO:DICIEMBRE!AG124)</f>
        <v>0</v>
      </c>
      <c r="AH124" s="26">
        <f>SUM(ENERO:DICIEMBRE!AH124)</f>
        <v>0</v>
      </c>
      <c r="AI124" s="26">
        <f>SUM(ENERO:DICIEMBRE!AI124)</f>
        <v>0</v>
      </c>
      <c r="AJ124" s="26">
        <f>SUM(ENERO:DICIEMBRE!AJ124)</f>
        <v>0</v>
      </c>
      <c r="AK124" s="26">
        <f>SUM(ENERO:DICIEMBRE!AK124)</f>
        <v>0</v>
      </c>
      <c r="AL124" s="26">
        <f>SUM(ENERO:DICIEMBRE!AL124)</f>
        <v>0</v>
      </c>
      <c r="AM124" s="26">
        <f>SUM(ENERO:DICIEMBRE!AM124)</f>
        <v>0</v>
      </c>
      <c r="AN124" s="26">
        <f>SUM(ENERO:DICIEMBRE!AN124)</f>
        <v>0</v>
      </c>
      <c r="AO124" s="26">
        <f>SUM(ENERO:DICIEMBRE!AO124)</f>
        <v>0</v>
      </c>
      <c r="AP124" s="26">
        <f>SUM(ENERO:DICIEMBRE!AP124)</f>
        <v>0</v>
      </c>
      <c r="AQ124" s="26">
        <f>SUM(ENERO:DICIEMBRE!AQ124)</f>
        <v>0</v>
      </c>
      <c r="AR124" s="26">
        <f>SUM(ENERO:DICIEMBRE!AR124)</f>
        <v>0</v>
      </c>
      <c r="AS124" s="26">
        <f>SUM(ENERO:DICIEMBRE!AS124)</f>
        <v>0</v>
      </c>
      <c r="AT124" s="26">
        <f>SUM(ENERO:DICIEMBRE!AT124)</f>
        <v>0</v>
      </c>
      <c r="AU124" s="26">
        <f>SUM(ENERO:DICIEMBRE!AU124)</f>
        <v>0</v>
      </c>
      <c r="AV124" s="26">
        <f>SUM(ENERO:DICIEMBRE!AV124)</f>
        <v>0</v>
      </c>
      <c r="AW124" s="26">
        <f>SUM(ENERO:DICIEMBRE!AW124)</f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6">
        <f>SUM(ENERO:DICIEMBRE!G125)</f>
        <v>0</v>
      </c>
      <c r="H125" s="26">
        <f>SUM(ENERO:DICIEMBRE!H125)</f>
        <v>0</v>
      </c>
      <c r="I125" s="26">
        <f>SUM(ENERO:DICIEMBRE!I125)</f>
        <v>0</v>
      </c>
      <c r="J125" s="26">
        <f>SUM(ENERO:DICIEMBRE!J125)</f>
        <v>0</v>
      </c>
      <c r="K125" s="26">
        <f>SUM(ENERO:DICIEMBRE!K125)</f>
        <v>0</v>
      </c>
      <c r="L125" s="26">
        <f>SUM(ENERO:DICIEMBRE!L125)</f>
        <v>0</v>
      </c>
      <c r="M125" s="26">
        <f>SUM(ENERO:DICIEMBRE!M125)</f>
        <v>0</v>
      </c>
      <c r="N125" s="26">
        <f>SUM(ENERO:DICIEMBRE!N125)</f>
        <v>0</v>
      </c>
      <c r="O125" s="26">
        <f>SUM(ENERO:DICIEMBRE!O125)</f>
        <v>0</v>
      </c>
      <c r="P125" s="26">
        <f>SUM(ENERO:DICIEMBRE!P125)</f>
        <v>0</v>
      </c>
      <c r="Q125" s="26">
        <f>SUM(ENERO:DICIEMBRE!Q125)</f>
        <v>0</v>
      </c>
      <c r="R125" s="26">
        <f>SUM(ENERO:DICIEMBRE!R125)</f>
        <v>0</v>
      </c>
      <c r="S125" s="26">
        <f>SUM(ENERO:DICIEMBRE!S125)</f>
        <v>0</v>
      </c>
      <c r="T125" s="26">
        <f>SUM(ENERO:DICIEMBRE!T125)</f>
        <v>0</v>
      </c>
      <c r="U125" s="26">
        <f>SUM(ENERO:DICIEMBRE!U125)</f>
        <v>0</v>
      </c>
      <c r="V125" s="26">
        <f>SUM(ENERO:DICIEMBRE!V125)</f>
        <v>0</v>
      </c>
      <c r="W125" s="26">
        <f>SUM(ENERO:DICIEMBRE!W125)</f>
        <v>0</v>
      </c>
      <c r="X125" s="26">
        <f>SUM(ENERO:DICIEMBRE!X125)</f>
        <v>0</v>
      </c>
      <c r="Y125" s="26">
        <f>SUM(ENERO:DICIEMBRE!Y125)</f>
        <v>0</v>
      </c>
      <c r="Z125" s="26">
        <f>SUM(ENERO:DICIEMBRE!Z125)</f>
        <v>0</v>
      </c>
      <c r="AA125" s="26">
        <f>SUM(ENERO:DICIEMBRE!AA125)</f>
        <v>0</v>
      </c>
      <c r="AB125" s="26">
        <f>SUM(ENERO:DICIEMBRE!AB125)</f>
        <v>0</v>
      </c>
      <c r="AC125" s="26">
        <f>SUM(ENERO:DICIEMBRE!AC125)</f>
        <v>0</v>
      </c>
      <c r="AD125" s="26">
        <f>SUM(ENERO:DICIEMBRE!AD125)</f>
        <v>0</v>
      </c>
      <c r="AE125" s="26">
        <f>SUM(ENERO:DICIEMBRE!AE125)</f>
        <v>0</v>
      </c>
      <c r="AF125" s="26">
        <f>SUM(ENERO:DICIEMBRE!AF125)</f>
        <v>0</v>
      </c>
      <c r="AG125" s="26">
        <f>SUM(ENERO:DICIEMBRE!AG125)</f>
        <v>0</v>
      </c>
      <c r="AH125" s="26">
        <f>SUM(ENERO:DICIEMBRE!AH125)</f>
        <v>0</v>
      </c>
      <c r="AI125" s="26">
        <f>SUM(ENERO:DICIEMBRE!AI125)</f>
        <v>0</v>
      </c>
      <c r="AJ125" s="26">
        <f>SUM(ENERO:DICIEMBRE!AJ125)</f>
        <v>0</v>
      </c>
      <c r="AK125" s="26">
        <f>SUM(ENERO:DICIEMBRE!AK125)</f>
        <v>0</v>
      </c>
      <c r="AL125" s="26">
        <f>SUM(ENERO:DICIEMBRE!AL125)</f>
        <v>0</v>
      </c>
      <c r="AM125" s="26">
        <f>SUM(ENERO:DICIEMBRE!AM125)</f>
        <v>0</v>
      </c>
      <c r="AN125" s="26">
        <f>SUM(ENERO:DICIEMBRE!AN125)</f>
        <v>0</v>
      </c>
      <c r="AO125" s="26">
        <f>SUM(ENERO:DICIEMBRE!AO125)</f>
        <v>0</v>
      </c>
      <c r="AP125" s="26">
        <f>SUM(ENERO:DICIEMBRE!AP125)</f>
        <v>0</v>
      </c>
      <c r="AQ125" s="26">
        <f>SUM(ENERO:DICIEMBRE!AQ125)</f>
        <v>0</v>
      </c>
      <c r="AR125" s="26">
        <f>SUM(ENERO:DICIEMBRE!AR125)</f>
        <v>0</v>
      </c>
      <c r="AS125" s="26">
        <f>SUM(ENERO:DICIEMBRE!AS125)</f>
        <v>0</v>
      </c>
      <c r="AT125" s="26">
        <f>SUM(ENERO:DICIEMBRE!AT125)</f>
        <v>0</v>
      </c>
      <c r="AU125" s="26">
        <f>SUM(ENERO:DICIEMBRE!AU125)</f>
        <v>0</v>
      </c>
      <c r="AV125" s="26">
        <f>SUM(ENERO:DICIEMBRE!AV125)</f>
        <v>0</v>
      </c>
      <c r="AW125" s="26">
        <f>SUM(ENERO:DICIEMBRE!AW125)</f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x14ac:dyDescent="0.2">
      <c r="A126" s="3434" t="s">
        <v>161</v>
      </c>
      <c r="B126" s="3435"/>
      <c r="C126" s="3436"/>
      <c r="D126" s="237">
        <f t="shared" si="77"/>
        <v>49</v>
      </c>
      <c r="E126" s="34">
        <f t="shared" si="92"/>
        <v>17</v>
      </c>
      <c r="F126" s="36">
        <f t="shared" si="92"/>
        <v>32</v>
      </c>
      <c r="G126" s="26">
        <f>SUM(ENERO:DICIEMBRE!G126)</f>
        <v>0</v>
      </c>
      <c r="H126" s="26">
        <f>SUM(ENERO:DICIEMBRE!H126)</f>
        <v>0</v>
      </c>
      <c r="I126" s="26">
        <f>SUM(ENERO:DICIEMBRE!I126)</f>
        <v>0</v>
      </c>
      <c r="J126" s="26">
        <f>SUM(ENERO:DICIEMBRE!J126)</f>
        <v>0</v>
      </c>
      <c r="K126" s="26">
        <f>SUM(ENERO:DICIEMBRE!K126)</f>
        <v>0</v>
      </c>
      <c r="L126" s="26">
        <f>SUM(ENERO:DICIEMBRE!L126)</f>
        <v>0</v>
      </c>
      <c r="M126" s="26">
        <f>SUM(ENERO:DICIEMBRE!M126)</f>
        <v>0</v>
      </c>
      <c r="N126" s="26">
        <f>SUM(ENERO:DICIEMBRE!N126)</f>
        <v>0</v>
      </c>
      <c r="O126" s="26">
        <f>SUM(ENERO:DICIEMBRE!O126)</f>
        <v>0</v>
      </c>
      <c r="P126" s="26">
        <f>SUM(ENERO:DICIEMBRE!P126)</f>
        <v>0</v>
      </c>
      <c r="Q126" s="26">
        <f>SUM(ENERO:DICIEMBRE!Q126)</f>
        <v>0</v>
      </c>
      <c r="R126" s="26">
        <f>SUM(ENERO:DICIEMBRE!R126)</f>
        <v>0</v>
      </c>
      <c r="S126" s="26">
        <f>SUM(ENERO:DICIEMBRE!S126)</f>
        <v>0</v>
      </c>
      <c r="T126" s="26">
        <f>SUM(ENERO:DICIEMBRE!T126)</f>
        <v>0</v>
      </c>
      <c r="U126" s="26">
        <f>SUM(ENERO:DICIEMBRE!U126)</f>
        <v>0</v>
      </c>
      <c r="V126" s="26">
        <f>SUM(ENERO:DICIEMBRE!V126)</f>
        <v>0</v>
      </c>
      <c r="W126" s="26">
        <f>SUM(ENERO:DICIEMBRE!W126)</f>
        <v>0</v>
      </c>
      <c r="X126" s="26">
        <f>SUM(ENERO:DICIEMBRE!X126)</f>
        <v>0</v>
      </c>
      <c r="Y126" s="26">
        <f>SUM(ENERO:DICIEMBRE!Y126)</f>
        <v>0</v>
      </c>
      <c r="Z126" s="26">
        <f>SUM(ENERO:DICIEMBRE!Z126)</f>
        <v>0</v>
      </c>
      <c r="AA126" s="26">
        <f>SUM(ENERO:DICIEMBRE!AA126)</f>
        <v>0</v>
      </c>
      <c r="AB126" s="26">
        <f>SUM(ENERO:DICIEMBRE!AB126)</f>
        <v>0</v>
      </c>
      <c r="AC126" s="26">
        <f>SUM(ENERO:DICIEMBRE!AC126)</f>
        <v>0</v>
      </c>
      <c r="AD126" s="26">
        <f>SUM(ENERO:DICIEMBRE!AD126)</f>
        <v>0</v>
      </c>
      <c r="AE126" s="26">
        <f>SUM(ENERO:DICIEMBRE!AE126)</f>
        <v>0</v>
      </c>
      <c r="AF126" s="26">
        <f>SUM(ENERO:DICIEMBRE!AF126)</f>
        <v>0</v>
      </c>
      <c r="AG126" s="26">
        <f>SUM(ENERO:DICIEMBRE!AG126)</f>
        <v>3</v>
      </c>
      <c r="AH126" s="26">
        <f>SUM(ENERO:DICIEMBRE!AH126)</f>
        <v>5</v>
      </c>
      <c r="AI126" s="26">
        <f>SUM(ENERO:DICIEMBRE!AI126)</f>
        <v>0</v>
      </c>
      <c r="AJ126" s="26">
        <f>SUM(ENERO:DICIEMBRE!AJ126)</f>
        <v>4</v>
      </c>
      <c r="AK126" s="26">
        <f>SUM(ENERO:DICIEMBRE!AK126)</f>
        <v>9</v>
      </c>
      <c r="AL126" s="26">
        <f>SUM(ENERO:DICIEMBRE!AL126)</f>
        <v>11</v>
      </c>
      <c r="AM126" s="26">
        <f>SUM(ENERO:DICIEMBRE!AM126)</f>
        <v>5</v>
      </c>
      <c r="AN126" s="26">
        <f>SUM(ENERO:DICIEMBRE!AN126)</f>
        <v>12</v>
      </c>
      <c r="AO126" s="26">
        <f>SUM(ENERO:DICIEMBRE!AO126)</f>
        <v>0</v>
      </c>
      <c r="AP126" s="26">
        <f>SUM(ENERO:DICIEMBRE!AP126)</f>
        <v>0</v>
      </c>
      <c r="AQ126" s="26">
        <f>SUM(ENERO:DICIEMBRE!AQ126)</f>
        <v>49</v>
      </c>
      <c r="AR126" s="26">
        <f>SUM(ENERO:DICIEMBRE!AR126)</f>
        <v>0</v>
      </c>
      <c r="AS126" s="26">
        <f>SUM(ENERO:DICIEMBRE!AS126)</f>
        <v>0</v>
      </c>
      <c r="AT126" s="26">
        <f>SUM(ENERO:DICIEMBRE!AT126)</f>
        <v>0</v>
      </c>
      <c r="AU126" s="26">
        <f>SUM(ENERO:DICIEMBRE!AU126)</f>
        <v>0</v>
      </c>
      <c r="AV126" s="26">
        <f>SUM(ENERO:DICIEMBRE!AV126)</f>
        <v>0</v>
      </c>
      <c r="AW126" s="26">
        <f>SUM(ENERO:DICIEMBRE!AW126)</f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6">
        <f>SUM(ENERO:DICIEMBRE!G127)</f>
        <v>0</v>
      </c>
      <c r="H127" s="26">
        <f>SUM(ENERO:DICIEMBRE!H127)</f>
        <v>0</v>
      </c>
      <c r="I127" s="26">
        <f>SUM(ENERO:DICIEMBRE!I127)</f>
        <v>0</v>
      </c>
      <c r="J127" s="26">
        <f>SUM(ENERO:DICIEMBRE!J127)</f>
        <v>0</v>
      </c>
      <c r="K127" s="26">
        <f>SUM(ENERO:DICIEMBRE!K127)</f>
        <v>0</v>
      </c>
      <c r="L127" s="26">
        <f>SUM(ENERO:DICIEMBRE!L127)</f>
        <v>0</v>
      </c>
      <c r="M127" s="26">
        <f>SUM(ENERO:DICIEMBRE!M127)</f>
        <v>0</v>
      </c>
      <c r="N127" s="26">
        <f>SUM(ENERO:DICIEMBRE!N127)</f>
        <v>0</v>
      </c>
      <c r="O127" s="26">
        <f>SUM(ENERO:DICIEMBRE!O127)</f>
        <v>0</v>
      </c>
      <c r="P127" s="26">
        <f>SUM(ENERO:DICIEMBRE!P127)</f>
        <v>0</v>
      </c>
      <c r="Q127" s="26">
        <f>SUM(ENERO:DICIEMBRE!Q127)</f>
        <v>0</v>
      </c>
      <c r="R127" s="26">
        <f>SUM(ENERO:DICIEMBRE!R127)</f>
        <v>0</v>
      </c>
      <c r="S127" s="26">
        <f>SUM(ENERO:DICIEMBRE!S127)</f>
        <v>0</v>
      </c>
      <c r="T127" s="26">
        <f>SUM(ENERO:DICIEMBRE!T127)</f>
        <v>0</v>
      </c>
      <c r="U127" s="26">
        <f>SUM(ENERO:DICIEMBRE!U127)</f>
        <v>0</v>
      </c>
      <c r="V127" s="26">
        <f>SUM(ENERO:DICIEMBRE!V127)</f>
        <v>0</v>
      </c>
      <c r="W127" s="26">
        <f>SUM(ENERO:DICIEMBRE!W127)</f>
        <v>0</v>
      </c>
      <c r="X127" s="26">
        <f>SUM(ENERO:DICIEMBRE!X127)</f>
        <v>0</v>
      </c>
      <c r="Y127" s="26">
        <f>SUM(ENERO:DICIEMBRE!Y127)</f>
        <v>0</v>
      </c>
      <c r="Z127" s="26">
        <f>SUM(ENERO:DICIEMBRE!Z127)</f>
        <v>0</v>
      </c>
      <c r="AA127" s="26">
        <f>SUM(ENERO:DICIEMBRE!AA127)</f>
        <v>0</v>
      </c>
      <c r="AB127" s="26">
        <f>SUM(ENERO:DICIEMBRE!AB127)</f>
        <v>0</v>
      </c>
      <c r="AC127" s="26">
        <f>SUM(ENERO:DICIEMBRE!AC127)</f>
        <v>0</v>
      </c>
      <c r="AD127" s="26">
        <f>SUM(ENERO:DICIEMBRE!AD127)</f>
        <v>0</v>
      </c>
      <c r="AE127" s="26">
        <f>SUM(ENERO:DICIEMBRE!AE127)</f>
        <v>0</v>
      </c>
      <c r="AF127" s="26">
        <f>SUM(ENERO:DICIEMBRE!AF127)</f>
        <v>0</v>
      </c>
      <c r="AG127" s="26">
        <f>SUM(ENERO:DICIEMBRE!AG127)</f>
        <v>0</v>
      </c>
      <c r="AH127" s="26">
        <f>SUM(ENERO:DICIEMBRE!AH127)</f>
        <v>0</v>
      </c>
      <c r="AI127" s="26">
        <f>SUM(ENERO:DICIEMBRE!AI127)</f>
        <v>0</v>
      </c>
      <c r="AJ127" s="26">
        <f>SUM(ENERO:DICIEMBRE!AJ127)</f>
        <v>0</v>
      </c>
      <c r="AK127" s="26">
        <f>SUM(ENERO:DICIEMBRE!AK127)</f>
        <v>0</v>
      </c>
      <c r="AL127" s="26">
        <f>SUM(ENERO:DICIEMBRE!AL127)</f>
        <v>0</v>
      </c>
      <c r="AM127" s="26">
        <f>SUM(ENERO:DICIEMBRE!AM127)</f>
        <v>0</v>
      </c>
      <c r="AN127" s="26">
        <f>SUM(ENERO:DICIEMBRE!AN127)</f>
        <v>0</v>
      </c>
      <c r="AO127" s="26">
        <f>SUM(ENERO:DICIEMBRE!AO127)</f>
        <v>0</v>
      </c>
      <c r="AP127" s="26">
        <f>SUM(ENERO:DICIEMBRE!AP127)</f>
        <v>0</v>
      </c>
      <c r="AQ127" s="26">
        <f>SUM(ENERO:DICIEMBRE!AQ127)</f>
        <v>0</v>
      </c>
      <c r="AR127" s="26">
        <f>SUM(ENERO:DICIEMBRE!AR127)</f>
        <v>0</v>
      </c>
      <c r="AS127" s="26">
        <f>SUM(ENERO:DICIEMBRE!AS127)</f>
        <v>0</v>
      </c>
      <c r="AT127" s="26">
        <f>SUM(ENERO:DICIEMBRE!AT127)</f>
        <v>0</v>
      </c>
      <c r="AU127" s="26">
        <f>SUM(ENERO:DICIEMBRE!AU127)</f>
        <v>0</v>
      </c>
      <c r="AV127" s="26">
        <f>SUM(ENERO:DICIEMBRE!AV127)</f>
        <v>0</v>
      </c>
      <c r="AW127" s="26">
        <f>SUM(ENERO:DICIEMBRE!AW127)</f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1</v>
      </c>
      <c r="E128" s="34">
        <f t="shared" si="78"/>
        <v>0</v>
      </c>
      <c r="F128" s="36">
        <f t="shared" si="79"/>
        <v>1</v>
      </c>
      <c r="G128" s="26">
        <f>SUM(ENERO:DICIEMBRE!G128)</f>
        <v>0</v>
      </c>
      <c r="H128" s="26">
        <f>SUM(ENERO:DICIEMBRE!H128)</f>
        <v>0</v>
      </c>
      <c r="I128" s="26">
        <f>SUM(ENERO:DICIEMBRE!I128)</f>
        <v>0</v>
      </c>
      <c r="J128" s="26">
        <f>SUM(ENERO:DICIEMBRE!J128)</f>
        <v>0</v>
      </c>
      <c r="K128" s="26">
        <f>SUM(ENERO:DICIEMBRE!K128)</f>
        <v>0</v>
      </c>
      <c r="L128" s="26">
        <f>SUM(ENERO:DICIEMBRE!L128)</f>
        <v>0</v>
      </c>
      <c r="M128" s="26">
        <f>SUM(ENERO:DICIEMBRE!M128)</f>
        <v>0</v>
      </c>
      <c r="N128" s="26">
        <f>SUM(ENERO:DICIEMBRE!N128)</f>
        <v>0</v>
      </c>
      <c r="O128" s="26">
        <f>SUM(ENERO:DICIEMBRE!O128)</f>
        <v>0</v>
      </c>
      <c r="P128" s="26">
        <f>SUM(ENERO:DICIEMBRE!P128)</f>
        <v>0</v>
      </c>
      <c r="Q128" s="26">
        <f>SUM(ENERO:DICIEMBRE!Q128)</f>
        <v>0</v>
      </c>
      <c r="R128" s="26">
        <f>SUM(ENERO:DICIEMBRE!R128)</f>
        <v>0</v>
      </c>
      <c r="S128" s="26">
        <f>SUM(ENERO:DICIEMBRE!S128)</f>
        <v>0</v>
      </c>
      <c r="T128" s="26">
        <f>SUM(ENERO:DICIEMBRE!T128)</f>
        <v>0</v>
      </c>
      <c r="U128" s="26">
        <f>SUM(ENERO:DICIEMBRE!U128)</f>
        <v>0</v>
      </c>
      <c r="V128" s="26">
        <f>SUM(ENERO:DICIEMBRE!V128)</f>
        <v>0</v>
      </c>
      <c r="W128" s="26">
        <f>SUM(ENERO:DICIEMBRE!W128)</f>
        <v>0</v>
      </c>
      <c r="X128" s="26">
        <f>SUM(ENERO:DICIEMBRE!X128)</f>
        <v>0</v>
      </c>
      <c r="Y128" s="26">
        <f>SUM(ENERO:DICIEMBRE!Y128)</f>
        <v>0</v>
      </c>
      <c r="Z128" s="26">
        <f>SUM(ENERO:DICIEMBRE!Z128)</f>
        <v>0</v>
      </c>
      <c r="AA128" s="26">
        <f>SUM(ENERO:DICIEMBRE!AA128)</f>
        <v>0</v>
      </c>
      <c r="AB128" s="26">
        <f>SUM(ENERO:DICIEMBRE!AB128)</f>
        <v>0</v>
      </c>
      <c r="AC128" s="26">
        <f>SUM(ENERO:DICIEMBRE!AC128)</f>
        <v>0</v>
      </c>
      <c r="AD128" s="26">
        <f>SUM(ENERO:DICIEMBRE!AD128)</f>
        <v>0</v>
      </c>
      <c r="AE128" s="26">
        <f>SUM(ENERO:DICIEMBRE!AE128)</f>
        <v>0</v>
      </c>
      <c r="AF128" s="26">
        <f>SUM(ENERO:DICIEMBRE!AF128)</f>
        <v>0</v>
      </c>
      <c r="AG128" s="26">
        <f>SUM(ENERO:DICIEMBRE!AG128)</f>
        <v>0</v>
      </c>
      <c r="AH128" s="26">
        <f>SUM(ENERO:DICIEMBRE!AH128)</f>
        <v>0</v>
      </c>
      <c r="AI128" s="26">
        <f>SUM(ENERO:DICIEMBRE!AI128)</f>
        <v>0</v>
      </c>
      <c r="AJ128" s="26">
        <f>SUM(ENERO:DICIEMBRE!AJ128)</f>
        <v>1</v>
      </c>
      <c r="AK128" s="26">
        <f>SUM(ENERO:DICIEMBRE!AK128)</f>
        <v>0</v>
      </c>
      <c r="AL128" s="26">
        <f>SUM(ENERO:DICIEMBRE!AL128)</f>
        <v>0</v>
      </c>
      <c r="AM128" s="26">
        <f>SUM(ENERO:DICIEMBRE!AM128)</f>
        <v>0</v>
      </c>
      <c r="AN128" s="26">
        <f>SUM(ENERO:DICIEMBRE!AN128)</f>
        <v>0</v>
      </c>
      <c r="AO128" s="26">
        <f>SUM(ENERO:DICIEMBRE!AO128)</f>
        <v>0</v>
      </c>
      <c r="AP128" s="26">
        <f>SUM(ENERO:DICIEMBRE!AP128)</f>
        <v>0</v>
      </c>
      <c r="AQ128" s="26">
        <f>SUM(ENERO:DICIEMBRE!AQ128)</f>
        <v>1</v>
      </c>
      <c r="AR128" s="26">
        <f>SUM(ENERO:DICIEMBRE!AR128)</f>
        <v>0</v>
      </c>
      <c r="AS128" s="26">
        <f>SUM(ENERO:DICIEMBRE!AS128)</f>
        <v>0</v>
      </c>
      <c r="AT128" s="26">
        <f>SUM(ENERO:DICIEMBRE!AT128)</f>
        <v>0</v>
      </c>
      <c r="AU128" s="26">
        <f>SUM(ENERO:DICIEMBRE!AU128)</f>
        <v>0</v>
      </c>
      <c r="AV128" s="26">
        <f>SUM(ENERO:DICIEMBRE!AV128)</f>
        <v>0</v>
      </c>
      <c r="AW128" s="26">
        <f>SUM(ENERO:DICIEMBRE!AW128)</f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6">
        <f>SUM(ENERO:DICIEMBRE!G129)</f>
        <v>0</v>
      </c>
      <c r="H129" s="26">
        <f>SUM(ENERO:DICIEMBRE!H129)</f>
        <v>0</v>
      </c>
      <c r="I129" s="26">
        <f>SUM(ENERO:DICIEMBRE!I129)</f>
        <v>0</v>
      </c>
      <c r="J129" s="26">
        <f>SUM(ENERO:DICIEMBRE!J129)</f>
        <v>0</v>
      </c>
      <c r="K129" s="26">
        <f>SUM(ENERO:DICIEMBRE!K129)</f>
        <v>0</v>
      </c>
      <c r="L129" s="26">
        <f>SUM(ENERO:DICIEMBRE!L129)</f>
        <v>0</v>
      </c>
      <c r="M129" s="26">
        <f>SUM(ENERO:DICIEMBRE!M129)</f>
        <v>0</v>
      </c>
      <c r="N129" s="26">
        <f>SUM(ENERO:DICIEMBRE!N129)</f>
        <v>0</v>
      </c>
      <c r="O129" s="26">
        <f>SUM(ENERO:DICIEMBRE!O129)</f>
        <v>0</v>
      </c>
      <c r="P129" s="26">
        <f>SUM(ENERO:DICIEMBRE!P129)</f>
        <v>0</v>
      </c>
      <c r="Q129" s="26">
        <f>SUM(ENERO:DICIEMBRE!Q129)</f>
        <v>0</v>
      </c>
      <c r="R129" s="26">
        <f>SUM(ENERO:DICIEMBRE!R129)</f>
        <v>0</v>
      </c>
      <c r="S129" s="26">
        <f>SUM(ENERO:DICIEMBRE!S129)</f>
        <v>0</v>
      </c>
      <c r="T129" s="26">
        <f>SUM(ENERO:DICIEMBRE!T129)</f>
        <v>0</v>
      </c>
      <c r="U129" s="26">
        <f>SUM(ENERO:DICIEMBRE!U129)</f>
        <v>0</v>
      </c>
      <c r="V129" s="26">
        <f>SUM(ENERO:DICIEMBRE!V129)</f>
        <v>0</v>
      </c>
      <c r="W129" s="26">
        <f>SUM(ENERO:DICIEMBRE!W129)</f>
        <v>0</v>
      </c>
      <c r="X129" s="26">
        <f>SUM(ENERO:DICIEMBRE!X129)</f>
        <v>0</v>
      </c>
      <c r="Y129" s="26">
        <f>SUM(ENERO:DICIEMBRE!Y129)</f>
        <v>0</v>
      </c>
      <c r="Z129" s="26">
        <f>SUM(ENERO:DICIEMBRE!Z129)</f>
        <v>0</v>
      </c>
      <c r="AA129" s="26">
        <f>SUM(ENERO:DICIEMBRE!AA129)</f>
        <v>0</v>
      </c>
      <c r="AB129" s="26">
        <f>SUM(ENERO:DICIEMBRE!AB129)</f>
        <v>0</v>
      </c>
      <c r="AC129" s="26">
        <f>SUM(ENERO:DICIEMBRE!AC129)</f>
        <v>0</v>
      </c>
      <c r="AD129" s="26">
        <f>SUM(ENERO:DICIEMBRE!AD129)</f>
        <v>0</v>
      </c>
      <c r="AE129" s="26">
        <f>SUM(ENERO:DICIEMBRE!AE129)</f>
        <v>0</v>
      </c>
      <c r="AF129" s="26">
        <f>SUM(ENERO:DICIEMBRE!AF129)</f>
        <v>0</v>
      </c>
      <c r="AG129" s="26">
        <f>SUM(ENERO:DICIEMBRE!AG129)</f>
        <v>0</v>
      </c>
      <c r="AH129" s="26">
        <f>SUM(ENERO:DICIEMBRE!AH129)</f>
        <v>0</v>
      </c>
      <c r="AI129" s="26">
        <f>SUM(ENERO:DICIEMBRE!AI129)</f>
        <v>0</v>
      </c>
      <c r="AJ129" s="26">
        <f>SUM(ENERO:DICIEMBRE!AJ129)</f>
        <v>0</v>
      </c>
      <c r="AK129" s="26">
        <f>SUM(ENERO:DICIEMBRE!AK129)</f>
        <v>0</v>
      </c>
      <c r="AL129" s="26">
        <f>SUM(ENERO:DICIEMBRE!AL129)</f>
        <v>0</v>
      </c>
      <c r="AM129" s="26">
        <f>SUM(ENERO:DICIEMBRE!AM129)</f>
        <v>0</v>
      </c>
      <c r="AN129" s="26">
        <f>SUM(ENERO:DICIEMBRE!AN129)</f>
        <v>0</v>
      </c>
      <c r="AO129" s="26">
        <f>SUM(ENERO:DICIEMBRE!AO129)</f>
        <v>0</v>
      </c>
      <c r="AP129" s="26">
        <f>SUM(ENERO:DICIEMBRE!AP129)</f>
        <v>0</v>
      </c>
      <c r="AQ129" s="26">
        <f>SUM(ENERO:DICIEMBRE!AQ129)</f>
        <v>0</v>
      </c>
      <c r="AR129" s="26">
        <f>SUM(ENERO:DICIEMBRE!AR129)</f>
        <v>0</v>
      </c>
      <c r="AS129" s="26">
        <f>SUM(ENERO:DICIEMBRE!AS129)</f>
        <v>0</v>
      </c>
      <c r="AT129" s="26">
        <f>SUM(ENERO:DICIEMBRE!AT129)</f>
        <v>0</v>
      </c>
      <c r="AU129" s="26">
        <f>SUM(ENERO:DICIEMBRE!AU129)</f>
        <v>0</v>
      </c>
      <c r="AV129" s="26">
        <f>SUM(ENERO:DICIEMBRE!AV129)</f>
        <v>0</v>
      </c>
      <c r="AW129" s="26">
        <f>SUM(ENERO:DICIEMBRE!AW129)</f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6">
        <f>SUM(ENERO:DICIEMBRE!G130)</f>
        <v>0</v>
      </c>
      <c r="H130" s="26">
        <f>SUM(ENERO:DICIEMBRE!H130)</f>
        <v>0</v>
      </c>
      <c r="I130" s="26">
        <f>SUM(ENERO:DICIEMBRE!I130)</f>
        <v>0</v>
      </c>
      <c r="J130" s="26">
        <f>SUM(ENERO:DICIEMBRE!J130)</f>
        <v>0</v>
      </c>
      <c r="K130" s="26">
        <f>SUM(ENERO:DICIEMBRE!K130)</f>
        <v>0</v>
      </c>
      <c r="L130" s="26">
        <f>SUM(ENERO:DICIEMBRE!L130)</f>
        <v>0</v>
      </c>
      <c r="M130" s="26">
        <f>SUM(ENERO:DICIEMBRE!M130)</f>
        <v>0</v>
      </c>
      <c r="N130" s="26">
        <f>SUM(ENERO:DICIEMBRE!N130)</f>
        <v>0</v>
      </c>
      <c r="O130" s="26">
        <f>SUM(ENERO:DICIEMBRE!O130)</f>
        <v>0</v>
      </c>
      <c r="P130" s="26">
        <f>SUM(ENERO:DICIEMBRE!P130)</f>
        <v>0</v>
      </c>
      <c r="Q130" s="26">
        <f>SUM(ENERO:DICIEMBRE!Q130)</f>
        <v>0</v>
      </c>
      <c r="R130" s="26">
        <f>SUM(ENERO:DICIEMBRE!R130)</f>
        <v>0</v>
      </c>
      <c r="S130" s="26">
        <f>SUM(ENERO:DICIEMBRE!S130)</f>
        <v>0</v>
      </c>
      <c r="T130" s="26">
        <f>SUM(ENERO:DICIEMBRE!T130)</f>
        <v>0</v>
      </c>
      <c r="U130" s="26">
        <f>SUM(ENERO:DICIEMBRE!U130)</f>
        <v>0</v>
      </c>
      <c r="V130" s="26">
        <f>SUM(ENERO:DICIEMBRE!V130)</f>
        <v>0</v>
      </c>
      <c r="W130" s="26">
        <f>SUM(ENERO:DICIEMBRE!W130)</f>
        <v>0</v>
      </c>
      <c r="X130" s="26">
        <f>SUM(ENERO:DICIEMBRE!X130)</f>
        <v>0</v>
      </c>
      <c r="Y130" s="26">
        <f>SUM(ENERO:DICIEMBRE!Y130)</f>
        <v>0</v>
      </c>
      <c r="Z130" s="26">
        <f>SUM(ENERO:DICIEMBRE!Z130)</f>
        <v>0</v>
      </c>
      <c r="AA130" s="26">
        <f>SUM(ENERO:DICIEMBRE!AA130)</f>
        <v>0</v>
      </c>
      <c r="AB130" s="26">
        <f>SUM(ENERO:DICIEMBRE!AB130)</f>
        <v>0</v>
      </c>
      <c r="AC130" s="26">
        <f>SUM(ENERO:DICIEMBRE!AC130)</f>
        <v>0</v>
      </c>
      <c r="AD130" s="26">
        <f>SUM(ENERO:DICIEMBRE!AD130)</f>
        <v>0</v>
      </c>
      <c r="AE130" s="26">
        <f>SUM(ENERO:DICIEMBRE!AE130)</f>
        <v>0</v>
      </c>
      <c r="AF130" s="26">
        <f>SUM(ENERO:DICIEMBRE!AF130)</f>
        <v>0</v>
      </c>
      <c r="AG130" s="26">
        <f>SUM(ENERO:DICIEMBRE!AG130)</f>
        <v>0</v>
      </c>
      <c r="AH130" s="26">
        <f>SUM(ENERO:DICIEMBRE!AH130)</f>
        <v>0</v>
      </c>
      <c r="AI130" s="26">
        <f>SUM(ENERO:DICIEMBRE!AI130)</f>
        <v>0</v>
      </c>
      <c r="AJ130" s="26">
        <f>SUM(ENERO:DICIEMBRE!AJ130)</f>
        <v>0</v>
      </c>
      <c r="AK130" s="26">
        <f>SUM(ENERO:DICIEMBRE!AK130)</f>
        <v>0</v>
      </c>
      <c r="AL130" s="26">
        <f>SUM(ENERO:DICIEMBRE!AL130)</f>
        <v>0</v>
      </c>
      <c r="AM130" s="26">
        <f>SUM(ENERO:DICIEMBRE!AM130)</f>
        <v>0</v>
      </c>
      <c r="AN130" s="26">
        <f>SUM(ENERO:DICIEMBRE!AN130)</f>
        <v>0</v>
      </c>
      <c r="AO130" s="26">
        <f>SUM(ENERO:DICIEMBRE!AO130)</f>
        <v>0</v>
      </c>
      <c r="AP130" s="26">
        <f>SUM(ENERO:DICIEMBRE!AP130)</f>
        <v>0</v>
      </c>
      <c r="AQ130" s="26">
        <f>SUM(ENERO:DICIEMBRE!AQ130)</f>
        <v>0</v>
      </c>
      <c r="AR130" s="26">
        <f>SUM(ENERO:DICIEMBRE!AR130)</f>
        <v>0</v>
      </c>
      <c r="AS130" s="26">
        <f>SUM(ENERO:DICIEMBRE!AS130)</f>
        <v>0</v>
      </c>
      <c r="AT130" s="26">
        <f>SUM(ENERO:DICIEMBRE!AT130)</f>
        <v>0</v>
      </c>
      <c r="AU130" s="26">
        <f>SUM(ENERO:DICIEMBRE!AU130)</f>
        <v>0</v>
      </c>
      <c r="AV130" s="26">
        <f>SUM(ENERO:DICIEMBRE!AV130)</f>
        <v>0</v>
      </c>
      <c r="AW130" s="26">
        <f>SUM(ENERO:DICIEMBRE!AW130)</f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6">
        <f>SUM(ENERO:DICIEMBRE!G131)</f>
        <v>0</v>
      </c>
      <c r="H131" s="26">
        <f>SUM(ENERO:DICIEMBRE!H131)</f>
        <v>0</v>
      </c>
      <c r="I131" s="26">
        <f>SUM(ENERO:DICIEMBRE!I131)</f>
        <v>0</v>
      </c>
      <c r="J131" s="26">
        <f>SUM(ENERO:DICIEMBRE!J131)</f>
        <v>0</v>
      </c>
      <c r="K131" s="26">
        <f>SUM(ENERO:DICIEMBRE!K131)</f>
        <v>0</v>
      </c>
      <c r="L131" s="26">
        <f>SUM(ENERO:DICIEMBRE!L131)</f>
        <v>0</v>
      </c>
      <c r="M131" s="26">
        <f>SUM(ENERO:DICIEMBRE!M131)</f>
        <v>0</v>
      </c>
      <c r="N131" s="26">
        <f>SUM(ENERO:DICIEMBRE!N131)</f>
        <v>0</v>
      </c>
      <c r="O131" s="26">
        <f>SUM(ENERO:DICIEMBRE!O131)</f>
        <v>0</v>
      </c>
      <c r="P131" s="26">
        <f>SUM(ENERO:DICIEMBRE!P131)</f>
        <v>0</v>
      </c>
      <c r="Q131" s="26">
        <f>SUM(ENERO:DICIEMBRE!Q131)</f>
        <v>0</v>
      </c>
      <c r="R131" s="26">
        <f>SUM(ENERO:DICIEMBRE!R131)</f>
        <v>0</v>
      </c>
      <c r="S131" s="26">
        <f>SUM(ENERO:DICIEMBRE!S131)</f>
        <v>0</v>
      </c>
      <c r="T131" s="26">
        <f>SUM(ENERO:DICIEMBRE!T131)</f>
        <v>0</v>
      </c>
      <c r="U131" s="26">
        <f>SUM(ENERO:DICIEMBRE!U131)</f>
        <v>0</v>
      </c>
      <c r="V131" s="26">
        <f>SUM(ENERO:DICIEMBRE!V131)</f>
        <v>0</v>
      </c>
      <c r="W131" s="26">
        <f>SUM(ENERO:DICIEMBRE!W131)</f>
        <v>0</v>
      </c>
      <c r="X131" s="26">
        <f>SUM(ENERO:DICIEMBRE!X131)</f>
        <v>0</v>
      </c>
      <c r="Y131" s="26">
        <f>SUM(ENERO:DICIEMBRE!Y131)</f>
        <v>0</v>
      </c>
      <c r="Z131" s="26">
        <f>SUM(ENERO:DICIEMBRE!Z131)</f>
        <v>0</v>
      </c>
      <c r="AA131" s="26">
        <f>SUM(ENERO:DICIEMBRE!AA131)</f>
        <v>0</v>
      </c>
      <c r="AB131" s="26">
        <f>SUM(ENERO:DICIEMBRE!AB131)</f>
        <v>0</v>
      </c>
      <c r="AC131" s="26">
        <f>SUM(ENERO:DICIEMBRE!AC131)</f>
        <v>0</v>
      </c>
      <c r="AD131" s="26">
        <f>SUM(ENERO:DICIEMBRE!AD131)</f>
        <v>0</v>
      </c>
      <c r="AE131" s="26">
        <f>SUM(ENERO:DICIEMBRE!AE131)</f>
        <v>0</v>
      </c>
      <c r="AF131" s="26">
        <f>SUM(ENERO:DICIEMBRE!AF131)</f>
        <v>0</v>
      </c>
      <c r="AG131" s="26">
        <f>SUM(ENERO:DICIEMBRE!AG131)</f>
        <v>0</v>
      </c>
      <c r="AH131" s="26">
        <f>SUM(ENERO:DICIEMBRE!AH131)</f>
        <v>0</v>
      </c>
      <c r="AI131" s="26">
        <f>SUM(ENERO:DICIEMBRE!AI131)</f>
        <v>0</v>
      </c>
      <c r="AJ131" s="26">
        <f>SUM(ENERO:DICIEMBRE!AJ131)</f>
        <v>0</v>
      </c>
      <c r="AK131" s="26">
        <f>SUM(ENERO:DICIEMBRE!AK131)</f>
        <v>0</v>
      </c>
      <c r="AL131" s="26">
        <f>SUM(ENERO:DICIEMBRE!AL131)</f>
        <v>0</v>
      </c>
      <c r="AM131" s="26">
        <f>SUM(ENERO:DICIEMBRE!AM131)</f>
        <v>0</v>
      </c>
      <c r="AN131" s="26">
        <f>SUM(ENERO:DICIEMBRE!AN131)</f>
        <v>0</v>
      </c>
      <c r="AO131" s="26">
        <f>SUM(ENERO:DICIEMBRE!AO131)</f>
        <v>0</v>
      </c>
      <c r="AP131" s="26">
        <f>SUM(ENERO:DICIEMBRE!AP131)</f>
        <v>0</v>
      </c>
      <c r="AQ131" s="26">
        <f>SUM(ENERO:DICIEMBRE!AQ131)</f>
        <v>0</v>
      </c>
      <c r="AR131" s="26">
        <f>SUM(ENERO:DICIEMBRE!AR131)</f>
        <v>0</v>
      </c>
      <c r="AS131" s="26">
        <f>SUM(ENERO:DICIEMBRE!AS131)</f>
        <v>0</v>
      </c>
      <c r="AT131" s="26">
        <f>SUM(ENERO:DICIEMBRE!AT131)</f>
        <v>0</v>
      </c>
      <c r="AU131" s="26">
        <f>SUM(ENERO:DICIEMBRE!AU131)</f>
        <v>0</v>
      </c>
      <c r="AV131" s="26">
        <f>SUM(ENERO:DICIEMBRE!AV131)</f>
        <v>0</v>
      </c>
      <c r="AW131" s="26">
        <f>SUM(ENERO:DICIEMBRE!AW131)</f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6">
        <f>SUM(ENERO:DICIEMBRE!G132)</f>
        <v>0</v>
      </c>
      <c r="H132" s="26">
        <f>SUM(ENERO:DICIEMBRE!H132)</f>
        <v>0</v>
      </c>
      <c r="I132" s="26">
        <f>SUM(ENERO:DICIEMBRE!I132)</f>
        <v>0</v>
      </c>
      <c r="J132" s="26">
        <f>SUM(ENERO:DICIEMBRE!J132)</f>
        <v>0</v>
      </c>
      <c r="K132" s="26">
        <f>SUM(ENERO:DICIEMBRE!K132)</f>
        <v>0</v>
      </c>
      <c r="L132" s="26">
        <f>SUM(ENERO:DICIEMBRE!L132)</f>
        <v>0</v>
      </c>
      <c r="M132" s="26">
        <f>SUM(ENERO:DICIEMBRE!M132)</f>
        <v>0</v>
      </c>
      <c r="N132" s="26">
        <f>SUM(ENERO:DICIEMBRE!N132)</f>
        <v>0</v>
      </c>
      <c r="O132" s="26">
        <f>SUM(ENERO:DICIEMBRE!O132)</f>
        <v>0</v>
      </c>
      <c r="P132" s="26">
        <f>SUM(ENERO:DICIEMBRE!P132)</f>
        <v>0</v>
      </c>
      <c r="Q132" s="26">
        <f>SUM(ENERO:DICIEMBRE!Q132)</f>
        <v>0</v>
      </c>
      <c r="R132" s="26">
        <f>SUM(ENERO:DICIEMBRE!R132)</f>
        <v>0</v>
      </c>
      <c r="S132" s="26">
        <f>SUM(ENERO:DICIEMBRE!S132)</f>
        <v>0</v>
      </c>
      <c r="T132" s="26">
        <f>SUM(ENERO:DICIEMBRE!T132)</f>
        <v>0</v>
      </c>
      <c r="U132" s="26">
        <f>SUM(ENERO:DICIEMBRE!U132)</f>
        <v>0</v>
      </c>
      <c r="V132" s="26">
        <f>SUM(ENERO:DICIEMBRE!V132)</f>
        <v>0</v>
      </c>
      <c r="W132" s="26">
        <f>SUM(ENERO:DICIEMBRE!W132)</f>
        <v>0</v>
      </c>
      <c r="X132" s="26">
        <f>SUM(ENERO:DICIEMBRE!X132)</f>
        <v>0</v>
      </c>
      <c r="Y132" s="26">
        <f>SUM(ENERO:DICIEMBRE!Y132)</f>
        <v>0</v>
      </c>
      <c r="Z132" s="26">
        <f>SUM(ENERO:DICIEMBRE!Z132)</f>
        <v>0</v>
      </c>
      <c r="AA132" s="26">
        <f>SUM(ENERO:DICIEMBRE!AA132)</f>
        <v>0</v>
      </c>
      <c r="AB132" s="26">
        <f>SUM(ENERO:DICIEMBRE!AB132)</f>
        <v>0</v>
      </c>
      <c r="AC132" s="26">
        <f>SUM(ENERO:DICIEMBRE!AC132)</f>
        <v>0</v>
      </c>
      <c r="AD132" s="26">
        <f>SUM(ENERO:DICIEMBRE!AD132)</f>
        <v>0</v>
      </c>
      <c r="AE132" s="26">
        <f>SUM(ENERO:DICIEMBRE!AE132)</f>
        <v>0</v>
      </c>
      <c r="AF132" s="26">
        <f>SUM(ENERO:DICIEMBRE!AF132)</f>
        <v>0</v>
      </c>
      <c r="AG132" s="26">
        <f>SUM(ENERO:DICIEMBRE!AG132)</f>
        <v>0</v>
      </c>
      <c r="AH132" s="26">
        <f>SUM(ENERO:DICIEMBRE!AH132)</f>
        <v>0</v>
      </c>
      <c r="AI132" s="26">
        <f>SUM(ENERO:DICIEMBRE!AI132)</f>
        <v>0</v>
      </c>
      <c r="AJ132" s="26">
        <f>SUM(ENERO:DICIEMBRE!AJ132)</f>
        <v>0</v>
      </c>
      <c r="AK132" s="26">
        <f>SUM(ENERO:DICIEMBRE!AK132)</f>
        <v>0</v>
      </c>
      <c r="AL132" s="26">
        <f>SUM(ENERO:DICIEMBRE!AL132)</f>
        <v>0</v>
      </c>
      <c r="AM132" s="26">
        <f>SUM(ENERO:DICIEMBRE!AM132)</f>
        <v>0</v>
      </c>
      <c r="AN132" s="26">
        <f>SUM(ENERO:DICIEMBRE!AN132)</f>
        <v>0</v>
      </c>
      <c r="AO132" s="26">
        <f>SUM(ENERO:DICIEMBRE!AO132)</f>
        <v>0</v>
      </c>
      <c r="AP132" s="26">
        <f>SUM(ENERO:DICIEMBRE!AP132)</f>
        <v>0</v>
      </c>
      <c r="AQ132" s="26">
        <f>SUM(ENERO:DICIEMBRE!AQ132)</f>
        <v>0</v>
      </c>
      <c r="AR132" s="26">
        <f>SUM(ENERO:DICIEMBRE!AR132)</f>
        <v>0</v>
      </c>
      <c r="AS132" s="26">
        <f>SUM(ENERO:DICIEMBRE!AS132)</f>
        <v>0</v>
      </c>
      <c r="AT132" s="26">
        <f>SUM(ENERO:DICIEMBRE!AT132)</f>
        <v>0</v>
      </c>
      <c r="AU132" s="26">
        <f>SUM(ENERO:DICIEMBRE!AU132)</f>
        <v>0</v>
      </c>
      <c r="AV132" s="26">
        <f>SUM(ENERO:DICIEMBRE!AV132)</f>
        <v>0</v>
      </c>
      <c r="AW132" s="26">
        <f>SUM(ENERO:DICIEMBRE!AW132)</f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6">
        <f>SUM(ENERO:DICIEMBRE!G133)</f>
        <v>0</v>
      </c>
      <c r="H133" s="26">
        <f>SUM(ENERO:DICIEMBRE!H133)</f>
        <v>0</v>
      </c>
      <c r="I133" s="26">
        <f>SUM(ENERO:DICIEMBRE!I133)</f>
        <v>0</v>
      </c>
      <c r="J133" s="26">
        <f>SUM(ENERO:DICIEMBRE!J133)</f>
        <v>0</v>
      </c>
      <c r="K133" s="26">
        <f>SUM(ENERO:DICIEMBRE!K133)</f>
        <v>0</v>
      </c>
      <c r="L133" s="26">
        <f>SUM(ENERO:DICIEMBRE!L133)</f>
        <v>0</v>
      </c>
      <c r="M133" s="26">
        <f>SUM(ENERO:DICIEMBRE!M133)</f>
        <v>0</v>
      </c>
      <c r="N133" s="26">
        <f>SUM(ENERO:DICIEMBRE!N133)</f>
        <v>0</v>
      </c>
      <c r="O133" s="26">
        <f>SUM(ENERO:DICIEMBRE!O133)</f>
        <v>0</v>
      </c>
      <c r="P133" s="26">
        <f>SUM(ENERO:DICIEMBRE!P133)</f>
        <v>0</v>
      </c>
      <c r="Q133" s="26">
        <f>SUM(ENERO:DICIEMBRE!Q133)</f>
        <v>0</v>
      </c>
      <c r="R133" s="26">
        <f>SUM(ENERO:DICIEMBRE!R133)</f>
        <v>0</v>
      </c>
      <c r="S133" s="26">
        <f>SUM(ENERO:DICIEMBRE!S133)</f>
        <v>0</v>
      </c>
      <c r="T133" s="26">
        <f>SUM(ENERO:DICIEMBRE!T133)</f>
        <v>0</v>
      </c>
      <c r="U133" s="26">
        <f>SUM(ENERO:DICIEMBRE!U133)</f>
        <v>0</v>
      </c>
      <c r="V133" s="26">
        <f>SUM(ENERO:DICIEMBRE!V133)</f>
        <v>0</v>
      </c>
      <c r="W133" s="26">
        <f>SUM(ENERO:DICIEMBRE!W133)</f>
        <v>0</v>
      </c>
      <c r="X133" s="26">
        <f>SUM(ENERO:DICIEMBRE!X133)</f>
        <v>0</v>
      </c>
      <c r="Y133" s="26">
        <f>SUM(ENERO:DICIEMBRE!Y133)</f>
        <v>0</v>
      </c>
      <c r="Z133" s="26">
        <f>SUM(ENERO:DICIEMBRE!Z133)</f>
        <v>0</v>
      </c>
      <c r="AA133" s="26">
        <f>SUM(ENERO:DICIEMBRE!AA133)</f>
        <v>0</v>
      </c>
      <c r="AB133" s="26">
        <f>SUM(ENERO:DICIEMBRE!AB133)</f>
        <v>0</v>
      </c>
      <c r="AC133" s="26">
        <f>SUM(ENERO:DICIEMBRE!AC133)</f>
        <v>0</v>
      </c>
      <c r="AD133" s="26">
        <f>SUM(ENERO:DICIEMBRE!AD133)</f>
        <v>0</v>
      </c>
      <c r="AE133" s="26">
        <f>SUM(ENERO:DICIEMBRE!AE133)</f>
        <v>0</v>
      </c>
      <c r="AF133" s="26">
        <f>SUM(ENERO:DICIEMBRE!AF133)</f>
        <v>0</v>
      </c>
      <c r="AG133" s="26">
        <f>SUM(ENERO:DICIEMBRE!AG133)</f>
        <v>0</v>
      </c>
      <c r="AH133" s="26">
        <f>SUM(ENERO:DICIEMBRE!AH133)</f>
        <v>0</v>
      </c>
      <c r="AI133" s="26">
        <f>SUM(ENERO:DICIEMBRE!AI133)</f>
        <v>0</v>
      </c>
      <c r="AJ133" s="26">
        <f>SUM(ENERO:DICIEMBRE!AJ133)</f>
        <v>0</v>
      </c>
      <c r="AK133" s="26">
        <f>SUM(ENERO:DICIEMBRE!AK133)</f>
        <v>0</v>
      </c>
      <c r="AL133" s="26">
        <f>SUM(ENERO:DICIEMBRE!AL133)</f>
        <v>0</v>
      </c>
      <c r="AM133" s="26">
        <f>SUM(ENERO:DICIEMBRE!AM133)</f>
        <v>0</v>
      </c>
      <c r="AN133" s="26">
        <f>SUM(ENERO:DICIEMBRE!AN133)</f>
        <v>0</v>
      </c>
      <c r="AO133" s="26">
        <f>SUM(ENERO:DICIEMBRE!AO133)</f>
        <v>0</v>
      </c>
      <c r="AP133" s="26">
        <f>SUM(ENERO:DICIEMBRE!AP133)</f>
        <v>0</v>
      </c>
      <c r="AQ133" s="26">
        <f>SUM(ENERO:DICIEMBRE!AQ133)</f>
        <v>0</v>
      </c>
      <c r="AR133" s="26">
        <f>SUM(ENERO:DICIEMBRE!AR133)</f>
        <v>0</v>
      </c>
      <c r="AS133" s="26">
        <f>SUM(ENERO:DICIEMBRE!AS133)</f>
        <v>0</v>
      </c>
      <c r="AT133" s="26">
        <f>SUM(ENERO:DICIEMBRE!AT133)</f>
        <v>0</v>
      </c>
      <c r="AU133" s="26">
        <f>SUM(ENERO:DICIEMBRE!AU133)</f>
        <v>0</v>
      </c>
      <c r="AV133" s="26">
        <f>SUM(ENERO:DICIEMBRE!AV133)</f>
        <v>0</v>
      </c>
      <c r="AW133" s="26">
        <f>SUM(ENERO:DICIEMBRE!AW133)</f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26">
        <f>SUM(ENERO:DICIEMBRE!G134)</f>
        <v>0</v>
      </c>
      <c r="H134" s="26">
        <f>SUM(ENERO:DICIEMBRE!H134)</f>
        <v>0</v>
      </c>
      <c r="I134" s="26">
        <f>SUM(ENERO:DICIEMBRE!I134)</f>
        <v>0</v>
      </c>
      <c r="J134" s="26">
        <f>SUM(ENERO:DICIEMBRE!J134)</f>
        <v>0</v>
      </c>
      <c r="K134" s="26">
        <f>SUM(ENERO:DICIEMBRE!K134)</f>
        <v>0</v>
      </c>
      <c r="L134" s="26">
        <f>SUM(ENERO:DICIEMBRE!L134)</f>
        <v>0</v>
      </c>
      <c r="M134" s="26">
        <f>SUM(ENERO:DICIEMBRE!M134)</f>
        <v>0</v>
      </c>
      <c r="N134" s="26">
        <f>SUM(ENERO:DICIEMBRE!N134)</f>
        <v>0</v>
      </c>
      <c r="O134" s="26">
        <f>SUM(ENERO:DICIEMBRE!O134)</f>
        <v>0</v>
      </c>
      <c r="P134" s="26">
        <f>SUM(ENERO:DICIEMBRE!P134)</f>
        <v>0</v>
      </c>
      <c r="Q134" s="26">
        <f>SUM(ENERO:DICIEMBRE!Q134)</f>
        <v>0</v>
      </c>
      <c r="R134" s="26">
        <f>SUM(ENERO:DICIEMBRE!R134)</f>
        <v>0</v>
      </c>
      <c r="S134" s="26">
        <f>SUM(ENERO:DICIEMBRE!S134)</f>
        <v>0</v>
      </c>
      <c r="T134" s="26">
        <f>SUM(ENERO:DICIEMBRE!T134)</f>
        <v>0</v>
      </c>
      <c r="U134" s="26">
        <f>SUM(ENERO:DICIEMBRE!U134)</f>
        <v>0</v>
      </c>
      <c r="V134" s="26">
        <f>SUM(ENERO:DICIEMBRE!V134)</f>
        <v>0</v>
      </c>
      <c r="W134" s="26">
        <f>SUM(ENERO:DICIEMBRE!W134)</f>
        <v>0</v>
      </c>
      <c r="X134" s="26">
        <f>SUM(ENERO:DICIEMBRE!X134)</f>
        <v>0</v>
      </c>
      <c r="Y134" s="26">
        <f>SUM(ENERO:DICIEMBRE!Y134)</f>
        <v>0</v>
      </c>
      <c r="Z134" s="26">
        <f>SUM(ENERO:DICIEMBRE!Z134)</f>
        <v>0</v>
      </c>
      <c r="AA134" s="26">
        <f>SUM(ENERO:DICIEMBRE!AA134)</f>
        <v>0</v>
      </c>
      <c r="AB134" s="26">
        <f>SUM(ENERO:DICIEMBRE!AB134)</f>
        <v>0</v>
      </c>
      <c r="AC134" s="26">
        <f>SUM(ENERO:DICIEMBRE!AC134)</f>
        <v>0</v>
      </c>
      <c r="AD134" s="26">
        <f>SUM(ENERO:DICIEMBRE!AD134)</f>
        <v>0</v>
      </c>
      <c r="AE134" s="26">
        <f>SUM(ENERO:DICIEMBRE!AE134)</f>
        <v>0</v>
      </c>
      <c r="AF134" s="26">
        <f>SUM(ENERO:DICIEMBRE!AF134)</f>
        <v>0</v>
      </c>
      <c r="AG134" s="26">
        <f>SUM(ENERO:DICIEMBRE!AG134)</f>
        <v>0</v>
      </c>
      <c r="AH134" s="26">
        <f>SUM(ENERO:DICIEMBRE!AH134)</f>
        <v>0</v>
      </c>
      <c r="AI134" s="26">
        <f>SUM(ENERO:DICIEMBRE!AI134)</f>
        <v>0</v>
      </c>
      <c r="AJ134" s="26">
        <f>SUM(ENERO:DICIEMBRE!AJ134)</f>
        <v>0</v>
      </c>
      <c r="AK134" s="26">
        <f>SUM(ENERO:DICIEMBRE!AK134)</f>
        <v>0</v>
      </c>
      <c r="AL134" s="26">
        <f>SUM(ENERO:DICIEMBRE!AL134)</f>
        <v>0</v>
      </c>
      <c r="AM134" s="26">
        <f>SUM(ENERO:DICIEMBRE!AM134)</f>
        <v>0</v>
      </c>
      <c r="AN134" s="26">
        <f>SUM(ENERO:DICIEMBRE!AN134)</f>
        <v>0</v>
      </c>
      <c r="AO134" s="26">
        <f>SUM(ENERO:DICIEMBRE!AO134)</f>
        <v>0</v>
      </c>
      <c r="AP134" s="26">
        <f>SUM(ENERO:DICIEMBRE!AP134)</f>
        <v>0</v>
      </c>
      <c r="AQ134" s="26">
        <f>SUM(ENERO:DICIEMBRE!AQ134)</f>
        <v>0</v>
      </c>
      <c r="AR134" s="26">
        <f>SUM(ENERO:DICIEMBRE!AR134)</f>
        <v>0</v>
      </c>
      <c r="AS134" s="26">
        <f>SUM(ENERO:DICIEMBRE!AS134)</f>
        <v>0</v>
      </c>
      <c r="AT134" s="26">
        <f>SUM(ENERO:DICIEMBRE!AT134)</f>
        <v>0</v>
      </c>
      <c r="AU134" s="26">
        <f>SUM(ENERO:DICIEMBRE!AU134)</f>
        <v>0</v>
      </c>
      <c r="AV134" s="26">
        <f>SUM(ENERO:DICIEMBRE!AV134)</f>
        <v>0</v>
      </c>
      <c r="AW134" s="26">
        <f>SUM(ENERO:DICIEMBRE!AW134)</f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26">
        <f>SUM(ENERO:DICIEMBRE!G135)</f>
        <v>0</v>
      </c>
      <c r="H135" s="26">
        <f>SUM(ENERO:DICIEMBRE!H135)</f>
        <v>0</v>
      </c>
      <c r="I135" s="26">
        <f>SUM(ENERO:DICIEMBRE!I135)</f>
        <v>0</v>
      </c>
      <c r="J135" s="26">
        <f>SUM(ENERO:DICIEMBRE!J135)</f>
        <v>0</v>
      </c>
      <c r="K135" s="26">
        <f>SUM(ENERO:DICIEMBRE!K135)</f>
        <v>0</v>
      </c>
      <c r="L135" s="26">
        <f>SUM(ENERO:DICIEMBRE!L135)</f>
        <v>0</v>
      </c>
      <c r="M135" s="26">
        <f>SUM(ENERO:DICIEMBRE!M135)</f>
        <v>0</v>
      </c>
      <c r="N135" s="26">
        <f>SUM(ENERO:DICIEMBRE!N135)</f>
        <v>0</v>
      </c>
      <c r="O135" s="26">
        <f>SUM(ENERO:DICIEMBRE!O135)</f>
        <v>0</v>
      </c>
      <c r="P135" s="26">
        <f>SUM(ENERO:DICIEMBRE!P135)</f>
        <v>0</v>
      </c>
      <c r="Q135" s="26">
        <f>SUM(ENERO:DICIEMBRE!Q135)</f>
        <v>0</v>
      </c>
      <c r="R135" s="26">
        <f>SUM(ENERO:DICIEMBRE!R135)</f>
        <v>0</v>
      </c>
      <c r="S135" s="26">
        <f>SUM(ENERO:DICIEMBRE!S135)</f>
        <v>0</v>
      </c>
      <c r="T135" s="26">
        <f>SUM(ENERO:DICIEMBRE!T135)</f>
        <v>0</v>
      </c>
      <c r="U135" s="26">
        <f>SUM(ENERO:DICIEMBRE!U135)</f>
        <v>0</v>
      </c>
      <c r="V135" s="26">
        <f>SUM(ENERO:DICIEMBRE!V135)</f>
        <v>0</v>
      </c>
      <c r="W135" s="26">
        <f>SUM(ENERO:DICIEMBRE!W135)</f>
        <v>0</v>
      </c>
      <c r="X135" s="26">
        <f>SUM(ENERO:DICIEMBRE!X135)</f>
        <v>0</v>
      </c>
      <c r="Y135" s="26">
        <f>SUM(ENERO:DICIEMBRE!Y135)</f>
        <v>0</v>
      </c>
      <c r="Z135" s="26">
        <f>SUM(ENERO:DICIEMBRE!Z135)</f>
        <v>0</v>
      </c>
      <c r="AA135" s="26">
        <f>SUM(ENERO:DICIEMBRE!AA135)</f>
        <v>0</v>
      </c>
      <c r="AB135" s="26">
        <f>SUM(ENERO:DICIEMBRE!AB135)</f>
        <v>0</v>
      </c>
      <c r="AC135" s="26">
        <f>SUM(ENERO:DICIEMBRE!AC135)</f>
        <v>0</v>
      </c>
      <c r="AD135" s="26">
        <f>SUM(ENERO:DICIEMBRE!AD135)</f>
        <v>0</v>
      </c>
      <c r="AE135" s="26">
        <f>SUM(ENERO:DICIEMBRE!AE135)</f>
        <v>0</v>
      </c>
      <c r="AF135" s="26">
        <f>SUM(ENERO:DICIEMBRE!AF135)</f>
        <v>0</v>
      </c>
      <c r="AG135" s="26">
        <f>SUM(ENERO:DICIEMBRE!AG135)</f>
        <v>0</v>
      </c>
      <c r="AH135" s="26">
        <f>SUM(ENERO:DICIEMBRE!AH135)</f>
        <v>0</v>
      </c>
      <c r="AI135" s="26">
        <f>SUM(ENERO:DICIEMBRE!AI135)</f>
        <v>0</v>
      </c>
      <c r="AJ135" s="26">
        <f>SUM(ENERO:DICIEMBRE!AJ135)</f>
        <v>0</v>
      </c>
      <c r="AK135" s="26">
        <f>SUM(ENERO:DICIEMBRE!AK135)</f>
        <v>0</v>
      </c>
      <c r="AL135" s="26">
        <f>SUM(ENERO:DICIEMBRE!AL135)</f>
        <v>0</v>
      </c>
      <c r="AM135" s="26">
        <f>SUM(ENERO:DICIEMBRE!AM135)</f>
        <v>0</v>
      </c>
      <c r="AN135" s="26">
        <f>SUM(ENERO:DICIEMBRE!AN135)</f>
        <v>0</v>
      </c>
      <c r="AO135" s="26">
        <f>SUM(ENERO:DICIEMBRE!AO135)</f>
        <v>0</v>
      </c>
      <c r="AP135" s="26">
        <f>SUM(ENERO:DICIEMBRE!AP135)</f>
        <v>0</v>
      </c>
      <c r="AQ135" s="26">
        <f>SUM(ENERO:DICIEMBRE!AQ135)</f>
        <v>0</v>
      </c>
      <c r="AR135" s="26">
        <f>SUM(ENERO:DICIEMBRE!AR135)</f>
        <v>0</v>
      </c>
      <c r="AS135" s="26">
        <f>SUM(ENERO:DICIEMBRE!AS135)</f>
        <v>0</v>
      </c>
      <c r="AT135" s="26">
        <f>SUM(ENERO:DICIEMBRE!AT135)</f>
        <v>0</v>
      </c>
      <c r="AU135" s="26">
        <f>SUM(ENERO:DICIEMBRE!AU135)</f>
        <v>0</v>
      </c>
      <c r="AV135" s="26">
        <f>SUM(ENERO:DICIEMBRE!AV135)</f>
        <v>0</v>
      </c>
      <c r="AW135" s="26">
        <f>SUM(ENERO:DICIEMBRE!AW135)</f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x14ac:dyDescent="0.2">
      <c r="A136" s="3425" t="s">
        <v>171</v>
      </c>
      <c r="B136" s="3426"/>
      <c r="C136" s="3427"/>
      <c r="D136" s="237">
        <f t="shared" si="77"/>
        <v>13</v>
      </c>
      <c r="E136" s="34">
        <f t="shared" si="78"/>
        <v>6</v>
      </c>
      <c r="F136" s="36">
        <f t="shared" si="79"/>
        <v>7</v>
      </c>
      <c r="G136" s="26">
        <f>SUM(ENERO:DICIEMBRE!G136)</f>
        <v>0</v>
      </c>
      <c r="H136" s="26">
        <f>SUM(ENERO:DICIEMBRE!H136)</f>
        <v>0</v>
      </c>
      <c r="I136" s="26">
        <f>SUM(ENERO:DICIEMBRE!I136)</f>
        <v>0</v>
      </c>
      <c r="J136" s="26">
        <f>SUM(ENERO:DICIEMBRE!J136)</f>
        <v>0</v>
      </c>
      <c r="K136" s="26">
        <f>SUM(ENERO:DICIEMBRE!K136)</f>
        <v>0</v>
      </c>
      <c r="L136" s="26">
        <f>SUM(ENERO:DICIEMBRE!L136)</f>
        <v>0</v>
      </c>
      <c r="M136" s="26">
        <f>SUM(ENERO:DICIEMBRE!M136)</f>
        <v>0</v>
      </c>
      <c r="N136" s="26">
        <f>SUM(ENERO:DICIEMBRE!N136)</f>
        <v>0</v>
      </c>
      <c r="O136" s="26">
        <f>SUM(ENERO:DICIEMBRE!O136)</f>
        <v>0</v>
      </c>
      <c r="P136" s="26">
        <f>SUM(ENERO:DICIEMBRE!P136)</f>
        <v>0</v>
      </c>
      <c r="Q136" s="26">
        <f>SUM(ENERO:DICIEMBRE!Q136)</f>
        <v>0</v>
      </c>
      <c r="R136" s="26">
        <f>SUM(ENERO:DICIEMBRE!R136)</f>
        <v>0</v>
      </c>
      <c r="S136" s="26">
        <f>SUM(ENERO:DICIEMBRE!S136)</f>
        <v>0</v>
      </c>
      <c r="T136" s="26">
        <f>SUM(ENERO:DICIEMBRE!T136)</f>
        <v>0</v>
      </c>
      <c r="U136" s="26">
        <f>SUM(ENERO:DICIEMBRE!U136)</f>
        <v>1</v>
      </c>
      <c r="V136" s="26">
        <f>SUM(ENERO:DICIEMBRE!V136)</f>
        <v>0</v>
      </c>
      <c r="W136" s="26">
        <f>SUM(ENERO:DICIEMBRE!W136)</f>
        <v>0</v>
      </c>
      <c r="X136" s="26">
        <f>SUM(ENERO:DICIEMBRE!X136)</f>
        <v>0</v>
      </c>
      <c r="Y136" s="26">
        <f>SUM(ENERO:DICIEMBRE!Y136)</f>
        <v>3</v>
      </c>
      <c r="Z136" s="26">
        <f>SUM(ENERO:DICIEMBRE!Z136)</f>
        <v>4</v>
      </c>
      <c r="AA136" s="26">
        <f>SUM(ENERO:DICIEMBRE!AA136)</f>
        <v>1</v>
      </c>
      <c r="AB136" s="26">
        <f>SUM(ENERO:DICIEMBRE!AB136)</f>
        <v>3</v>
      </c>
      <c r="AC136" s="26">
        <f>SUM(ENERO:DICIEMBRE!AC136)</f>
        <v>0</v>
      </c>
      <c r="AD136" s="26">
        <f>SUM(ENERO:DICIEMBRE!AD136)</f>
        <v>0</v>
      </c>
      <c r="AE136" s="26">
        <f>SUM(ENERO:DICIEMBRE!AE136)</f>
        <v>0</v>
      </c>
      <c r="AF136" s="26">
        <f>SUM(ENERO:DICIEMBRE!AF136)</f>
        <v>0</v>
      </c>
      <c r="AG136" s="26">
        <f>SUM(ENERO:DICIEMBRE!AG136)</f>
        <v>1</v>
      </c>
      <c r="AH136" s="26">
        <f>SUM(ENERO:DICIEMBRE!AH136)</f>
        <v>0</v>
      </c>
      <c r="AI136" s="26">
        <f>SUM(ENERO:DICIEMBRE!AI136)</f>
        <v>0</v>
      </c>
      <c r="AJ136" s="26">
        <f>SUM(ENERO:DICIEMBRE!AJ136)</f>
        <v>0</v>
      </c>
      <c r="AK136" s="26">
        <f>SUM(ENERO:DICIEMBRE!AK136)</f>
        <v>0</v>
      </c>
      <c r="AL136" s="26">
        <f>SUM(ENERO:DICIEMBRE!AL136)</f>
        <v>0</v>
      </c>
      <c r="AM136" s="26">
        <f>SUM(ENERO:DICIEMBRE!AM136)</f>
        <v>0</v>
      </c>
      <c r="AN136" s="26">
        <f>SUM(ENERO:DICIEMBRE!AN136)</f>
        <v>0</v>
      </c>
      <c r="AO136" s="26">
        <f>SUM(ENERO:DICIEMBRE!AO136)</f>
        <v>0</v>
      </c>
      <c r="AP136" s="26">
        <f>SUM(ENERO:DICIEMBRE!AP136)</f>
        <v>0</v>
      </c>
      <c r="AQ136" s="26">
        <f>SUM(ENERO:DICIEMBRE!AQ136)</f>
        <v>13</v>
      </c>
      <c r="AR136" s="26">
        <f>SUM(ENERO:DICIEMBRE!AR136)</f>
        <v>0</v>
      </c>
      <c r="AS136" s="26">
        <f>SUM(ENERO:DICIEMBRE!AS136)</f>
        <v>0</v>
      </c>
      <c r="AT136" s="26">
        <f>SUM(ENERO:DICIEMBRE!AT136)</f>
        <v>0</v>
      </c>
      <c r="AU136" s="26">
        <f>SUM(ENERO:DICIEMBRE!AU136)</f>
        <v>0</v>
      </c>
      <c r="AV136" s="26">
        <f>SUM(ENERO:DICIEMBRE!AV136)</f>
        <v>0</v>
      </c>
      <c r="AW136" s="26">
        <f>SUM(ENERO:DICIEMBRE!AW136)</f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6">
        <f>SUM(ENERO:DICIEMBRE!G137)</f>
        <v>0</v>
      </c>
      <c r="H137" s="26">
        <f>SUM(ENERO:DICIEMBRE!H137)</f>
        <v>0</v>
      </c>
      <c r="I137" s="26">
        <f>SUM(ENERO:DICIEMBRE!I137)</f>
        <v>0</v>
      </c>
      <c r="J137" s="26">
        <f>SUM(ENERO:DICIEMBRE!J137)</f>
        <v>0</v>
      </c>
      <c r="K137" s="26">
        <f>SUM(ENERO:DICIEMBRE!K137)</f>
        <v>0</v>
      </c>
      <c r="L137" s="26">
        <f>SUM(ENERO:DICIEMBRE!L137)</f>
        <v>0</v>
      </c>
      <c r="M137" s="26">
        <f>SUM(ENERO:DICIEMBRE!M137)</f>
        <v>0</v>
      </c>
      <c r="N137" s="26">
        <f>SUM(ENERO:DICIEMBRE!N137)</f>
        <v>0</v>
      </c>
      <c r="O137" s="26">
        <f>SUM(ENERO:DICIEMBRE!O137)</f>
        <v>0</v>
      </c>
      <c r="P137" s="26">
        <f>SUM(ENERO:DICIEMBRE!P137)</f>
        <v>0</v>
      </c>
      <c r="Q137" s="26">
        <f>SUM(ENERO:DICIEMBRE!Q137)</f>
        <v>0</v>
      </c>
      <c r="R137" s="26">
        <f>SUM(ENERO:DICIEMBRE!R137)</f>
        <v>0</v>
      </c>
      <c r="S137" s="26">
        <f>SUM(ENERO:DICIEMBRE!S137)</f>
        <v>0</v>
      </c>
      <c r="T137" s="26">
        <f>SUM(ENERO:DICIEMBRE!T137)</f>
        <v>0</v>
      </c>
      <c r="U137" s="26">
        <f>SUM(ENERO:DICIEMBRE!U137)</f>
        <v>0</v>
      </c>
      <c r="V137" s="26">
        <f>SUM(ENERO:DICIEMBRE!V137)</f>
        <v>0</v>
      </c>
      <c r="W137" s="26">
        <f>SUM(ENERO:DICIEMBRE!W137)</f>
        <v>0</v>
      </c>
      <c r="X137" s="26">
        <f>SUM(ENERO:DICIEMBRE!X137)</f>
        <v>0</v>
      </c>
      <c r="Y137" s="26">
        <f>SUM(ENERO:DICIEMBRE!Y137)</f>
        <v>0</v>
      </c>
      <c r="Z137" s="26">
        <f>SUM(ENERO:DICIEMBRE!Z137)</f>
        <v>0</v>
      </c>
      <c r="AA137" s="26">
        <f>SUM(ENERO:DICIEMBRE!AA137)</f>
        <v>0</v>
      </c>
      <c r="AB137" s="26">
        <f>SUM(ENERO:DICIEMBRE!AB137)</f>
        <v>0</v>
      </c>
      <c r="AC137" s="26">
        <f>SUM(ENERO:DICIEMBRE!AC137)</f>
        <v>0</v>
      </c>
      <c r="AD137" s="26">
        <f>SUM(ENERO:DICIEMBRE!AD137)</f>
        <v>0</v>
      </c>
      <c r="AE137" s="26">
        <f>SUM(ENERO:DICIEMBRE!AE137)</f>
        <v>0</v>
      </c>
      <c r="AF137" s="26">
        <f>SUM(ENERO:DICIEMBRE!AF137)</f>
        <v>0</v>
      </c>
      <c r="AG137" s="26">
        <f>SUM(ENERO:DICIEMBRE!AG137)</f>
        <v>0</v>
      </c>
      <c r="AH137" s="26">
        <f>SUM(ENERO:DICIEMBRE!AH137)</f>
        <v>0</v>
      </c>
      <c r="AI137" s="26">
        <f>SUM(ENERO:DICIEMBRE!AI137)</f>
        <v>0</v>
      </c>
      <c r="AJ137" s="26">
        <f>SUM(ENERO:DICIEMBRE!AJ137)</f>
        <v>0</v>
      </c>
      <c r="AK137" s="26">
        <f>SUM(ENERO:DICIEMBRE!AK137)</f>
        <v>0</v>
      </c>
      <c r="AL137" s="26">
        <f>SUM(ENERO:DICIEMBRE!AL137)</f>
        <v>0</v>
      </c>
      <c r="AM137" s="26">
        <f>SUM(ENERO:DICIEMBRE!AM137)</f>
        <v>0</v>
      </c>
      <c r="AN137" s="26">
        <f>SUM(ENERO:DICIEMBRE!AN137)</f>
        <v>0</v>
      </c>
      <c r="AO137" s="26">
        <f>SUM(ENERO:DICIEMBRE!AO137)</f>
        <v>0</v>
      </c>
      <c r="AP137" s="26">
        <f>SUM(ENERO:DICIEMBRE!AP137)</f>
        <v>0</v>
      </c>
      <c r="AQ137" s="26">
        <f>SUM(ENERO:DICIEMBRE!AQ137)</f>
        <v>0</v>
      </c>
      <c r="AR137" s="26">
        <f>SUM(ENERO:DICIEMBRE!AR137)</f>
        <v>0</v>
      </c>
      <c r="AS137" s="26">
        <f>SUM(ENERO:DICIEMBRE!AS137)</f>
        <v>0</v>
      </c>
      <c r="AT137" s="26">
        <f>SUM(ENERO:DICIEMBRE!AT137)</f>
        <v>0</v>
      </c>
      <c r="AU137" s="26">
        <f>SUM(ENERO:DICIEMBRE!AU137)</f>
        <v>0</v>
      </c>
      <c r="AV137" s="26">
        <f>SUM(ENERO:DICIEMBRE!AV137)</f>
        <v>0</v>
      </c>
      <c r="AW137" s="26">
        <f>SUM(ENERO:DICIEMBRE!AW137)</f>
        <v>0</v>
      </c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6">
        <f>SUM(ENERO:DICIEMBRE!G138)</f>
        <v>0</v>
      </c>
      <c r="H138" s="26">
        <f>SUM(ENERO:DICIEMBRE!H138)</f>
        <v>0</v>
      </c>
      <c r="I138" s="26">
        <f>SUM(ENERO:DICIEMBRE!I138)</f>
        <v>0</v>
      </c>
      <c r="J138" s="26">
        <f>SUM(ENERO:DICIEMBRE!J138)</f>
        <v>0</v>
      </c>
      <c r="K138" s="26">
        <f>SUM(ENERO:DICIEMBRE!K138)</f>
        <v>0</v>
      </c>
      <c r="L138" s="26">
        <f>SUM(ENERO:DICIEMBRE!L138)</f>
        <v>0</v>
      </c>
      <c r="M138" s="26">
        <f>SUM(ENERO:DICIEMBRE!M138)</f>
        <v>0</v>
      </c>
      <c r="N138" s="26">
        <f>SUM(ENERO:DICIEMBRE!N138)</f>
        <v>0</v>
      </c>
      <c r="O138" s="26">
        <f>SUM(ENERO:DICIEMBRE!O138)</f>
        <v>0</v>
      </c>
      <c r="P138" s="26">
        <f>SUM(ENERO:DICIEMBRE!P138)</f>
        <v>0</v>
      </c>
      <c r="Q138" s="26">
        <f>SUM(ENERO:DICIEMBRE!Q138)</f>
        <v>0</v>
      </c>
      <c r="R138" s="26">
        <f>SUM(ENERO:DICIEMBRE!R138)</f>
        <v>0</v>
      </c>
      <c r="S138" s="26">
        <f>SUM(ENERO:DICIEMBRE!S138)</f>
        <v>0</v>
      </c>
      <c r="T138" s="26">
        <f>SUM(ENERO:DICIEMBRE!T138)</f>
        <v>0</v>
      </c>
      <c r="U138" s="26">
        <f>SUM(ENERO:DICIEMBRE!U138)</f>
        <v>0</v>
      </c>
      <c r="V138" s="26">
        <f>SUM(ENERO:DICIEMBRE!V138)</f>
        <v>0</v>
      </c>
      <c r="W138" s="26">
        <f>SUM(ENERO:DICIEMBRE!W138)</f>
        <v>0</v>
      </c>
      <c r="X138" s="26">
        <f>SUM(ENERO:DICIEMBRE!X138)</f>
        <v>0</v>
      </c>
      <c r="Y138" s="26">
        <f>SUM(ENERO:DICIEMBRE!Y138)</f>
        <v>0</v>
      </c>
      <c r="Z138" s="26">
        <f>SUM(ENERO:DICIEMBRE!Z138)</f>
        <v>0</v>
      </c>
      <c r="AA138" s="26">
        <f>SUM(ENERO:DICIEMBRE!AA138)</f>
        <v>0</v>
      </c>
      <c r="AB138" s="26">
        <f>SUM(ENERO:DICIEMBRE!AB138)</f>
        <v>0</v>
      </c>
      <c r="AC138" s="26">
        <f>SUM(ENERO:DICIEMBRE!AC138)</f>
        <v>0</v>
      </c>
      <c r="AD138" s="26">
        <f>SUM(ENERO:DICIEMBRE!AD138)</f>
        <v>0</v>
      </c>
      <c r="AE138" s="26">
        <f>SUM(ENERO:DICIEMBRE!AE138)</f>
        <v>0</v>
      </c>
      <c r="AF138" s="26">
        <f>SUM(ENERO:DICIEMBRE!AF138)</f>
        <v>0</v>
      </c>
      <c r="AG138" s="26">
        <f>SUM(ENERO:DICIEMBRE!AG138)</f>
        <v>0</v>
      </c>
      <c r="AH138" s="26">
        <f>SUM(ENERO:DICIEMBRE!AH138)</f>
        <v>0</v>
      </c>
      <c r="AI138" s="26">
        <f>SUM(ENERO:DICIEMBRE!AI138)</f>
        <v>0</v>
      </c>
      <c r="AJ138" s="26">
        <f>SUM(ENERO:DICIEMBRE!AJ138)</f>
        <v>0</v>
      </c>
      <c r="AK138" s="26">
        <f>SUM(ENERO:DICIEMBRE!AK138)</f>
        <v>0</v>
      </c>
      <c r="AL138" s="26">
        <f>SUM(ENERO:DICIEMBRE!AL138)</f>
        <v>0</v>
      </c>
      <c r="AM138" s="26">
        <f>SUM(ENERO:DICIEMBRE!AM138)</f>
        <v>0</v>
      </c>
      <c r="AN138" s="26">
        <f>SUM(ENERO:DICIEMBRE!AN138)</f>
        <v>0</v>
      </c>
      <c r="AO138" s="26">
        <f>SUM(ENERO:DICIEMBRE!AO138)</f>
        <v>0</v>
      </c>
      <c r="AP138" s="26">
        <f>SUM(ENERO:DICIEMBRE!AP138)</f>
        <v>0</v>
      </c>
      <c r="AQ138" s="26">
        <f>SUM(ENERO:DICIEMBRE!AQ138)</f>
        <v>0</v>
      </c>
      <c r="AR138" s="26">
        <f>SUM(ENERO:DICIEMBRE!AR138)</f>
        <v>0</v>
      </c>
      <c r="AS138" s="26">
        <f>SUM(ENERO:DICIEMBRE!AS138)</f>
        <v>0</v>
      </c>
      <c r="AT138" s="26">
        <f>SUM(ENERO:DICIEMBRE!AT138)</f>
        <v>0</v>
      </c>
      <c r="AU138" s="26">
        <f>SUM(ENERO:DICIEMBRE!AU138)</f>
        <v>0</v>
      </c>
      <c r="AV138" s="26">
        <f>SUM(ENERO:DICIEMBRE!AV138)</f>
        <v>0</v>
      </c>
      <c r="AW138" s="26">
        <f>SUM(ENERO:DICIEMBRE!AW138)</f>
        <v>0</v>
      </c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6">
        <f>SUM(ENERO:DICIEMBRE!G139)</f>
        <v>0</v>
      </c>
      <c r="H139" s="26">
        <f>SUM(ENERO:DICIEMBRE!H139)</f>
        <v>0</v>
      </c>
      <c r="I139" s="26">
        <f>SUM(ENERO:DICIEMBRE!I139)</f>
        <v>0</v>
      </c>
      <c r="J139" s="26">
        <f>SUM(ENERO:DICIEMBRE!J139)</f>
        <v>0</v>
      </c>
      <c r="K139" s="26">
        <f>SUM(ENERO:DICIEMBRE!K139)</f>
        <v>0</v>
      </c>
      <c r="L139" s="26">
        <f>SUM(ENERO:DICIEMBRE!L139)</f>
        <v>0</v>
      </c>
      <c r="M139" s="26">
        <f>SUM(ENERO:DICIEMBRE!M139)</f>
        <v>0</v>
      </c>
      <c r="N139" s="26">
        <f>SUM(ENERO:DICIEMBRE!N139)</f>
        <v>0</v>
      </c>
      <c r="O139" s="26">
        <f>SUM(ENERO:DICIEMBRE!O139)</f>
        <v>0</v>
      </c>
      <c r="P139" s="26">
        <f>SUM(ENERO:DICIEMBRE!P139)</f>
        <v>0</v>
      </c>
      <c r="Q139" s="26">
        <f>SUM(ENERO:DICIEMBRE!Q139)</f>
        <v>0</v>
      </c>
      <c r="R139" s="26">
        <f>SUM(ENERO:DICIEMBRE!R139)</f>
        <v>0</v>
      </c>
      <c r="S139" s="26">
        <f>SUM(ENERO:DICIEMBRE!S139)</f>
        <v>0</v>
      </c>
      <c r="T139" s="26">
        <f>SUM(ENERO:DICIEMBRE!T139)</f>
        <v>0</v>
      </c>
      <c r="U139" s="26">
        <f>SUM(ENERO:DICIEMBRE!U139)</f>
        <v>0</v>
      </c>
      <c r="V139" s="26">
        <f>SUM(ENERO:DICIEMBRE!V139)</f>
        <v>0</v>
      </c>
      <c r="W139" s="26">
        <f>SUM(ENERO:DICIEMBRE!W139)</f>
        <v>0</v>
      </c>
      <c r="X139" s="26">
        <f>SUM(ENERO:DICIEMBRE!X139)</f>
        <v>0</v>
      </c>
      <c r="Y139" s="26">
        <f>SUM(ENERO:DICIEMBRE!Y139)</f>
        <v>0</v>
      </c>
      <c r="Z139" s="26">
        <f>SUM(ENERO:DICIEMBRE!Z139)</f>
        <v>0</v>
      </c>
      <c r="AA139" s="26">
        <f>SUM(ENERO:DICIEMBRE!AA139)</f>
        <v>0</v>
      </c>
      <c r="AB139" s="26">
        <f>SUM(ENERO:DICIEMBRE!AB139)</f>
        <v>0</v>
      </c>
      <c r="AC139" s="26">
        <f>SUM(ENERO:DICIEMBRE!AC139)</f>
        <v>0</v>
      </c>
      <c r="AD139" s="26">
        <f>SUM(ENERO:DICIEMBRE!AD139)</f>
        <v>0</v>
      </c>
      <c r="AE139" s="26">
        <f>SUM(ENERO:DICIEMBRE!AE139)</f>
        <v>0</v>
      </c>
      <c r="AF139" s="26">
        <f>SUM(ENERO:DICIEMBRE!AF139)</f>
        <v>0</v>
      </c>
      <c r="AG139" s="26">
        <f>SUM(ENERO:DICIEMBRE!AG139)</f>
        <v>0</v>
      </c>
      <c r="AH139" s="26">
        <f>SUM(ENERO:DICIEMBRE!AH139)</f>
        <v>0</v>
      </c>
      <c r="AI139" s="26">
        <f>SUM(ENERO:DICIEMBRE!AI139)</f>
        <v>0</v>
      </c>
      <c r="AJ139" s="26">
        <f>SUM(ENERO:DICIEMBRE!AJ139)</f>
        <v>0</v>
      </c>
      <c r="AK139" s="26">
        <f>SUM(ENERO:DICIEMBRE!AK139)</f>
        <v>0</v>
      </c>
      <c r="AL139" s="26">
        <f>SUM(ENERO:DICIEMBRE!AL139)</f>
        <v>0</v>
      </c>
      <c r="AM139" s="26">
        <f>SUM(ENERO:DICIEMBRE!AM139)</f>
        <v>0</v>
      </c>
      <c r="AN139" s="26">
        <f>SUM(ENERO:DICIEMBRE!AN139)</f>
        <v>0</v>
      </c>
      <c r="AO139" s="26">
        <f>SUM(ENERO:DICIEMBRE!AO139)</f>
        <v>0</v>
      </c>
      <c r="AP139" s="26">
        <f>SUM(ENERO:DICIEMBRE!AP139)</f>
        <v>0</v>
      </c>
      <c r="AQ139" s="26">
        <f>SUM(ENERO:DICIEMBRE!AQ139)</f>
        <v>0</v>
      </c>
      <c r="AR139" s="26">
        <f>SUM(ENERO:DICIEMBRE!AR139)</f>
        <v>0</v>
      </c>
      <c r="AS139" s="26">
        <f>SUM(ENERO:DICIEMBRE!AS139)</f>
        <v>0</v>
      </c>
      <c r="AT139" s="26">
        <f>SUM(ENERO:DICIEMBRE!AT139)</f>
        <v>0</v>
      </c>
      <c r="AU139" s="26">
        <f>SUM(ENERO:DICIEMBRE!AU139)</f>
        <v>0</v>
      </c>
      <c r="AV139" s="26">
        <f>SUM(ENERO:DICIEMBRE!AV139)</f>
        <v>0</v>
      </c>
      <c r="AW139" s="26">
        <f>SUM(ENERO:DICIEMBRE!AW139)</f>
        <v>0</v>
      </c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6">
        <f>SUM(ENERO:DICIEMBRE!G140)</f>
        <v>0</v>
      </c>
      <c r="H140" s="26">
        <f>SUM(ENERO:DICIEMBRE!H140)</f>
        <v>0</v>
      </c>
      <c r="I140" s="26">
        <f>SUM(ENERO:DICIEMBRE!I140)</f>
        <v>0</v>
      </c>
      <c r="J140" s="26">
        <f>SUM(ENERO:DICIEMBRE!J140)</f>
        <v>0</v>
      </c>
      <c r="K140" s="26">
        <f>SUM(ENERO:DICIEMBRE!K140)</f>
        <v>0</v>
      </c>
      <c r="L140" s="26">
        <f>SUM(ENERO:DICIEMBRE!L140)</f>
        <v>0</v>
      </c>
      <c r="M140" s="26">
        <f>SUM(ENERO:DICIEMBRE!M140)</f>
        <v>0</v>
      </c>
      <c r="N140" s="26">
        <f>SUM(ENERO:DICIEMBRE!N140)</f>
        <v>0</v>
      </c>
      <c r="O140" s="26">
        <f>SUM(ENERO:DICIEMBRE!O140)</f>
        <v>0</v>
      </c>
      <c r="P140" s="26">
        <f>SUM(ENERO:DICIEMBRE!P140)</f>
        <v>0</v>
      </c>
      <c r="Q140" s="26">
        <f>SUM(ENERO:DICIEMBRE!Q140)</f>
        <v>0</v>
      </c>
      <c r="R140" s="26">
        <f>SUM(ENERO:DICIEMBRE!R140)</f>
        <v>0</v>
      </c>
      <c r="S140" s="26">
        <f>SUM(ENERO:DICIEMBRE!S140)</f>
        <v>0</v>
      </c>
      <c r="T140" s="26">
        <f>SUM(ENERO:DICIEMBRE!T140)</f>
        <v>0</v>
      </c>
      <c r="U140" s="26">
        <f>SUM(ENERO:DICIEMBRE!U140)</f>
        <v>0</v>
      </c>
      <c r="V140" s="26">
        <f>SUM(ENERO:DICIEMBRE!V140)</f>
        <v>0</v>
      </c>
      <c r="W140" s="26">
        <f>SUM(ENERO:DICIEMBRE!W140)</f>
        <v>0</v>
      </c>
      <c r="X140" s="26">
        <f>SUM(ENERO:DICIEMBRE!X140)</f>
        <v>0</v>
      </c>
      <c r="Y140" s="26">
        <f>SUM(ENERO:DICIEMBRE!Y140)</f>
        <v>0</v>
      </c>
      <c r="Z140" s="26">
        <f>SUM(ENERO:DICIEMBRE!Z140)</f>
        <v>0</v>
      </c>
      <c r="AA140" s="26">
        <f>SUM(ENERO:DICIEMBRE!AA140)</f>
        <v>0</v>
      </c>
      <c r="AB140" s="26">
        <f>SUM(ENERO:DICIEMBRE!AB140)</f>
        <v>0</v>
      </c>
      <c r="AC140" s="26">
        <f>SUM(ENERO:DICIEMBRE!AC140)</f>
        <v>0</v>
      </c>
      <c r="AD140" s="26">
        <f>SUM(ENERO:DICIEMBRE!AD140)</f>
        <v>0</v>
      </c>
      <c r="AE140" s="26">
        <f>SUM(ENERO:DICIEMBRE!AE140)</f>
        <v>0</v>
      </c>
      <c r="AF140" s="26">
        <f>SUM(ENERO:DICIEMBRE!AF140)</f>
        <v>0</v>
      </c>
      <c r="AG140" s="26">
        <f>SUM(ENERO:DICIEMBRE!AG140)</f>
        <v>0</v>
      </c>
      <c r="AH140" s="26">
        <f>SUM(ENERO:DICIEMBRE!AH140)</f>
        <v>0</v>
      </c>
      <c r="AI140" s="26">
        <f>SUM(ENERO:DICIEMBRE!AI140)</f>
        <v>0</v>
      </c>
      <c r="AJ140" s="26">
        <f>SUM(ENERO:DICIEMBRE!AJ140)</f>
        <v>0</v>
      </c>
      <c r="AK140" s="26">
        <f>SUM(ENERO:DICIEMBRE!AK140)</f>
        <v>0</v>
      </c>
      <c r="AL140" s="26">
        <f>SUM(ENERO:DICIEMBRE!AL140)</f>
        <v>0</v>
      </c>
      <c r="AM140" s="26">
        <f>SUM(ENERO:DICIEMBRE!AM140)</f>
        <v>0</v>
      </c>
      <c r="AN140" s="26">
        <f>SUM(ENERO:DICIEMBRE!AN140)</f>
        <v>0</v>
      </c>
      <c r="AO140" s="26">
        <f>SUM(ENERO:DICIEMBRE!AO140)</f>
        <v>0</v>
      </c>
      <c r="AP140" s="26">
        <f>SUM(ENERO:DICIEMBRE!AP140)</f>
        <v>0</v>
      </c>
      <c r="AQ140" s="26">
        <f>SUM(ENERO:DICIEMBRE!AQ140)</f>
        <v>0</v>
      </c>
      <c r="AR140" s="26">
        <f>SUM(ENERO:DICIEMBRE!AR140)</f>
        <v>0</v>
      </c>
      <c r="AS140" s="26">
        <f>SUM(ENERO:DICIEMBRE!AS140)</f>
        <v>0</v>
      </c>
      <c r="AT140" s="26">
        <f>SUM(ENERO:DICIEMBRE!AT140)</f>
        <v>0</v>
      </c>
      <c r="AU140" s="26">
        <f>SUM(ENERO:DICIEMBRE!AU140)</f>
        <v>0</v>
      </c>
      <c r="AV140" s="26">
        <f>SUM(ENERO:DICIEMBRE!AV140)</f>
        <v>0</v>
      </c>
      <c r="AW140" s="26">
        <f>SUM(ENERO:DICIEMBRE!AW140)</f>
        <v>0</v>
      </c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6">
        <f>SUM(ENERO:DICIEMBRE!G141)</f>
        <v>0</v>
      </c>
      <c r="H141" s="26">
        <f>SUM(ENERO:DICIEMBRE!H141)</f>
        <v>0</v>
      </c>
      <c r="I141" s="26">
        <f>SUM(ENERO:DICIEMBRE!I141)</f>
        <v>0</v>
      </c>
      <c r="J141" s="26">
        <f>SUM(ENERO:DICIEMBRE!J141)</f>
        <v>0</v>
      </c>
      <c r="K141" s="26">
        <f>SUM(ENERO:DICIEMBRE!K141)</f>
        <v>0</v>
      </c>
      <c r="L141" s="26">
        <f>SUM(ENERO:DICIEMBRE!L141)</f>
        <v>0</v>
      </c>
      <c r="M141" s="26">
        <f>SUM(ENERO:DICIEMBRE!M141)</f>
        <v>0</v>
      </c>
      <c r="N141" s="26">
        <f>SUM(ENERO:DICIEMBRE!N141)</f>
        <v>0</v>
      </c>
      <c r="O141" s="26">
        <f>SUM(ENERO:DICIEMBRE!O141)</f>
        <v>0</v>
      </c>
      <c r="P141" s="26">
        <f>SUM(ENERO:DICIEMBRE!P141)</f>
        <v>0</v>
      </c>
      <c r="Q141" s="26">
        <f>SUM(ENERO:DICIEMBRE!Q141)</f>
        <v>0</v>
      </c>
      <c r="R141" s="26">
        <f>SUM(ENERO:DICIEMBRE!R141)</f>
        <v>0</v>
      </c>
      <c r="S141" s="26">
        <f>SUM(ENERO:DICIEMBRE!S141)</f>
        <v>0</v>
      </c>
      <c r="T141" s="26">
        <f>SUM(ENERO:DICIEMBRE!T141)</f>
        <v>0</v>
      </c>
      <c r="U141" s="26">
        <f>SUM(ENERO:DICIEMBRE!U141)</f>
        <v>0</v>
      </c>
      <c r="V141" s="26">
        <f>SUM(ENERO:DICIEMBRE!V141)</f>
        <v>0</v>
      </c>
      <c r="W141" s="26">
        <f>SUM(ENERO:DICIEMBRE!W141)</f>
        <v>0</v>
      </c>
      <c r="X141" s="26">
        <f>SUM(ENERO:DICIEMBRE!X141)</f>
        <v>0</v>
      </c>
      <c r="Y141" s="26">
        <f>SUM(ENERO:DICIEMBRE!Y141)</f>
        <v>0</v>
      </c>
      <c r="Z141" s="26">
        <f>SUM(ENERO:DICIEMBRE!Z141)</f>
        <v>0</v>
      </c>
      <c r="AA141" s="26">
        <f>SUM(ENERO:DICIEMBRE!AA141)</f>
        <v>0</v>
      </c>
      <c r="AB141" s="26">
        <f>SUM(ENERO:DICIEMBRE!AB141)</f>
        <v>0</v>
      </c>
      <c r="AC141" s="26">
        <f>SUM(ENERO:DICIEMBRE!AC141)</f>
        <v>0</v>
      </c>
      <c r="AD141" s="26">
        <f>SUM(ENERO:DICIEMBRE!AD141)</f>
        <v>0</v>
      </c>
      <c r="AE141" s="26">
        <f>SUM(ENERO:DICIEMBRE!AE141)</f>
        <v>0</v>
      </c>
      <c r="AF141" s="26">
        <f>SUM(ENERO:DICIEMBRE!AF141)</f>
        <v>0</v>
      </c>
      <c r="AG141" s="26">
        <f>SUM(ENERO:DICIEMBRE!AG141)</f>
        <v>0</v>
      </c>
      <c r="AH141" s="26">
        <f>SUM(ENERO:DICIEMBRE!AH141)</f>
        <v>0</v>
      </c>
      <c r="AI141" s="26">
        <f>SUM(ENERO:DICIEMBRE!AI141)</f>
        <v>0</v>
      </c>
      <c r="AJ141" s="26">
        <f>SUM(ENERO:DICIEMBRE!AJ141)</f>
        <v>0</v>
      </c>
      <c r="AK141" s="26">
        <f>SUM(ENERO:DICIEMBRE!AK141)</f>
        <v>0</v>
      </c>
      <c r="AL141" s="26">
        <f>SUM(ENERO:DICIEMBRE!AL141)</f>
        <v>0</v>
      </c>
      <c r="AM141" s="26">
        <f>SUM(ENERO:DICIEMBRE!AM141)</f>
        <v>0</v>
      </c>
      <c r="AN141" s="26">
        <f>SUM(ENERO:DICIEMBRE!AN141)</f>
        <v>0</v>
      </c>
      <c r="AO141" s="26">
        <f>SUM(ENERO:DICIEMBRE!AO141)</f>
        <v>0</v>
      </c>
      <c r="AP141" s="26">
        <f>SUM(ENERO:DICIEMBRE!AP141)</f>
        <v>0</v>
      </c>
      <c r="AQ141" s="26">
        <f>SUM(ENERO:DICIEMBRE!AQ141)</f>
        <v>0</v>
      </c>
      <c r="AR141" s="26">
        <f>SUM(ENERO:DICIEMBRE!AR141)</f>
        <v>0</v>
      </c>
      <c r="AS141" s="26">
        <f>SUM(ENERO:DICIEMBRE!AS141)</f>
        <v>0</v>
      </c>
      <c r="AT141" s="26">
        <f>SUM(ENERO:DICIEMBRE!AT141)</f>
        <v>0</v>
      </c>
      <c r="AU141" s="26">
        <f>SUM(ENERO:DICIEMBRE!AU141)</f>
        <v>0</v>
      </c>
      <c r="AV141" s="26">
        <f>SUM(ENERO:DICIEMBRE!AV141)</f>
        <v>0</v>
      </c>
      <c r="AW141" s="26">
        <f>SUM(ENERO:DICIEMBRE!AW141)</f>
        <v>0</v>
      </c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6">
        <f>SUM(ENERO:DICIEMBRE!G142)</f>
        <v>0</v>
      </c>
      <c r="H142" s="26">
        <f>SUM(ENERO:DICIEMBRE!H142)</f>
        <v>0</v>
      </c>
      <c r="I142" s="26">
        <f>SUM(ENERO:DICIEMBRE!I142)</f>
        <v>0</v>
      </c>
      <c r="J142" s="26">
        <f>SUM(ENERO:DICIEMBRE!J142)</f>
        <v>0</v>
      </c>
      <c r="K142" s="26">
        <f>SUM(ENERO:DICIEMBRE!K142)</f>
        <v>0</v>
      </c>
      <c r="L142" s="26">
        <f>SUM(ENERO:DICIEMBRE!L142)</f>
        <v>0</v>
      </c>
      <c r="M142" s="26">
        <f>SUM(ENERO:DICIEMBRE!M142)</f>
        <v>0</v>
      </c>
      <c r="N142" s="26">
        <f>SUM(ENERO:DICIEMBRE!N142)</f>
        <v>0</v>
      </c>
      <c r="O142" s="26">
        <f>SUM(ENERO:DICIEMBRE!O142)</f>
        <v>0</v>
      </c>
      <c r="P142" s="26">
        <f>SUM(ENERO:DICIEMBRE!P142)</f>
        <v>0</v>
      </c>
      <c r="Q142" s="26">
        <f>SUM(ENERO:DICIEMBRE!Q142)</f>
        <v>0</v>
      </c>
      <c r="R142" s="26">
        <f>SUM(ENERO:DICIEMBRE!R142)</f>
        <v>0</v>
      </c>
      <c r="S142" s="26">
        <f>SUM(ENERO:DICIEMBRE!S142)</f>
        <v>0</v>
      </c>
      <c r="T142" s="26">
        <f>SUM(ENERO:DICIEMBRE!T142)</f>
        <v>0</v>
      </c>
      <c r="U142" s="26">
        <f>SUM(ENERO:DICIEMBRE!U142)</f>
        <v>0</v>
      </c>
      <c r="V142" s="26">
        <f>SUM(ENERO:DICIEMBRE!V142)</f>
        <v>0</v>
      </c>
      <c r="W142" s="26">
        <f>SUM(ENERO:DICIEMBRE!W142)</f>
        <v>0</v>
      </c>
      <c r="X142" s="26">
        <f>SUM(ENERO:DICIEMBRE!X142)</f>
        <v>0</v>
      </c>
      <c r="Y142" s="26">
        <f>SUM(ENERO:DICIEMBRE!Y142)</f>
        <v>0</v>
      </c>
      <c r="Z142" s="26">
        <f>SUM(ENERO:DICIEMBRE!Z142)</f>
        <v>0</v>
      </c>
      <c r="AA142" s="26">
        <f>SUM(ENERO:DICIEMBRE!AA142)</f>
        <v>0</v>
      </c>
      <c r="AB142" s="26">
        <f>SUM(ENERO:DICIEMBRE!AB142)</f>
        <v>0</v>
      </c>
      <c r="AC142" s="26">
        <f>SUM(ENERO:DICIEMBRE!AC142)</f>
        <v>0</v>
      </c>
      <c r="AD142" s="26">
        <f>SUM(ENERO:DICIEMBRE!AD142)</f>
        <v>0</v>
      </c>
      <c r="AE142" s="26">
        <f>SUM(ENERO:DICIEMBRE!AE142)</f>
        <v>0</v>
      </c>
      <c r="AF142" s="26">
        <f>SUM(ENERO:DICIEMBRE!AF142)</f>
        <v>0</v>
      </c>
      <c r="AG142" s="26">
        <f>SUM(ENERO:DICIEMBRE!AG142)</f>
        <v>0</v>
      </c>
      <c r="AH142" s="26">
        <f>SUM(ENERO:DICIEMBRE!AH142)</f>
        <v>0</v>
      </c>
      <c r="AI142" s="26">
        <f>SUM(ENERO:DICIEMBRE!AI142)</f>
        <v>0</v>
      </c>
      <c r="AJ142" s="26">
        <f>SUM(ENERO:DICIEMBRE!AJ142)</f>
        <v>0</v>
      </c>
      <c r="AK142" s="26">
        <f>SUM(ENERO:DICIEMBRE!AK142)</f>
        <v>0</v>
      </c>
      <c r="AL142" s="26">
        <f>SUM(ENERO:DICIEMBRE!AL142)</f>
        <v>0</v>
      </c>
      <c r="AM142" s="26">
        <f>SUM(ENERO:DICIEMBRE!AM142)</f>
        <v>0</v>
      </c>
      <c r="AN142" s="26">
        <f>SUM(ENERO:DICIEMBRE!AN142)</f>
        <v>0</v>
      </c>
      <c r="AO142" s="26">
        <f>SUM(ENERO:DICIEMBRE!AO142)</f>
        <v>0</v>
      </c>
      <c r="AP142" s="26">
        <f>SUM(ENERO:DICIEMBRE!AP142)</f>
        <v>0</v>
      </c>
      <c r="AQ142" s="26">
        <f>SUM(ENERO:DICIEMBRE!AQ142)</f>
        <v>0</v>
      </c>
      <c r="AR142" s="26">
        <f>SUM(ENERO:DICIEMBRE!AR142)</f>
        <v>0</v>
      </c>
      <c r="AS142" s="26">
        <f>SUM(ENERO:DICIEMBRE!AS142)</f>
        <v>0</v>
      </c>
      <c r="AT142" s="26">
        <f>SUM(ENERO:DICIEMBRE!AT142)</f>
        <v>0</v>
      </c>
      <c r="AU142" s="26">
        <f>SUM(ENERO:DICIEMBRE!AU142)</f>
        <v>0</v>
      </c>
      <c r="AV142" s="26">
        <f>SUM(ENERO:DICIEMBRE!AV142)</f>
        <v>0</v>
      </c>
      <c r="AW142" s="26">
        <f>SUM(ENERO:DICIEMBRE!AW142)</f>
        <v>0</v>
      </c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3320" t="s">
        <v>4</v>
      </c>
      <c r="B143" s="3339"/>
      <c r="C143" s="3340"/>
      <c r="D143" s="263">
        <f t="shared" si="77"/>
        <v>8351</v>
      </c>
      <c r="E143" s="84">
        <f t="shared" si="78"/>
        <v>3424</v>
      </c>
      <c r="F143" s="264">
        <f t="shared" si="79"/>
        <v>4927</v>
      </c>
      <c r="G143" s="263">
        <f t="shared" ref="G143:AW143" si="95">SUM(G90:G142)</f>
        <v>36</v>
      </c>
      <c r="H143" s="265">
        <f t="shared" si="95"/>
        <v>35</v>
      </c>
      <c r="I143" s="263">
        <f t="shared" si="95"/>
        <v>19</v>
      </c>
      <c r="J143" s="266">
        <f t="shared" si="95"/>
        <v>16</v>
      </c>
      <c r="K143" s="263">
        <f t="shared" si="95"/>
        <v>28</v>
      </c>
      <c r="L143" s="265">
        <f t="shared" si="95"/>
        <v>20</v>
      </c>
      <c r="M143" s="267">
        <f t="shared" si="95"/>
        <v>44</v>
      </c>
      <c r="N143" s="268">
        <f t="shared" si="95"/>
        <v>49</v>
      </c>
      <c r="O143" s="269">
        <f t="shared" si="95"/>
        <v>83</v>
      </c>
      <c r="P143" s="268">
        <f t="shared" si="95"/>
        <v>33</v>
      </c>
      <c r="Q143" s="269">
        <f t="shared" si="95"/>
        <v>59</v>
      </c>
      <c r="R143" s="268">
        <f t="shared" si="95"/>
        <v>48</v>
      </c>
      <c r="S143" s="269">
        <f t="shared" si="95"/>
        <v>74</v>
      </c>
      <c r="T143" s="268">
        <f t="shared" si="95"/>
        <v>53</v>
      </c>
      <c r="U143" s="269">
        <f t="shared" si="95"/>
        <v>225</v>
      </c>
      <c r="V143" s="268">
        <f t="shared" si="95"/>
        <v>95</v>
      </c>
      <c r="W143" s="269">
        <f t="shared" si="95"/>
        <v>488</v>
      </c>
      <c r="X143" s="268">
        <f t="shared" si="95"/>
        <v>502</v>
      </c>
      <c r="Y143" s="269">
        <f t="shared" si="95"/>
        <v>644</v>
      </c>
      <c r="Z143" s="268">
        <f t="shared" si="95"/>
        <v>708</v>
      </c>
      <c r="AA143" s="269">
        <f t="shared" si="95"/>
        <v>262</v>
      </c>
      <c r="AB143" s="268">
        <f t="shared" si="95"/>
        <v>447</v>
      </c>
      <c r="AC143" s="269">
        <f t="shared" si="95"/>
        <v>188</v>
      </c>
      <c r="AD143" s="268">
        <f t="shared" si="95"/>
        <v>525</v>
      </c>
      <c r="AE143" s="269">
        <f t="shared" si="95"/>
        <v>208</v>
      </c>
      <c r="AF143" s="268">
        <f t="shared" si="95"/>
        <v>623</v>
      </c>
      <c r="AG143" s="269">
        <f t="shared" si="95"/>
        <v>470</v>
      </c>
      <c r="AH143" s="268">
        <f t="shared" si="95"/>
        <v>823</v>
      </c>
      <c r="AI143" s="269">
        <f t="shared" si="95"/>
        <v>164</v>
      </c>
      <c r="AJ143" s="268">
        <f t="shared" si="95"/>
        <v>298</v>
      </c>
      <c r="AK143" s="269">
        <f t="shared" si="95"/>
        <v>256</v>
      </c>
      <c r="AL143" s="268">
        <f t="shared" si="95"/>
        <v>451</v>
      </c>
      <c r="AM143" s="269">
        <f t="shared" si="95"/>
        <v>176</v>
      </c>
      <c r="AN143" s="270">
        <f t="shared" si="95"/>
        <v>201</v>
      </c>
      <c r="AO143" s="271">
        <f t="shared" si="95"/>
        <v>123</v>
      </c>
      <c r="AP143" s="272">
        <f t="shared" si="95"/>
        <v>49</v>
      </c>
      <c r="AQ143" s="272">
        <f t="shared" si="95"/>
        <v>8351</v>
      </c>
      <c r="AR143" s="272">
        <f t="shared" si="95"/>
        <v>26</v>
      </c>
      <c r="AS143" s="272">
        <f t="shared" si="95"/>
        <v>0</v>
      </c>
      <c r="AT143" s="272">
        <f t="shared" si="95"/>
        <v>79</v>
      </c>
      <c r="AU143" s="272">
        <f t="shared" si="95"/>
        <v>0</v>
      </c>
      <c r="AV143" s="272">
        <f t="shared" si="95"/>
        <v>8</v>
      </c>
      <c r="AW143" s="272">
        <f t="shared" si="95"/>
        <v>4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x14ac:dyDescent="0.2">
      <c r="A145" s="3429" t="s">
        <v>179</v>
      </c>
      <c r="B145" s="3429"/>
      <c r="C145" s="3429"/>
      <c r="D145" s="3369" t="s">
        <v>4</v>
      </c>
      <c r="E145" s="3370"/>
      <c r="F145" s="3371"/>
      <c r="G145" s="3320" t="s">
        <v>5</v>
      </c>
      <c r="H145" s="3339"/>
      <c r="I145" s="3339"/>
      <c r="J145" s="3339"/>
      <c r="K145" s="3339"/>
      <c r="L145" s="3339"/>
      <c r="M145" s="3339"/>
      <c r="N145" s="3339"/>
      <c r="O145" s="3339"/>
      <c r="P145" s="3339"/>
      <c r="Q145" s="3339"/>
      <c r="R145" s="3339"/>
      <c r="S145" s="3339"/>
      <c r="T145" s="3339"/>
      <c r="U145" s="3339"/>
      <c r="V145" s="3339"/>
      <c r="W145" s="3339"/>
      <c r="X145" s="3339"/>
      <c r="Y145" s="3339"/>
      <c r="Z145" s="3339"/>
      <c r="AA145" s="3339"/>
      <c r="AB145" s="3339"/>
      <c r="AC145" s="3339"/>
      <c r="AD145" s="3339"/>
      <c r="AE145" s="3339"/>
      <c r="AF145" s="3339"/>
      <c r="AG145" s="3339"/>
      <c r="AH145" s="3339"/>
      <c r="AI145" s="3339"/>
      <c r="AJ145" s="3339"/>
      <c r="AK145" s="3339"/>
      <c r="AL145" s="3339"/>
      <c r="AM145" s="3339"/>
      <c r="AN145" s="3339"/>
      <c r="AO145" s="3339"/>
      <c r="AP145" s="3341"/>
      <c r="AQ145" s="3340" t="s">
        <v>117</v>
      </c>
      <c r="AR145" s="3428" t="s">
        <v>7</v>
      </c>
      <c r="AS145" s="3428" t="s">
        <v>8</v>
      </c>
      <c r="AT145" s="3428" t="s">
        <v>42</v>
      </c>
      <c r="AU145" s="3415" t="s">
        <v>121</v>
      </c>
      <c r="AV145" s="3415" t="s">
        <v>122</v>
      </c>
      <c r="AW145" s="3415" t="s">
        <v>123</v>
      </c>
      <c r="AX145" s="3415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x14ac:dyDescent="0.2">
      <c r="A146" s="3429"/>
      <c r="B146" s="3429"/>
      <c r="C146" s="3429"/>
      <c r="D146" s="3372"/>
      <c r="E146" s="3373"/>
      <c r="F146" s="3374"/>
      <c r="G146" s="3337" t="s">
        <v>14</v>
      </c>
      <c r="H146" s="3338"/>
      <c r="I146" s="3320" t="s">
        <v>15</v>
      </c>
      <c r="J146" s="3340"/>
      <c r="K146" s="3339" t="s">
        <v>16</v>
      </c>
      <c r="L146" s="3340"/>
      <c r="M146" s="3320" t="s">
        <v>17</v>
      </c>
      <c r="N146" s="3340"/>
      <c r="O146" s="3320" t="s">
        <v>18</v>
      </c>
      <c r="P146" s="3340"/>
      <c r="Q146" s="3320" t="s">
        <v>19</v>
      </c>
      <c r="R146" s="3340"/>
      <c r="S146" s="3320" t="s">
        <v>20</v>
      </c>
      <c r="T146" s="3340"/>
      <c r="U146" s="3320" t="s">
        <v>21</v>
      </c>
      <c r="V146" s="3340"/>
      <c r="W146" s="3320" t="s">
        <v>22</v>
      </c>
      <c r="X146" s="3340"/>
      <c r="Y146" s="3320" t="s">
        <v>23</v>
      </c>
      <c r="Z146" s="3321"/>
      <c r="AA146" s="3320" t="s">
        <v>24</v>
      </c>
      <c r="AB146" s="3321"/>
      <c r="AC146" s="3320" t="s">
        <v>25</v>
      </c>
      <c r="AD146" s="3321"/>
      <c r="AE146" s="3320" t="s">
        <v>26</v>
      </c>
      <c r="AF146" s="3321"/>
      <c r="AG146" s="3320" t="s">
        <v>27</v>
      </c>
      <c r="AH146" s="3321"/>
      <c r="AI146" s="3320" t="s">
        <v>28</v>
      </c>
      <c r="AJ146" s="3321"/>
      <c r="AK146" s="3320" t="s">
        <v>29</v>
      </c>
      <c r="AL146" s="3321"/>
      <c r="AM146" s="3320" t="s">
        <v>30</v>
      </c>
      <c r="AN146" s="3321"/>
      <c r="AO146" s="3320" t="s">
        <v>31</v>
      </c>
      <c r="AP146" s="3421"/>
      <c r="AQ146" s="3340"/>
      <c r="AR146" s="3428"/>
      <c r="AS146" s="3428"/>
      <c r="AT146" s="3428"/>
      <c r="AU146" s="3415"/>
      <c r="AV146" s="3415"/>
      <c r="AW146" s="3415"/>
      <c r="AX146" s="3415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3429"/>
      <c r="B147" s="3429"/>
      <c r="C147" s="3429"/>
      <c r="D147" s="18" t="s">
        <v>180</v>
      </c>
      <c r="E147" s="19" t="s">
        <v>33</v>
      </c>
      <c r="F147" s="18" t="s">
        <v>34</v>
      </c>
      <c r="G147" s="19" t="s">
        <v>33</v>
      </c>
      <c r="H147" s="18" t="s">
        <v>34</v>
      </c>
      <c r="I147" s="19" t="s">
        <v>33</v>
      </c>
      <c r="J147" s="18" t="s">
        <v>34</v>
      </c>
      <c r="K147" s="19" t="s">
        <v>33</v>
      </c>
      <c r="L147" s="18" t="s">
        <v>34</v>
      </c>
      <c r="M147" s="19" t="s">
        <v>33</v>
      </c>
      <c r="N147" s="18" t="s">
        <v>34</v>
      </c>
      <c r="O147" s="19" t="s">
        <v>33</v>
      </c>
      <c r="P147" s="18" t="s">
        <v>34</v>
      </c>
      <c r="Q147" s="19" t="s">
        <v>33</v>
      </c>
      <c r="R147" s="18" t="s">
        <v>34</v>
      </c>
      <c r="S147" s="19" t="s">
        <v>33</v>
      </c>
      <c r="T147" s="18" t="s">
        <v>34</v>
      </c>
      <c r="U147" s="19" t="s">
        <v>33</v>
      </c>
      <c r="V147" s="18" t="s">
        <v>34</v>
      </c>
      <c r="W147" s="19" t="s">
        <v>33</v>
      </c>
      <c r="X147" s="18" t="s">
        <v>34</v>
      </c>
      <c r="Y147" s="19" t="s">
        <v>33</v>
      </c>
      <c r="Z147" s="18" t="s">
        <v>34</v>
      </c>
      <c r="AA147" s="19" t="s">
        <v>33</v>
      </c>
      <c r="AB147" s="18" t="s">
        <v>34</v>
      </c>
      <c r="AC147" s="19" t="s">
        <v>33</v>
      </c>
      <c r="AD147" s="18" t="s">
        <v>34</v>
      </c>
      <c r="AE147" s="19" t="s">
        <v>33</v>
      </c>
      <c r="AF147" s="18" t="s">
        <v>34</v>
      </c>
      <c r="AG147" s="19" t="s">
        <v>33</v>
      </c>
      <c r="AH147" s="18" t="s">
        <v>34</v>
      </c>
      <c r="AI147" s="19" t="s">
        <v>33</v>
      </c>
      <c r="AJ147" s="18" t="s">
        <v>34</v>
      </c>
      <c r="AK147" s="19" t="s">
        <v>33</v>
      </c>
      <c r="AL147" s="18" t="s">
        <v>34</v>
      </c>
      <c r="AM147" s="19" t="s">
        <v>33</v>
      </c>
      <c r="AN147" s="18" t="s">
        <v>34</v>
      </c>
      <c r="AO147" s="19" t="s">
        <v>33</v>
      </c>
      <c r="AP147" s="20" t="s">
        <v>34</v>
      </c>
      <c r="AQ147" s="3340"/>
      <c r="AR147" s="3428"/>
      <c r="AS147" s="3428"/>
      <c r="AT147" s="3428"/>
      <c r="AU147" s="3415"/>
      <c r="AV147" s="3415"/>
      <c r="AW147" s="3415"/>
      <c r="AX147" s="3415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x14ac:dyDescent="0.2">
      <c r="A148" s="3422" t="s">
        <v>181</v>
      </c>
      <c r="B148" s="3423"/>
      <c r="C148" s="3424"/>
      <c r="D148" s="273">
        <f>SUM(G148:AP148)</f>
        <v>6229</v>
      </c>
      <c r="E148" s="21">
        <f>SUM(G148+I148+K148+M148+O148+Q148+S148+U148+W148+Y148+AA148+AC148+AE148+AG148+AI148+AK148+AM148+AO148)</f>
        <v>2206</v>
      </c>
      <c r="F148" s="23">
        <f>SUM(H148+J148+L148+N148+P148+R148+T148+V148+X148+Z148+AB148+AD148+AF148+AH148+AJ148+AL148+AN148+AP148)</f>
        <v>4023</v>
      </c>
      <c r="G148" s="26">
        <f>SUM(ENERO:DICIEMBRE!G148)</f>
        <v>0</v>
      </c>
      <c r="H148" s="26">
        <f>SUM(ENERO:DICIEMBRE!H148)</f>
        <v>0</v>
      </c>
      <c r="I148" s="26">
        <f>SUM(ENERO:DICIEMBRE!I148)</f>
        <v>0</v>
      </c>
      <c r="J148" s="26">
        <f>SUM(ENERO:DICIEMBRE!J148)</f>
        <v>3</v>
      </c>
      <c r="K148" s="26">
        <f>SUM(ENERO:DICIEMBRE!K148)</f>
        <v>8</v>
      </c>
      <c r="L148" s="26">
        <f>SUM(ENERO:DICIEMBRE!L148)</f>
        <v>12</v>
      </c>
      <c r="M148" s="26">
        <f>SUM(ENERO:DICIEMBRE!M148)</f>
        <v>44</v>
      </c>
      <c r="N148" s="26">
        <f>SUM(ENERO:DICIEMBRE!N148)</f>
        <v>16</v>
      </c>
      <c r="O148" s="26">
        <f>SUM(ENERO:DICIEMBRE!O148)</f>
        <v>26</v>
      </c>
      <c r="P148" s="26">
        <f>SUM(ENERO:DICIEMBRE!P148)</f>
        <v>36</v>
      </c>
      <c r="Q148" s="26">
        <f>SUM(ENERO:DICIEMBRE!Q148)</f>
        <v>63</v>
      </c>
      <c r="R148" s="26">
        <f>SUM(ENERO:DICIEMBRE!R148)</f>
        <v>28</v>
      </c>
      <c r="S148" s="26">
        <f>SUM(ENERO:DICIEMBRE!S148)</f>
        <v>47</v>
      </c>
      <c r="T148" s="26">
        <f>SUM(ENERO:DICIEMBRE!T148)</f>
        <v>33</v>
      </c>
      <c r="U148" s="26">
        <f>SUM(ENERO:DICIEMBRE!U148)</f>
        <v>55</v>
      </c>
      <c r="V148" s="26">
        <f>SUM(ENERO:DICIEMBRE!V148)</f>
        <v>46</v>
      </c>
      <c r="W148" s="26">
        <f>SUM(ENERO:DICIEMBRE!W148)</f>
        <v>81</v>
      </c>
      <c r="X148" s="26">
        <f>SUM(ENERO:DICIEMBRE!X148)</f>
        <v>29</v>
      </c>
      <c r="Y148" s="26">
        <f>SUM(ENERO:DICIEMBRE!Y148)</f>
        <v>174</v>
      </c>
      <c r="Z148" s="26">
        <f>SUM(ENERO:DICIEMBRE!Z148)</f>
        <v>157</v>
      </c>
      <c r="AA148" s="26">
        <f>SUM(ENERO:DICIEMBRE!AA148)</f>
        <v>196</v>
      </c>
      <c r="AB148" s="26">
        <f>SUM(ENERO:DICIEMBRE!AB148)</f>
        <v>223</v>
      </c>
      <c r="AC148" s="26">
        <f>SUM(ENERO:DICIEMBRE!AC148)</f>
        <v>46</v>
      </c>
      <c r="AD148" s="26">
        <f>SUM(ENERO:DICIEMBRE!AD148)</f>
        <v>238</v>
      </c>
      <c r="AE148" s="26">
        <f>SUM(ENERO:DICIEMBRE!AE148)</f>
        <v>158</v>
      </c>
      <c r="AF148" s="26">
        <f>SUM(ENERO:DICIEMBRE!AF148)</f>
        <v>498</v>
      </c>
      <c r="AG148" s="26">
        <f>SUM(ENERO:DICIEMBRE!AG148)</f>
        <v>190</v>
      </c>
      <c r="AH148" s="26">
        <f>SUM(ENERO:DICIEMBRE!AH148)</f>
        <v>766</v>
      </c>
      <c r="AI148" s="26">
        <f>SUM(ENERO:DICIEMBRE!AI148)</f>
        <v>476</v>
      </c>
      <c r="AJ148" s="26">
        <f>SUM(ENERO:DICIEMBRE!AJ148)</f>
        <v>1079</v>
      </c>
      <c r="AK148" s="26">
        <f>SUM(ENERO:DICIEMBRE!AK148)</f>
        <v>325</v>
      </c>
      <c r="AL148" s="26">
        <f>SUM(ENERO:DICIEMBRE!AL148)</f>
        <v>461</v>
      </c>
      <c r="AM148" s="26">
        <f>SUM(ENERO:DICIEMBRE!AM148)</f>
        <v>239</v>
      </c>
      <c r="AN148" s="26">
        <f>SUM(ENERO:DICIEMBRE!AN148)</f>
        <v>329</v>
      </c>
      <c r="AO148" s="26">
        <f>SUM(ENERO:DICIEMBRE!AO148)</f>
        <v>78</v>
      </c>
      <c r="AP148" s="26">
        <f>SUM(ENERO:DICIEMBRE!AP148)</f>
        <v>69</v>
      </c>
      <c r="AQ148" s="26">
        <f>SUM(ENERO:DICIEMBRE!AQ148)</f>
        <v>7</v>
      </c>
      <c r="AR148" s="26">
        <f>SUM(ENERO:DICIEMBRE!AR148)</f>
        <v>59</v>
      </c>
      <c r="AS148" s="26">
        <f>SUM(ENERO:DICIEMBRE!AS148)</f>
        <v>19</v>
      </c>
      <c r="AT148" s="26">
        <f>SUM(ENERO:DICIEMBRE!AT148)</f>
        <v>0</v>
      </c>
      <c r="AU148" s="26">
        <f>SUM(ENERO:DICIEMBRE!AU148)</f>
        <v>45</v>
      </c>
      <c r="AV148" s="26">
        <f>SUM(ENERO:DICIEMBRE!AV148)</f>
        <v>0</v>
      </c>
      <c r="AW148" s="26">
        <f>SUM(ENERO:DICIEMBRE!AW148)</f>
        <v>0</v>
      </c>
      <c r="AX148" s="26">
        <f>SUM(ENERO:DICIEMBRE!AX148)</f>
        <v>3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x14ac:dyDescent="0.2">
      <c r="A149" s="3425" t="s">
        <v>182</v>
      </c>
      <c r="B149" s="3426"/>
      <c r="C149" s="3427"/>
      <c r="D149" s="275">
        <f t="shared" ref="D149:D156" si="107">SUM(G149:AP149)</f>
        <v>1465</v>
      </c>
      <c r="E149" s="34">
        <f t="shared" ref="E149:E155" si="108">SUM(G149+I149+K149+M149+O149+Q149+S149+U149+W149+Y149+AA149+AC149+AE149+AG149+AI149+AK149+AM149+AO149)</f>
        <v>501</v>
      </c>
      <c r="F149" s="36">
        <f t="shared" ref="F149:F156" si="109">SUM(H149+J149+L149+N149+P149+R149+T149+V149+X149+Z149+AB149+AD149+AF149+AH149+AJ149+AL149+AN149+AP149)</f>
        <v>964</v>
      </c>
      <c r="G149" s="26">
        <f>SUM(ENERO:DICIEMBRE!G149)</f>
        <v>0</v>
      </c>
      <c r="H149" s="26">
        <f>SUM(ENERO:DICIEMBRE!H149)</f>
        <v>0</v>
      </c>
      <c r="I149" s="26">
        <f>SUM(ENERO:DICIEMBRE!I149)</f>
        <v>0</v>
      </c>
      <c r="J149" s="26">
        <f>SUM(ENERO:DICIEMBRE!J149)</f>
        <v>0</v>
      </c>
      <c r="K149" s="26">
        <f>SUM(ENERO:DICIEMBRE!K149)</f>
        <v>0</v>
      </c>
      <c r="L149" s="26">
        <f>SUM(ENERO:DICIEMBRE!L149)</f>
        <v>0</v>
      </c>
      <c r="M149" s="26">
        <f>SUM(ENERO:DICIEMBRE!M149)</f>
        <v>1</v>
      </c>
      <c r="N149" s="26">
        <f>SUM(ENERO:DICIEMBRE!N149)</f>
        <v>2</v>
      </c>
      <c r="O149" s="26">
        <f>SUM(ENERO:DICIEMBRE!O149)</f>
        <v>4</v>
      </c>
      <c r="P149" s="26">
        <f>SUM(ENERO:DICIEMBRE!P149)</f>
        <v>7</v>
      </c>
      <c r="Q149" s="26">
        <f>SUM(ENERO:DICIEMBRE!Q149)</f>
        <v>10</v>
      </c>
      <c r="R149" s="26">
        <f>SUM(ENERO:DICIEMBRE!R149)</f>
        <v>4</v>
      </c>
      <c r="S149" s="26">
        <f>SUM(ENERO:DICIEMBRE!S149)</f>
        <v>23</v>
      </c>
      <c r="T149" s="26">
        <f>SUM(ENERO:DICIEMBRE!T149)</f>
        <v>8</v>
      </c>
      <c r="U149" s="26">
        <f>SUM(ENERO:DICIEMBRE!U149)</f>
        <v>16</v>
      </c>
      <c r="V149" s="26">
        <f>SUM(ENERO:DICIEMBRE!V149)</f>
        <v>17</v>
      </c>
      <c r="W149" s="26">
        <f>SUM(ENERO:DICIEMBRE!W149)</f>
        <v>19</v>
      </c>
      <c r="X149" s="26">
        <f>SUM(ENERO:DICIEMBRE!X149)</f>
        <v>16</v>
      </c>
      <c r="Y149" s="26">
        <f>SUM(ENERO:DICIEMBRE!Y149)</f>
        <v>116</v>
      </c>
      <c r="Z149" s="26">
        <f>SUM(ENERO:DICIEMBRE!Z149)</f>
        <v>118</v>
      </c>
      <c r="AA149" s="26">
        <f>SUM(ENERO:DICIEMBRE!AA149)</f>
        <v>145</v>
      </c>
      <c r="AB149" s="26">
        <f>SUM(ENERO:DICIEMBRE!AB149)</f>
        <v>205</v>
      </c>
      <c r="AC149" s="26">
        <f>SUM(ENERO:DICIEMBRE!AC149)</f>
        <v>28</v>
      </c>
      <c r="AD149" s="26">
        <f>SUM(ENERO:DICIEMBRE!AD149)</f>
        <v>88</v>
      </c>
      <c r="AE149" s="26">
        <f>SUM(ENERO:DICIEMBRE!AE149)</f>
        <v>32</v>
      </c>
      <c r="AF149" s="26">
        <f>SUM(ENERO:DICIEMBRE!AF149)</f>
        <v>172</v>
      </c>
      <c r="AG149" s="26">
        <f>SUM(ENERO:DICIEMBRE!AG149)</f>
        <v>43</v>
      </c>
      <c r="AH149" s="26">
        <f>SUM(ENERO:DICIEMBRE!AH149)</f>
        <v>165</v>
      </c>
      <c r="AI149" s="26">
        <f>SUM(ENERO:DICIEMBRE!AI149)</f>
        <v>60</v>
      </c>
      <c r="AJ149" s="26">
        <f>SUM(ENERO:DICIEMBRE!AJ149)</f>
        <v>106</v>
      </c>
      <c r="AK149" s="26">
        <f>SUM(ENERO:DICIEMBRE!AK149)</f>
        <v>4</v>
      </c>
      <c r="AL149" s="26">
        <f>SUM(ENERO:DICIEMBRE!AL149)</f>
        <v>36</v>
      </c>
      <c r="AM149" s="26">
        <f>SUM(ENERO:DICIEMBRE!AM149)</f>
        <v>0</v>
      </c>
      <c r="AN149" s="26">
        <f>SUM(ENERO:DICIEMBRE!AN149)</f>
        <v>16</v>
      </c>
      <c r="AO149" s="26">
        <f>SUM(ENERO:DICIEMBRE!AO149)</f>
        <v>0</v>
      </c>
      <c r="AP149" s="26">
        <f>SUM(ENERO:DICIEMBRE!AP149)</f>
        <v>4</v>
      </c>
      <c r="AQ149" s="26">
        <f>SUM(ENERO:DICIEMBRE!AQ149)</f>
        <v>10</v>
      </c>
      <c r="AR149" s="26">
        <f>SUM(ENERO:DICIEMBRE!AR149)</f>
        <v>28</v>
      </c>
      <c r="AS149" s="26">
        <f>SUM(ENERO:DICIEMBRE!AS149)</f>
        <v>0</v>
      </c>
      <c r="AT149" s="26">
        <f>SUM(ENERO:DICIEMBRE!AT149)</f>
        <v>0</v>
      </c>
      <c r="AU149" s="26">
        <f>SUM(ENERO:DICIEMBRE!AU149)</f>
        <v>11</v>
      </c>
      <c r="AV149" s="26">
        <f>SUM(ENERO:DICIEMBRE!AV149)</f>
        <v>0</v>
      </c>
      <c r="AW149" s="26">
        <f>SUM(ENERO:DICIEMBRE!AW149)</f>
        <v>0</v>
      </c>
      <c r="AX149" s="26">
        <f>SUM(ENERO:DICIEMBRE!AX149)</f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26">
        <f>SUM(ENERO:DICIEMBRE!G150)</f>
        <v>0</v>
      </c>
      <c r="H150" s="26">
        <f>SUM(ENERO:DICIEMBRE!H150)</f>
        <v>0</v>
      </c>
      <c r="I150" s="26">
        <f>SUM(ENERO:DICIEMBRE!I150)</f>
        <v>0</v>
      </c>
      <c r="J150" s="26">
        <f>SUM(ENERO:DICIEMBRE!J150)</f>
        <v>0</v>
      </c>
      <c r="K150" s="26">
        <f>SUM(ENERO:DICIEMBRE!K150)</f>
        <v>0</v>
      </c>
      <c r="L150" s="26">
        <f>SUM(ENERO:DICIEMBRE!L150)</f>
        <v>0</v>
      </c>
      <c r="M150" s="26">
        <f>SUM(ENERO:DICIEMBRE!M150)</f>
        <v>0</v>
      </c>
      <c r="N150" s="26">
        <f>SUM(ENERO:DICIEMBRE!N150)</f>
        <v>0</v>
      </c>
      <c r="O150" s="26">
        <f>SUM(ENERO:DICIEMBRE!O150)</f>
        <v>0</v>
      </c>
      <c r="P150" s="26">
        <f>SUM(ENERO:DICIEMBRE!P150)</f>
        <v>0</v>
      </c>
      <c r="Q150" s="26">
        <f>SUM(ENERO:DICIEMBRE!Q150)</f>
        <v>0</v>
      </c>
      <c r="R150" s="26">
        <f>SUM(ENERO:DICIEMBRE!R150)</f>
        <v>0</v>
      </c>
      <c r="S150" s="26">
        <f>SUM(ENERO:DICIEMBRE!S150)</f>
        <v>0</v>
      </c>
      <c r="T150" s="26">
        <f>SUM(ENERO:DICIEMBRE!T150)</f>
        <v>0</v>
      </c>
      <c r="U150" s="26">
        <f>SUM(ENERO:DICIEMBRE!U150)</f>
        <v>0</v>
      </c>
      <c r="V150" s="26">
        <f>SUM(ENERO:DICIEMBRE!V150)</f>
        <v>0</v>
      </c>
      <c r="W150" s="26">
        <f>SUM(ENERO:DICIEMBRE!W150)</f>
        <v>0</v>
      </c>
      <c r="X150" s="26">
        <f>SUM(ENERO:DICIEMBRE!X150)</f>
        <v>0</v>
      </c>
      <c r="Y150" s="26">
        <f>SUM(ENERO:DICIEMBRE!Y150)</f>
        <v>0</v>
      </c>
      <c r="Z150" s="26">
        <f>SUM(ENERO:DICIEMBRE!Z150)</f>
        <v>0</v>
      </c>
      <c r="AA150" s="26">
        <f>SUM(ENERO:DICIEMBRE!AA150)</f>
        <v>0</v>
      </c>
      <c r="AB150" s="26">
        <f>SUM(ENERO:DICIEMBRE!AB150)</f>
        <v>0</v>
      </c>
      <c r="AC150" s="26">
        <f>SUM(ENERO:DICIEMBRE!AC150)</f>
        <v>0</v>
      </c>
      <c r="AD150" s="26">
        <f>SUM(ENERO:DICIEMBRE!AD150)</f>
        <v>0</v>
      </c>
      <c r="AE150" s="26">
        <f>SUM(ENERO:DICIEMBRE!AE150)</f>
        <v>0</v>
      </c>
      <c r="AF150" s="26">
        <f>SUM(ENERO:DICIEMBRE!AF150)</f>
        <v>0</v>
      </c>
      <c r="AG150" s="26">
        <f>SUM(ENERO:DICIEMBRE!AG150)</f>
        <v>0</v>
      </c>
      <c r="AH150" s="26">
        <f>SUM(ENERO:DICIEMBRE!AH150)</f>
        <v>0</v>
      </c>
      <c r="AI150" s="26">
        <f>SUM(ENERO:DICIEMBRE!AI150)</f>
        <v>0</v>
      </c>
      <c r="AJ150" s="26">
        <f>SUM(ENERO:DICIEMBRE!AJ150)</f>
        <v>0</v>
      </c>
      <c r="AK150" s="26">
        <f>SUM(ENERO:DICIEMBRE!AK150)</f>
        <v>0</v>
      </c>
      <c r="AL150" s="26">
        <f>SUM(ENERO:DICIEMBRE!AL150)</f>
        <v>0</v>
      </c>
      <c r="AM150" s="26">
        <f>SUM(ENERO:DICIEMBRE!AM150)</f>
        <v>0</v>
      </c>
      <c r="AN150" s="26">
        <f>SUM(ENERO:DICIEMBRE!AN150)</f>
        <v>0</v>
      </c>
      <c r="AO150" s="26">
        <f>SUM(ENERO:DICIEMBRE!AO150)</f>
        <v>0</v>
      </c>
      <c r="AP150" s="26">
        <f>SUM(ENERO:DICIEMBRE!AP150)</f>
        <v>0</v>
      </c>
      <c r="AQ150" s="26">
        <f>SUM(ENERO:DICIEMBRE!AQ150)</f>
        <v>0</v>
      </c>
      <c r="AR150" s="26">
        <f>SUM(ENERO:DICIEMBRE!AR150)</f>
        <v>0</v>
      </c>
      <c r="AS150" s="26">
        <f>SUM(ENERO:DICIEMBRE!AS150)</f>
        <v>0</v>
      </c>
      <c r="AT150" s="26">
        <f>SUM(ENERO:DICIEMBRE!AT150)</f>
        <v>0</v>
      </c>
      <c r="AU150" s="26">
        <f>SUM(ENERO:DICIEMBRE!AU150)</f>
        <v>0</v>
      </c>
      <c r="AV150" s="26">
        <f>SUM(ENERO:DICIEMBRE!AV150)</f>
        <v>0</v>
      </c>
      <c r="AW150" s="26">
        <f>SUM(ENERO:DICIEMBRE!AW150)</f>
        <v>0</v>
      </c>
      <c r="AX150" s="26">
        <f>SUM(ENERO:DICIEMBRE!AX150)</f>
        <v>0</v>
      </c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x14ac:dyDescent="0.2">
      <c r="A151" s="3258" t="s">
        <v>184</v>
      </c>
      <c r="B151" s="3259"/>
      <c r="C151" s="3260"/>
      <c r="D151" s="278">
        <f t="shared" si="107"/>
        <v>2</v>
      </c>
      <c r="E151" s="34">
        <f t="shared" si="108"/>
        <v>1</v>
      </c>
      <c r="F151" s="36">
        <f t="shared" si="109"/>
        <v>1</v>
      </c>
      <c r="G151" s="26">
        <f>SUM(ENERO:DICIEMBRE!G151)</f>
        <v>0</v>
      </c>
      <c r="H151" s="26">
        <f>SUM(ENERO:DICIEMBRE!H151)</f>
        <v>0</v>
      </c>
      <c r="I151" s="26">
        <f>SUM(ENERO:DICIEMBRE!I151)</f>
        <v>0</v>
      </c>
      <c r="J151" s="26">
        <f>SUM(ENERO:DICIEMBRE!J151)</f>
        <v>0</v>
      </c>
      <c r="K151" s="26">
        <f>SUM(ENERO:DICIEMBRE!K151)</f>
        <v>0</v>
      </c>
      <c r="L151" s="26">
        <f>SUM(ENERO:DICIEMBRE!L151)</f>
        <v>0</v>
      </c>
      <c r="M151" s="26">
        <f>SUM(ENERO:DICIEMBRE!M151)</f>
        <v>0</v>
      </c>
      <c r="N151" s="26">
        <f>SUM(ENERO:DICIEMBRE!N151)</f>
        <v>0</v>
      </c>
      <c r="O151" s="26">
        <f>SUM(ENERO:DICIEMBRE!O151)</f>
        <v>0</v>
      </c>
      <c r="P151" s="26">
        <f>SUM(ENERO:DICIEMBRE!P151)</f>
        <v>0</v>
      </c>
      <c r="Q151" s="26">
        <f>SUM(ENERO:DICIEMBRE!Q151)</f>
        <v>0</v>
      </c>
      <c r="R151" s="26">
        <f>SUM(ENERO:DICIEMBRE!R151)</f>
        <v>0</v>
      </c>
      <c r="S151" s="26">
        <f>SUM(ENERO:DICIEMBRE!S151)</f>
        <v>0</v>
      </c>
      <c r="T151" s="26">
        <f>SUM(ENERO:DICIEMBRE!T151)</f>
        <v>0</v>
      </c>
      <c r="U151" s="26">
        <f>SUM(ENERO:DICIEMBRE!U151)</f>
        <v>0</v>
      </c>
      <c r="V151" s="26">
        <f>SUM(ENERO:DICIEMBRE!V151)</f>
        <v>1</v>
      </c>
      <c r="W151" s="26">
        <f>SUM(ENERO:DICIEMBRE!W151)</f>
        <v>0</v>
      </c>
      <c r="X151" s="26">
        <f>SUM(ENERO:DICIEMBRE!X151)</f>
        <v>0</v>
      </c>
      <c r="Y151" s="26">
        <f>SUM(ENERO:DICIEMBRE!Y151)</f>
        <v>0</v>
      </c>
      <c r="Z151" s="26">
        <f>SUM(ENERO:DICIEMBRE!Z151)</f>
        <v>0</v>
      </c>
      <c r="AA151" s="26">
        <f>SUM(ENERO:DICIEMBRE!AA151)</f>
        <v>0</v>
      </c>
      <c r="AB151" s="26">
        <f>SUM(ENERO:DICIEMBRE!AB151)</f>
        <v>0</v>
      </c>
      <c r="AC151" s="26">
        <f>SUM(ENERO:DICIEMBRE!AC151)</f>
        <v>0</v>
      </c>
      <c r="AD151" s="26">
        <f>SUM(ENERO:DICIEMBRE!AD151)</f>
        <v>0</v>
      </c>
      <c r="AE151" s="26">
        <f>SUM(ENERO:DICIEMBRE!AE151)</f>
        <v>0</v>
      </c>
      <c r="AF151" s="26">
        <f>SUM(ENERO:DICIEMBRE!AF151)</f>
        <v>0</v>
      </c>
      <c r="AG151" s="26">
        <f>SUM(ENERO:DICIEMBRE!AG151)</f>
        <v>1</v>
      </c>
      <c r="AH151" s="26">
        <f>SUM(ENERO:DICIEMBRE!AH151)</f>
        <v>0</v>
      </c>
      <c r="AI151" s="26">
        <f>SUM(ENERO:DICIEMBRE!AI151)</f>
        <v>0</v>
      </c>
      <c r="AJ151" s="26">
        <f>SUM(ENERO:DICIEMBRE!AJ151)</f>
        <v>0</v>
      </c>
      <c r="AK151" s="26">
        <f>SUM(ENERO:DICIEMBRE!AK151)</f>
        <v>0</v>
      </c>
      <c r="AL151" s="26">
        <f>SUM(ENERO:DICIEMBRE!AL151)</f>
        <v>0</v>
      </c>
      <c r="AM151" s="26">
        <f>SUM(ENERO:DICIEMBRE!AM151)</f>
        <v>0</v>
      </c>
      <c r="AN151" s="26">
        <f>SUM(ENERO:DICIEMBRE!AN151)</f>
        <v>0</v>
      </c>
      <c r="AO151" s="26">
        <f>SUM(ENERO:DICIEMBRE!AO151)</f>
        <v>0</v>
      </c>
      <c r="AP151" s="26">
        <f>SUM(ENERO:DICIEMBRE!AP151)</f>
        <v>0</v>
      </c>
      <c r="AQ151" s="26">
        <f>SUM(ENERO:DICIEMBRE!AQ151)</f>
        <v>0</v>
      </c>
      <c r="AR151" s="26">
        <f>SUM(ENERO:DICIEMBRE!AR151)</f>
        <v>0</v>
      </c>
      <c r="AS151" s="26">
        <f>SUM(ENERO:DICIEMBRE!AS151)</f>
        <v>0</v>
      </c>
      <c r="AT151" s="26">
        <f>SUM(ENERO:DICIEMBRE!AT151)</f>
        <v>0</v>
      </c>
      <c r="AU151" s="26">
        <f>SUM(ENERO:DICIEMBRE!AU151)</f>
        <v>0</v>
      </c>
      <c r="AV151" s="26">
        <f>SUM(ENERO:DICIEMBRE!AV151)</f>
        <v>0</v>
      </c>
      <c r="AW151" s="26">
        <f>SUM(ENERO:DICIEMBRE!AW151)</f>
        <v>0</v>
      </c>
      <c r="AX151" s="26">
        <f>SUM(ENERO:DICIEMBRE!AX151)</f>
        <v>0</v>
      </c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x14ac:dyDescent="0.2">
      <c r="A152" s="3300" t="s">
        <v>185</v>
      </c>
      <c r="B152" s="3385"/>
      <c r="C152" s="3301"/>
      <c r="D152" s="278">
        <f t="shared" si="107"/>
        <v>62</v>
      </c>
      <c r="E152" s="34">
        <f t="shared" si="108"/>
        <v>26</v>
      </c>
      <c r="F152" s="36">
        <f t="shared" si="109"/>
        <v>36</v>
      </c>
      <c r="G152" s="26">
        <f>SUM(ENERO:DICIEMBRE!G152)</f>
        <v>0</v>
      </c>
      <c r="H152" s="26">
        <f>SUM(ENERO:DICIEMBRE!H152)</f>
        <v>0</v>
      </c>
      <c r="I152" s="26">
        <f>SUM(ENERO:DICIEMBRE!I152)</f>
        <v>0</v>
      </c>
      <c r="J152" s="26">
        <f>SUM(ENERO:DICIEMBRE!J152)</f>
        <v>0</v>
      </c>
      <c r="K152" s="26">
        <f>SUM(ENERO:DICIEMBRE!K152)</f>
        <v>0</v>
      </c>
      <c r="L152" s="26">
        <f>SUM(ENERO:DICIEMBRE!L152)</f>
        <v>0</v>
      </c>
      <c r="M152" s="26">
        <f>SUM(ENERO:DICIEMBRE!M152)</f>
        <v>0</v>
      </c>
      <c r="N152" s="26">
        <f>SUM(ENERO:DICIEMBRE!N152)</f>
        <v>0</v>
      </c>
      <c r="O152" s="26">
        <f>SUM(ENERO:DICIEMBRE!O152)</f>
        <v>0</v>
      </c>
      <c r="P152" s="26">
        <f>SUM(ENERO:DICIEMBRE!P152)</f>
        <v>0</v>
      </c>
      <c r="Q152" s="26">
        <f>SUM(ENERO:DICIEMBRE!Q152)</f>
        <v>0</v>
      </c>
      <c r="R152" s="26">
        <f>SUM(ENERO:DICIEMBRE!R152)</f>
        <v>0</v>
      </c>
      <c r="S152" s="26">
        <f>SUM(ENERO:DICIEMBRE!S152)</f>
        <v>0</v>
      </c>
      <c r="T152" s="26">
        <f>SUM(ENERO:DICIEMBRE!T152)</f>
        <v>0</v>
      </c>
      <c r="U152" s="26">
        <f>SUM(ENERO:DICIEMBRE!U152)</f>
        <v>1</v>
      </c>
      <c r="V152" s="26">
        <f>SUM(ENERO:DICIEMBRE!V152)</f>
        <v>0</v>
      </c>
      <c r="W152" s="26">
        <f>SUM(ENERO:DICIEMBRE!W152)</f>
        <v>1</v>
      </c>
      <c r="X152" s="26">
        <f>SUM(ENERO:DICIEMBRE!X152)</f>
        <v>2</v>
      </c>
      <c r="Y152" s="26">
        <f>SUM(ENERO:DICIEMBRE!Y152)</f>
        <v>8</v>
      </c>
      <c r="Z152" s="26">
        <f>SUM(ENERO:DICIEMBRE!Z152)</f>
        <v>9</v>
      </c>
      <c r="AA152" s="26">
        <f>SUM(ENERO:DICIEMBRE!AA152)</f>
        <v>11</v>
      </c>
      <c r="AB152" s="26">
        <f>SUM(ENERO:DICIEMBRE!AB152)</f>
        <v>20</v>
      </c>
      <c r="AC152" s="26">
        <f>SUM(ENERO:DICIEMBRE!AC152)</f>
        <v>3</v>
      </c>
      <c r="AD152" s="26">
        <f>SUM(ENERO:DICIEMBRE!AD152)</f>
        <v>3</v>
      </c>
      <c r="AE152" s="26">
        <f>SUM(ENERO:DICIEMBRE!AE152)</f>
        <v>2</v>
      </c>
      <c r="AF152" s="26">
        <f>SUM(ENERO:DICIEMBRE!AF152)</f>
        <v>1</v>
      </c>
      <c r="AG152" s="26">
        <f>SUM(ENERO:DICIEMBRE!AG152)</f>
        <v>0</v>
      </c>
      <c r="AH152" s="26">
        <f>SUM(ENERO:DICIEMBRE!AH152)</f>
        <v>1</v>
      </c>
      <c r="AI152" s="26">
        <f>SUM(ENERO:DICIEMBRE!AI152)</f>
        <v>0</v>
      </c>
      <c r="AJ152" s="26">
        <f>SUM(ENERO:DICIEMBRE!AJ152)</f>
        <v>0</v>
      </c>
      <c r="AK152" s="26">
        <f>SUM(ENERO:DICIEMBRE!AK152)</f>
        <v>0</v>
      </c>
      <c r="AL152" s="26">
        <f>SUM(ENERO:DICIEMBRE!AL152)</f>
        <v>0</v>
      </c>
      <c r="AM152" s="26">
        <f>SUM(ENERO:DICIEMBRE!AM152)</f>
        <v>0</v>
      </c>
      <c r="AN152" s="26">
        <f>SUM(ENERO:DICIEMBRE!AN152)</f>
        <v>0</v>
      </c>
      <c r="AO152" s="26">
        <f>SUM(ENERO:DICIEMBRE!AO152)</f>
        <v>0</v>
      </c>
      <c r="AP152" s="26">
        <f>SUM(ENERO:DICIEMBRE!AP152)</f>
        <v>0</v>
      </c>
      <c r="AQ152" s="26">
        <f>SUM(ENERO:DICIEMBRE!AQ152)</f>
        <v>1</v>
      </c>
      <c r="AR152" s="26">
        <f>SUM(ENERO:DICIEMBRE!AR152)</f>
        <v>0</v>
      </c>
      <c r="AS152" s="26">
        <f>SUM(ENERO:DICIEMBRE!AS152)</f>
        <v>0</v>
      </c>
      <c r="AT152" s="26">
        <f>SUM(ENERO:DICIEMBRE!AT152)</f>
        <v>0</v>
      </c>
      <c r="AU152" s="26">
        <f>SUM(ENERO:DICIEMBRE!AU152)</f>
        <v>2</v>
      </c>
      <c r="AV152" s="26">
        <f>SUM(ENERO:DICIEMBRE!AV152)</f>
        <v>0</v>
      </c>
      <c r="AW152" s="26">
        <f>SUM(ENERO:DICIEMBRE!AW152)</f>
        <v>0</v>
      </c>
      <c r="AX152" s="26">
        <f>SUM(ENERO:DICIEMBRE!AX152)</f>
        <v>0</v>
      </c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x14ac:dyDescent="0.2">
      <c r="A153" s="3300" t="s">
        <v>186</v>
      </c>
      <c r="B153" s="3385"/>
      <c r="C153" s="3301"/>
      <c r="D153" s="278">
        <f t="shared" si="107"/>
        <v>172</v>
      </c>
      <c r="E153" s="34">
        <f t="shared" si="108"/>
        <v>68</v>
      </c>
      <c r="F153" s="36">
        <f t="shared" si="109"/>
        <v>104</v>
      </c>
      <c r="G153" s="26">
        <f>SUM(ENERO:DICIEMBRE!G153)</f>
        <v>0</v>
      </c>
      <c r="H153" s="26">
        <f>SUM(ENERO:DICIEMBRE!H153)</f>
        <v>0</v>
      </c>
      <c r="I153" s="26">
        <f>SUM(ENERO:DICIEMBRE!I153)</f>
        <v>0</v>
      </c>
      <c r="J153" s="26">
        <f>SUM(ENERO:DICIEMBRE!J153)</f>
        <v>0</v>
      </c>
      <c r="K153" s="26">
        <f>SUM(ENERO:DICIEMBRE!K153)</f>
        <v>0</v>
      </c>
      <c r="L153" s="26">
        <f>SUM(ENERO:DICIEMBRE!L153)</f>
        <v>0</v>
      </c>
      <c r="M153" s="26">
        <f>SUM(ENERO:DICIEMBRE!M153)</f>
        <v>0</v>
      </c>
      <c r="N153" s="26">
        <f>SUM(ENERO:DICIEMBRE!N153)</f>
        <v>0</v>
      </c>
      <c r="O153" s="26">
        <f>SUM(ENERO:DICIEMBRE!O153)</f>
        <v>2</v>
      </c>
      <c r="P153" s="26">
        <f>SUM(ENERO:DICIEMBRE!P153)</f>
        <v>2</v>
      </c>
      <c r="Q153" s="26">
        <f>SUM(ENERO:DICIEMBRE!Q153)</f>
        <v>1</v>
      </c>
      <c r="R153" s="26">
        <f>SUM(ENERO:DICIEMBRE!R153)</f>
        <v>0</v>
      </c>
      <c r="S153" s="26">
        <f>SUM(ENERO:DICIEMBRE!S153)</f>
        <v>1</v>
      </c>
      <c r="T153" s="26">
        <f>SUM(ENERO:DICIEMBRE!T153)</f>
        <v>0</v>
      </c>
      <c r="U153" s="26">
        <f>SUM(ENERO:DICIEMBRE!U153)</f>
        <v>2</v>
      </c>
      <c r="V153" s="26">
        <f>SUM(ENERO:DICIEMBRE!V153)</f>
        <v>3</v>
      </c>
      <c r="W153" s="26">
        <f>SUM(ENERO:DICIEMBRE!W153)</f>
        <v>2</v>
      </c>
      <c r="X153" s="26">
        <f>SUM(ENERO:DICIEMBRE!X153)</f>
        <v>2</v>
      </c>
      <c r="Y153" s="26">
        <f>SUM(ENERO:DICIEMBRE!Y153)</f>
        <v>16</v>
      </c>
      <c r="Z153" s="26">
        <f>SUM(ENERO:DICIEMBRE!Z153)</f>
        <v>12</v>
      </c>
      <c r="AA153" s="26">
        <f>SUM(ENERO:DICIEMBRE!AA153)</f>
        <v>20</v>
      </c>
      <c r="AB153" s="26">
        <f>SUM(ENERO:DICIEMBRE!AB153)</f>
        <v>31</v>
      </c>
      <c r="AC153" s="26">
        <f>SUM(ENERO:DICIEMBRE!AC153)</f>
        <v>5</v>
      </c>
      <c r="AD153" s="26">
        <f>SUM(ENERO:DICIEMBRE!AD153)</f>
        <v>16</v>
      </c>
      <c r="AE153" s="26">
        <f>SUM(ENERO:DICIEMBRE!AE153)</f>
        <v>5</v>
      </c>
      <c r="AF153" s="26">
        <f>SUM(ENERO:DICIEMBRE!AF153)</f>
        <v>12</v>
      </c>
      <c r="AG153" s="26">
        <f>SUM(ENERO:DICIEMBRE!AG153)</f>
        <v>1</v>
      </c>
      <c r="AH153" s="26">
        <f>SUM(ENERO:DICIEMBRE!AH153)</f>
        <v>9</v>
      </c>
      <c r="AI153" s="26">
        <f>SUM(ENERO:DICIEMBRE!AI153)</f>
        <v>6</v>
      </c>
      <c r="AJ153" s="26">
        <f>SUM(ENERO:DICIEMBRE!AJ153)</f>
        <v>9</v>
      </c>
      <c r="AK153" s="26">
        <f>SUM(ENERO:DICIEMBRE!AK153)</f>
        <v>5</v>
      </c>
      <c r="AL153" s="26">
        <f>SUM(ENERO:DICIEMBRE!AL153)</f>
        <v>1</v>
      </c>
      <c r="AM153" s="26">
        <f>SUM(ENERO:DICIEMBRE!AM153)</f>
        <v>1</v>
      </c>
      <c r="AN153" s="26">
        <f>SUM(ENERO:DICIEMBRE!AN153)</f>
        <v>5</v>
      </c>
      <c r="AO153" s="26">
        <f>SUM(ENERO:DICIEMBRE!AO153)</f>
        <v>1</v>
      </c>
      <c r="AP153" s="26">
        <f>SUM(ENERO:DICIEMBRE!AP153)</f>
        <v>2</v>
      </c>
      <c r="AQ153" s="26">
        <f>SUM(ENERO:DICIEMBRE!AQ153)</f>
        <v>3</v>
      </c>
      <c r="AR153" s="26">
        <f>SUM(ENERO:DICIEMBRE!AR153)</f>
        <v>0</v>
      </c>
      <c r="AS153" s="26">
        <f>SUM(ENERO:DICIEMBRE!AS153)</f>
        <v>0</v>
      </c>
      <c r="AT153" s="26">
        <f>SUM(ENERO:DICIEMBRE!AT153)</f>
        <v>0</v>
      </c>
      <c r="AU153" s="26">
        <f>SUM(ENERO:DICIEMBRE!AU153)</f>
        <v>2</v>
      </c>
      <c r="AV153" s="26">
        <f>SUM(ENERO:DICIEMBRE!AV153)</f>
        <v>0</v>
      </c>
      <c r="AW153" s="26">
        <f>SUM(ENERO:DICIEMBRE!AW153)</f>
        <v>0</v>
      </c>
      <c r="AX153" s="26">
        <f>SUM(ENERO:DICIEMBRE!AX153)</f>
        <v>0</v>
      </c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x14ac:dyDescent="0.2">
      <c r="A154" s="3300" t="s">
        <v>187</v>
      </c>
      <c r="B154" s="3385"/>
      <c r="C154" s="3301"/>
      <c r="D154" s="278">
        <f t="shared" si="107"/>
        <v>83</v>
      </c>
      <c r="E154" s="34">
        <f t="shared" si="108"/>
        <v>34</v>
      </c>
      <c r="F154" s="36">
        <f t="shared" si="109"/>
        <v>49</v>
      </c>
      <c r="G154" s="26">
        <f>SUM(ENERO:DICIEMBRE!G154)</f>
        <v>0</v>
      </c>
      <c r="H154" s="26">
        <f>SUM(ENERO:DICIEMBRE!H154)</f>
        <v>0</v>
      </c>
      <c r="I154" s="26">
        <f>SUM(ENERO:DICIEMBRE!I154)</f>
        <v>0</v>
      </c>
      <c r="J154" s="26">
        <f>SUM(ENERO:DICIEMBRE!J154)</f>
        <v>0</v>
      </c>
      <c r="K154" s="26">
        <f>SUM(ENERO:DICIEMBRE!K154)</f>
        <v>0</v>
      </c>
      <c r="L154" s="26">
        <f>SUM(ENERO:DICIEMBRE!L154)</f>
        <v>0</v>
      </c>
      <c r="M154" s="26">
        <f>SUM(ENERO:DICIEMBRE!M154)</f>
        <v>0</v>
      </c>
      <c r="N154" s="26">
        <f>SUM(ENERO:DICIEMBRE!N154)</f>
        <v>0</v>
      </c>
      <c r="O154" s="26">
        <f>SUM(ENERO:DICIEMBRE!O154)</f>
        <v>0</v>
      </c>
      <c r="P154" s="26">
        <f>SUM(ENERO:DICIEMBRE!P154)</f>
        <v>0</v>
      </c>
      <c r="Q154" s="26">
        <f>SUM(ENERO:DICIEMBRE!Q154)</f>
        <v>1</v>
      </c>
      <c r="R154" s="26">
        <f>SUM(ENERO:DICIEMBRE!R154)</f>
        <v>0</v>
      </c>
      <c r="S154" s="26">
        <f>SUM(ENERO:DICIEMBRE!S154)</f>
        <v>1</v>
      </c>
      <c r="T154" s="26">
        <f>SUM(ENERO:DICIEMBRE!T154)</f>
        <v>0</v>
      </c>
      <c r="U154" s="26">
        <f>SUM(ENERO:DICIEMBRE!U154)</f>
        <v>0</v>
      </c>
      <c r="V154" s="26">
        <f>SUM(ENERO:DICIEMBRE!V154)</f>
        <v>0</v>
      </c>
      <c r="W154" s="26">
        <f>SUM(ENERO:DICIEMBRE!W154)</f>
        <v>0</v>
      </c>
      <c r="X154" s="26">
        <f>SUM(ENERO:DICIEMBRE!X154)</f>
        <v>0</v>
      </c>
      <c r="Y154" s="26">
        <f>SUM(ENERO:DICIEMBRE!Y154)</f>
        <v>4</v>
      </c>
      <c r="Z154" s="26">
        <f>SUM(ENERO:DICIEMBRE!Z154)</f>
        <v>10</v>
      </c>
      <c r="AA154" s="26">
        <f>SUM(ENERO:DICIEMBRE!AA154)</f>
        <v>14</v>
      </c>
      <c r="AB154" s="26">
        <f>SUM(ENERO:DICIEMBRE!AB154)</f>
        <v>10</v>
      </c>
      <c r="AC154" s="26">
        <f>SUM(ENERO:DICIEMBRE!AC154)</f>
        <v>4</v>
      </c>
      <c r="AD154" s="26">
        <f>SUM(ENERO:DICIEMBRE!AD154)</f>
        <v>8</v>
      </c>
      <c r="AE154" s="26">
        <f>SUM(ENERO:DICIEMBRE!AE154)</f>
        <v>5</v>
      </c>
      <c r="AF154" s="26">
        <f>SUM(ENERO:DICIEMBRE!AF154)</f>
        <v>10</v>
      </c>
      <c r="AG154" s="26">
        <f>SUM(ENERO:DICIEMBRE!AG154)</f>
        <v>3</v>
      </c>
      <c r="AH154" s="26">
        <f>SUM(ENERO:DICIEMBRE!AH154)</f>
        <v>5</v>
      </c>
      <c r="AI154" s="26">
        <f>SUM(ENERO:DICIEMBRE!AI154)</f>
        <v>1</v>
      </c>
      <c r="AJ154" s="26">
        <f>SUM(ENERO:DICIEMBRE!AJ154)</f>
        <v>4</v>
      </c>
      <c r="AK154" s="26">
        <f>SUM(ENERO:DICIEMBRE!AK154)</f>
        <v>1</v>
      </c>
      <c r="AL154" s="26">
        <f>SUM(ENERO:DICIEMBRE!AL154)</f>
        <v>0</v>
      </c>
      <c r="AM154" s="26">
        <f>SUM(ENERO:DICIEMBRE!AM154)</f>
        <v>0</v>
      </c>
      <c r="AN154" s="26">
        <f>SUM(ENERO:DICIEMBRE!AN154)</f>
        <v>2</v>
      </c>
      <c r="AO154" s="26">
        <f>SUM(ENERO:DICIEMBRE!AO154)</f>
        <v>0</v>
      </c>
      <c r="AP154" s="26">
        <f>SUM(ENERO:DICIEMBRE!AP154)</f>
        <v>0</v>
      </c>
      <c r="AQ154" s="26">
        <f>SUM(ENERO:DICIEMBRE!AQ154)</f>
        <v>3</v>
      </c>
      <c r="AR154" s="26">
        <f>SUM(ENERO:DICIEMBRE!AR154)</f>
        <v>0</v>
      </c>
      <c r="AS154" s="26">
        <f>SUM(ENERO:DICIEMBRE!AS154)</f>
        <v>0</v>
      </c>
      <c r="AT154" s="26">
        <f>SUM(ENERO:DICIEMBRE!AT154)</f>
        <v>0</v>
      </c>
      <c r="AU154" s="26">
        <f>SUM(ENERO:DICIEMBRE!AU154)</f>
        <v>0</v>
      </c>
      <c r="AV154" s="26">
        <f>SUM(ENERO:DICIEMBRE!AV154)</f>
        <v>0</v>
      </c>
      <c r="AW154" s="26">
        <f>SUM(ENERO:DICIEMBRE!AW154)</f>
        <v>0</v>
      </c>
      <c r="AX154" s="26">
        <f>SUM(ENERO:DICIEMBRE!AX154)</f>
        <v>0</v>
      </c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26">
        <f>SUM(ENERO:DICIEMBRE!G155)</f>
        <v>0</v>
      </c>
      <c r="H155" s="26">
        <f>SUM(ENERO:DICIEMBRE!H155)</f>
        <v>0</v>
      </c>
      <c r="I155" s="26">
        <f>SUM(ENERO:DICIEMBRE!I155)</f>
        <v>0</v>
      </c>
      <c r="J155" s="26">
        <f>SUM(ENERO:DICIEMBRE!J155)</f>
        <v>0</v>
      </c>
      <c r="K155" s="26">
        <f>SUM(ENERO:DICIEMBRE!K155)</f>
        <v>0</v>
      </c>
      <c r="L155" s="26">
        <f>SUM(ENERO:DICIEMBRE!L155)</f>
        <v>0</v>
      </c>
      <c r="M155" s="26">
        <f>SUM(ENERO:DICIEMBRE!M155)</f>
        <v>0</v>
      </c>
      <c r="N155" s="26">
        <f>SUM(ENERO:DICIEMBRE!N155)</f>
        <v>0</v>
      </c>
      <c r="O155" s="26">
        <f>SUM(ENERO:DICIEMBRE!O155)</f>
        <v>0</v>
      </c>
      <c r="P155" s="26">
        <f>SUM(ENERO:DICIEMBRE!P155)</f>
        <v>0</v>
      </c>
      <c r="Q155" s="26">
        <f>SUM(ENERO:DICIEMBRE!Q155)</f>
        <v>0</v>
      </c>
      <c r="R155" s="26">
        <f>SUM(ENERO:DICIEMBRE!R155)</f>
        <v>0</v>
      </c>
      <c r="S155" s="26">
        <f>SUM(ENERO:DICIEMBRE!S155)</f>
        <v>0</v>
      </c>
      <c r="T155" s="26">
        <f>SUM(ENERO:DICIEMBRE!T155)</f>
        <v>0</v>
      </c>
      <c r="U155" s="26">
        <f>SUM(ENERO:DICIEMBRE!U155)</f>
        <v>0</v>
      </c>
      <c r="V155" s="26">
        <f>SUM(ENERO:DICIEMBRE!V155)</f>
        <v>0</v>
      </c>
      <c r="W155" s="26">
        <f>SUM(ENERO:DICIEMBRE!W155)</f>
        <v>0</v>
      </c>
      <c r="X155" s="26">
        <f>SUM(ENERO:DICIEMBRE!X155)</f>
        <v>0</v>
      </c>
      <c r="Y155" s="26">
        <f>SUM(ENERO:DICIEMBRE!Y155)</f>
        <v>0</v>
      </c>
      <c r="Z155" s="26">
        <f>SUM(ENERO:DICIEMBRE!Z155)</f>
        <v>0</v>
      </c>
      <c r="AA155" s="26">
        <f>SUM(ENERO:DICIEMBRE!AA155)</f>
        <v>0</v>
      </c>
      <c r="AB155" s="26">
        <f>SUM(ENERO:DICIEMBRE!AB155)</f>
        <v>0</v>
      </c>
      <c r="AC155" s="26">
        <f>SUM(ENERO:DICIEMBRE!AC155)</f>
        <v>0</v>
      </c>
      <c r="AD155" s="26">
        <f>SUM(ENERO:DICIEMBRE!AD155)</f>
        <v>0</v>
      </c>
      <c r="AE155" s="26">
        <f>SUM(ENERO:DICIEMBRE!AE155)</f>
        <v>0</v>
      </c>
      <c r="AF155" s="26">
        <f>SUM(ENERO:DICIEMBRE!AF155)</f>
        <v>0</v>
      </c>
      <c r="AG155" s="26">
        <f>SUM(ENERO:DICIEMBRE!AG155)</f>
        <v>0</v>
      </c>
      <c r="AH155" s="26">
        <f>SUM(ENERO:DICIEMBRE!AH155)</f>
        <v>0</v>
      </c>
      <c r="AI155" s="26">
        <f>SUM(ENERO:DICIEMBRE!AI155)</f>
        <v>0</v>
      </c>
      <c r="AJ155" s="26">
        <f>SUM(ENERO:DICIEMBRE!AJ155)</f>
        <v>0</v>
      </c>
      <c r="AK155" s="26">
        <f>SUM(ENERO:DICIEMBRE!AK155)</f>
        <v>0</v>
      </c>
      <c r="AL155" s="26">
        <f>SUM(ENERO:DICIEMBRE!AL155)</f>
        <v>0</v>
      </c>
      <c r="AM155" s="26">
        <f>SUM(ENERO:DICIEMBRE!AM155)</f>
        <v>0</v>
      </c>
      <c r="AN155" s="26">
        <f>SUM(ENERO:DICIEMBRE!AN155)</f>
        <v>0</v>
      </c>
      <c r="AO155" s="26">
        <f>SUM(ENERO:DICIEMBRE!AO155)</f>
        <v>0</v>
      </c>
      <c r="AP155" s="26">
        <f>SUM(ENERO:DICIEMBRE!AP155)</f>
        <v>0</v>
      </c>
      <c r="AQ155" s="26">
        <f>SUM(ENERO:DICIEMBRE!AQ155)</f>
        <v>0</v>
      </c>
      <c r="AR155" s="26">
        <f>SUM(ENERO:DICIEMBRE!AR155)</f>
        <v>0</v>
      </c>
      <c r="AS155" s="26">
        <f>SUM(ENERO:DICIEMBRE!AS155)</f>
        <v>0</v>
      </c>
      <c r="AT155" s="26">
        <f>SUM(ENERO:DICIEMBRE!AT155)</f>
        <v>0</v>
      </c>
      <c r="AU155" s="26">
        <f>SUM(ENERO:DICIEMBRE!AU155)</f>
        <v>0</v>
      </c>
      <c r="AV155" s="26">
        <f>SUM(ENERO:DICIEMBRE!AV155)</f>
        <v>0</v>
      </c>
      <c r="AW155" s="26">
        <f>SUM(ENERO:DICIEMBRE!AW155)</f>
        <v>0</v>
      </c>
      <c r="AX155" s="26">
        <f>SUM(ENERO:DICIEMBRE!AX155)</f>
        <v>0</v>
      </c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26">
        <f>SUM(ENERO:DICIEMBRE!G156)</f>
        <v>0</v>
      </c>
      <c r="H156" s="26">
        <f>SUM(ENERO:DICIEMBRE!H156)</f>
        <v>0</v>
      </c>
      <c r="I156" s="26">
        <f>SUM(ENERO:DICIEMBRE!I156)</f>
        <v>0</v>
      </c>
      <c r="J156" s="26">
        <f>SUM(ENERO:DICIEMBRE!J156)</f>
        <v>0</v>
      </c>
      <c r="K156" s="26">
        <f>SUM(ENERO:DICIEMBRE!K156)</f>
        <v>0</v>
      </c>
      <c r="L156" s="26">
        <f>SUM(ENERO:DICIEMBRE!L156)</f>
        <v>0</v>
      </c>
      <c r="M156" s="26">
        <f>SUM(ENERO:DICIEMBRE!M156)</f>
        <v>0</v>
      </c>
      <c r="N156" s="26">
        <f>SUM(ENERO:DICIEMBRE!N156)</f>
        <v>0</v>
      </c>
      <c r="O156" s="26">
        <f>SUM(ENERO:DICIEMBRE!O156)</f>
        <v>0</v>
      </c>
      <c r="P156" s="26">
        <f>SUM(ENERO:DICIEMBRE!P156)</f>
        <v>0</v>
      </c>
      <c r="Q156" s="26">
        <f>SUM(ENERO:DICIEMBRE!Q156)</f>
        <v>0</v>
      </c>
      <c r="R156" s="26">
        <f>SUM(ENERO:DICIEMBRE!R156)</f>
        <v>0</v>
      </c>
      <c r="S156" s="26">
        <f>SUM(ENERO:DICIEMBRE!S156)</f>
        <v>0</v>
      </c>
      <c r="T156" s="26">
        <f>SUM(ENERO:DICIEMBRE!T156)</f>
        <v>0</v>
      </c>
      <c r="U156" s="26">
        <f>SUM(ENERO:DICIEMBRE!U156)</f>
        <v>0</v>
      </c>
      <c r="V156" s="26">
        <f>SUM(ENERO:DICIEMBRE!V156)</f>
        <v>0</v>
      </c>
      <c r="W156" s="26">
        <f>SUM(ENERO:DICIEMBRE!W156)</f>
        <v>0</v>
      </c>
      <c r="X156" s="26">
        <f>SUM(ENERO:DICIEMBRE!X156)</f>
        <v>0</v>
      </c>
      <c r="Y156" s="26">
        <f>SUM(ENERO:DICIEMBRE!Y156)</f>
        <v>0</v>
      </c>
      <c r="Z156" s="26">
        <f>SUM(ENERO:DICIEMBRE!Z156)</f>
        <v>0</v>
      </c>
      <c r="AA156" s="26">
        <f>SUM(ENERO:DICIEMBRE!AA156)</f>
        <v>0</v>
      </c>
      <c r="AB156" s="26">
        <f>SUM(ENERO:DICIEMBRE!AB156)</f>
        <v>0</v>
      </c>
      <c r="AC156" s="26">
        <f>SUM(ENERO:DICIEMBRE!AC156)</f>
        <v>0</v>
      </c>
      <c r="AD156" s="26">
        <f>SUM(ENERO:DICIEMBRE!AD156)</f>
        <v>0</v>
      </c>
      <c r="AE156" s="26">
        <f>SUM(ENERO:DICIEMBRE!AE156)</f>
        <v>0</v>
      </c>
      <c r="AF156" s="26">
        <f>SUM(ENERO:DICIEMBRE!AF156)</f>
        <v>0</v>
      </c>
      <c r="AG156" s="26">
        <f>SUM(ENERO:DICIEMBRE!AG156)</f>
        <v>0</v>
      </c>
      <c r="AH156" s="26">
        <f>SUM(ENERO:DICIEMBRE!AH156)</f>
        <v>0</v>
      </c>
      <c r="AI156" s="26">
        <f>SUM(ENERO:DICIEMBRE!AI156)</f>
        <v>0</v>
      </c>
      <c r="AJ156" s="26">
        <f>SUM(ENERO:DICIEMBRE!AJ156)</f>
        <v>0</v>
      </c>
      <c r="AK156" s="26">
        <f>SUM(ENERO:DICIEMBRE!AK156)</f>
        <v>0</v>
      </c>
      <c r="AL156" s="26">
        <f>SUM(ENERO:DICIEMBRE!AL156)</f>
        <v>0</v>
      </c>
      <c r="AM156" s="26">
        <f>SUM(ENERO:DICIEMBRE!AM156)</f>
        <v>0</v>
      </c>
      <c r="AN156" s="26">
        <f>SUM(ENERO:DICIEMBRE!AN156)</f>
        <v>0</v>
      </c>
      <c r="AO156" s="26">
        <f>SUM(ENERO:DICIEMBRE!AO156)</f>
        <v>0</v>
      </c>
      <c r="AP156" s="26">
        <f>SUM(ENERO:DICIEMBRE!AP156)</f>
        <v>0</v>
      </c>
      <c r="AQ156" s="26">
        <f>SUM(ENERO:DICIEMBRE!AQ156)</f>
        <v>0</v>
      </c>
      <c r="AR156" s="26">
        <f>SUM(ENERO:DICIEMBRE!AR156)</f>
        <v>0</v>
      </c>
      <c r="AS156" s="26">
        <f>SUM(ENERO:DICIEMBRE!AS156)</f>
        <v>0</v>
      </c>
      <c r="AT156" s="26">
        <f>SUM(ENERO:DICIEMBRE!AT156)</f>
        <v>0</v>
      </c>
      <c r="AU156" s="26">
        <f>SUM(ENERO:DICIEMBRE!AU156)</f>
        <v>0</v>
      </c>
      <c r="AV156" s="26">
        <f>SUM(ENERO:DICIEMBRE!AV156)</f>
        <v>0</v>
      </c>
      <c r="AW156" s="26">
        <f>SUM(ENERO:DICIEMBRE!AW156)</f>
        <v>0</v>
      </c>
      <c r="AX156" s="26">
        <f>SUM(ENERO:DICIEMBRE!AX156)</f>
        <v>0</v>
      </c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3320" t="s">
        <v>4</v>
      </c>
      <c r="B157" s="3339"/>
      <c r="C157" s="3340"/>
      <c r="D157" s="265">
        <f>SUM(D148:D156)</f>
        <v>8013</v>
      </c>
      <c r="E157" s="263">
        <f>SUM(E148:E156)</f>
        <v>2836</v>
      </c>
      <c r="F157" s="268">
        <f>SUM(F148:F156)</f>
        <v>5177</v>
      </c>
      <c r="G157" s="280">
        <f t="shared" ref="G157:AT157" si="114">SUM(G148:G156)</f>
        <v>0</v>
      </c>
      <c r="H157" s="268">
        <f t="shared" si="114"/>
        <v>0</v>
      </c>
      <c r="I157" s="280">
        <f t="shared" si="114"/>
        <v>0</v>
      </c>
      <c r="J157" s="281">
        <f t="shared" si="114"/>
        <v>3</v>
      </c>
      <c r="K157" s="280">
        <f t="shared" si="114"/>
        <v>8</v>
      </c>
      <c r="L157" s="281">
        <f t="shared" si="114"/>
        <v>12</v>
      </c>
      <c r="M157" s="280">
        <f t="shared" si="114"/>
        <v>45</v>
      </c>
      <c r="N157" s="268">
        <f t="shared" si="114"/>
        <v>18</v>
      </c>
      <c r="O157" s="280">
        <f t="shared" si="114"/>
        <v>32</v>
      </c>
      <c r="P157" s="268">
        <f t="shared" si="114"/>
        <v>45</v>
      </c>
      <c r="Q157" s="280">
        <f t="shared" si="114"/>
        <v>75</v>
      </c>
      <c r="R157" s="268">
        <f t="shared" si="114"/>
        <v>32</v>
      </c>
      <c r="S157" s="280">
        <f t="shared" si="114"/>
        <v>72</v>
      </c>
      <c r="T157" s="268">
        <f t="shared" si="114"/>
        <v>41</v>
      </c>
      <c r="U157" s="280">
        <f t="shared" si="114"/>
        <v>74</v>
      </c>
      <c r="V157" s="268">
        <f t="shared" si="114"/>
        <v>67</v>
      </c>
      <c r="W157" s="280">
        <f t="shared" si="114"/>
        <v>103</v>
      </c>
      <c r="X157" s="268">
        <f t="shared" si="114"/>
        <v>49</v>
      </c>
      <c r="Y157" s="280">
        <f t="shared" si="114"/>
        <v>318</v>
      </c>
      <c r="Z157" s="268">
        <f t="shared" si="114"/>
        <v>306</v>
      </c>
      <c r="AA157" s="280">
        <f t="shared" si="114"/>
        <v>386</v>
      </c>
      <c r="AB157" s="268">
        <f t="shared" si="114"/>
        <v>489</v>
      </c>
      <c r="AC157" s="280">
        <f t="shared" si="114"/>
        <v>86</v>
      </c>
      <c r="AD157" s="268">
        <f t="shared" si="114"/>
        <v>353</v>
      </c>
      <c r="AE157" s="280">
        <f t="shared" si="114"/>
        <v>202</v>
      </c>
      <c r="AF157" s="268">
        <f t="shared" si="114"/>
        <v>693</v>
      </c>
      <c r="AG157" s="280">
        <f t="shared" si="114"/>
        <v>238</v>
      </c>
      <c r="AH157" s="268">
        <f t="shared" si="114"/>
        <v>946</v>
      </c>
      <c r="AI157" s="280">
        <f t="shared" si="114"/>
        <v>543</v>
      </c>
      <c r="AJ157" s="268">
        <f t="shared" si="114"/>
        <v>1198</v>
      </c>
      <c r="AK157" s="280">
        <f t="shared" si="114"/>
        <v>335</v>
      </c>
      <c r="AL157" s="268">
        <f t="shared" si="114"/>
        <v>498</v>
      </c>
      <c r="AM157" s="280">
        <f t="shared" si="114"/>
        <v>240</v>
      </c>
      <c r="AN157" s="268">
        <f t="shared" si="114"/>
        <v>352</v>
      </c>
      <c r="AO157" s="280">
        <f t="shared" si="114"/>
        <v>79</v>
      </c>
      <c r="AP157" s="270">
        <f t="shared" si="114"/>
        <v>75</v>
      </c>
      <c r="AQ157" s="268">
        <f t="shared" si="114"/>
        <v>24</v>
      </c>
      <c r="AR157" s="269">
        <f t="shared" si="114"/>
        <v>87</v>
      </c>
      <c r="AS157" s="268">
        <f t="shared" si="114"/>
        <v>19</v>
      </c>
      <c r="AT157" s="282">
        <f t="shared" si="114"/>
        <v>0</v>
      </c>
      <c r="AU157" s="282">
        <f>SUM(AU148:AU156)</f>
        <v>60</v>
      </c>
      <c r="AV157" s="282">
        <f>SUM(AV148:AV156)</f>
        <v>0</v>
      </c>
      <c r="AW157" s="282">
        <f>SUM(AW148:AW156)</f>
        <v>0</v>
      </c>
      <c r="AX157" s="282">
        <f>SUM(AX148:AX156)</f>
        <v>3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x14ac:dyDescent="0.2">
      <c r="A159" s="3375" t="s">
        <v>191</v>
      </c>
      <c r="B159" s="3376"/>
      <c r="C159" s="3377"/>
      <c r="D159" s="3369" t="s">
        <v>4</v>
      </c>
      <c r="E159" s="3370"/>
      <c r="F159" s="3371"/>
      <c r="G159" s="3320" t="s">
        <v>5</v>
      </c>
      <c r="H159" s="3339"/>
      <c r="I159" s="3339"/>
      <c r="J159" s="3339"/>
      <c r="K159" s="3339"/>
      <c r="L159" s="3339"/>
      <c r="M159" s="3339"/>
      <c r="N159" s="3339"/>
      <c r="O159" s="3339"/>
      <c r="P159" s="3339"/>
      <c r="Q159" s="3339"/>
      <c r="R159" s="3339"/>
      <c r="S159" s="3339"/>
      <c r="T159" s="3339"/>
      <c r="U159" s="3339"/>
      <c r="V159" s="3339"/>
      <c r="W159" s="3339"/>
      <c r="X159" s="3339"/>
      <c r="Y159" s="3339"/>
      <c r="Z159" s="3339"/>
      <c r="AA159" s="3339"/>
      <c r="AB159" s="3339"/>
      <c r="AC159" s="3339"/>
      <c r="AD159" s="3339"/>
      <c r="AE159" s="3339"/>
      <c r="AF159" s="3339"/>
      <c r="AG159" s="3339"/>
      <c r="AH159" s="3339"/>
      <c r="AI159" s="3339"/>
      <c r="AJ159" s="3339"/>
      <c r="AK159" s="3339"/>
      <c r="AL159" s="3339"/>
      <c r="AM159" s="3339"/>
      <c r="AN159" s="3339"/>
      <c r="AO159" s="3339"/>
      <c r="AP159" s="3340"/>
      <c r="AQ159" s="3418" t="s">
        <v>42</v>
      </c>
      <c r="AR159" s="3362" t="s">
        <v>9</v>
      </c>
      <c r="AS159" s="3415" t="s">
        <v>122</v>
      </c>
      <c r="AT159" s="3415" t="s">
        <v>123</v>
      </c>
      <c r="AU159" s="283"/>
      <c r="AV159" s="3319" t="s">
        <v>192</v>
      </c>
      <c r="AW159" s="3416" t="s">
        <v>193</v>
      </c>
      <c r="AY159" s="2"/>
      <c r="AZ159" s="3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x14ac:dyDescent="0.2">
      <c r="A160" s="3272"/>
      <c r="B160" s="3273"/>
      <c r="C160" s="3274"/>
      <c r="D160" s="3394"/>
      <c r="E160" s="3395"/>
      <c r="F160" s="3304"/>
      <c r="G160" s="3337" t="s">
        <v>14</v>
      </c>
      <c r="H160" s="3338"/>
      <c r="I160" s="3320" t="s">
        <v>15</v>
      </c>
      <c r="J160" s="3340"/>
      <c r="K160" s="3339" t="s">
        <v>16</v>
      </c>
      <c r="L160" s="3340"/>
      <c r="M160" s="3320" t="s">
        <v>17</v>
      </c>
      <c r="N160" s="3340"/>
      <c r="O160" s="3320" t="s">
        <v>18</v>
      </c>
      <c r="P160" s="3340"/>
      <c r="Q160" s="3320" t="s">
        <v>19</v>
      </c>
      <c r="R160" s="3340"/>
      <c r="S160" s="3320" t="s">
        <v>20</v>
      </c>
      <c r="T160" s="3340"/>
      <c r="U160" s="3320" t="s">
        <v>21</v>
      </c>
      <c r="V160" s="3340"/>
      <c r="W160" s="3320" t="s">
        <v>22</v>
      </c>
      <c r="X160" s="3340"/>
      <c r="Y160" s="3320" t="s">
        <v>23</v>
      </c>
      <c r="Z160" s="3321"/>
      <c r="AA160" s="3320" t="s">
        <v>24</v>
      </c>
      <c r="AB160" s="3321"/>
      <c r="AC160" s="3413" t="s">
        <v>25</v>
      </c>
      <c r="AD160" s="3414"/>
      <c r="AE160" s="3413" t="s">
        <v>26</v>
      </c>
      <c r="AF160" s="3414"/>
      <c r="AG160" s="3413" t="s">
        <v>27</v>
      </c>
      <c r="AH160" s="3414"/>
      <c r="AI160" s="3413" t="s">
        <v>28</v>
      </c>
      <c r="AJ160" s="3414"/>
      <c r="AK160" s="3320" t="s">
        <v>29</v>
      </c>
      <c r="AL160" s="3321"/>
      <c r="AM160" s="3320" t="s">
        <v>30</v>
      </c>
      <c r="AN160" s="3321"/>
      <c r="AO160" s="3320" t="s">
        <v>31</v>
      </c>
      <c r="AP160" s="3321"/>
      <c r="AQ160" s="3287"/>
      <c r="AR160" s="3365"/>
      <c r="AS160" s="3415"/>
      <c r="AT160" s="3415"/>
      <c r="AU160" s="284" t="s">
        <v>10</v>
      </c>
      <c r="AV160" s="3315"/>
      <c r="AW160" s="3417"/>
      <c r="AY160" s="2"/>
      <c r="AZ160" s="3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3378"/>
      <c r="B161" s="3276"/>
      <c r="C161" s="3277"/>
      <c r="D161" s="230" t="s">
        <v>32</v>
      </c>
      <c r="E161" s="91" t="s">
        <v>33</v>
      </c>
      <c r="F161" s="143" t="s">
        <v>34</v>
      </c>
      <c r="G161" s="19" t="s">
        <v>33</v>
      </c>
      <c r="H161" s="18" t="s">
        <v>34</v>
      </c>
      <c r="I161" s="19" t="s">
        <v>33</v>
      </c>
      <c r="J161" s="18" t="s">
        <v>34</v>
      </c>
      <c r="K161" s="19" t="s">
        <v>33</v>
      </c>
      <c r="L161" s="18" t="s">
        <v>34</v>
      </c>
      <c r="M161" s="19" t="s">
        <v>33</v>
      </c>
      <c r="N161" s="18" t="s">
        <v>34</v>
      </c>
      <c r="O161" s="19" t="s">
        <v>33</v>
      </c>
      <c r="P161" s="18" t="s">
        <v>34</v>
      </c>
      <c r="Q161" s="19" t="s">
        <v>33</v>
      </c>
      <c r="R161" s="18" t="s">
        <v>34</v>
      </c>
      <c r="S161" s="19" t="s">
        <v>33</v>
      </c>
      <c r="T161" s="18" t="s">
        <v>34</v>
      </c>
      <c r="U161" s="19" t="s">
        <v>33</v>
      </c>
      <c r="V161" s="18" t="s">
        <v>34</v>
      </c>
      <c r="W161" s="19" t="s">
        <v>33</v>
      </c>
      <c r="X161" s="18" t="s">
        <v>34</v>
      </c>
      <c r="Y161" s="19" t="s">
        <v>33</v>
      </c>
      <c r="Z161" s="18" t="s">
        <v>34</v>
      </c>
      <c r="AA161" s="19" t="s">
        <v>33</v>
      </c>
      <c r="AB161" s="18" t="s">
        <v>34</v>
      </c>
      <c r="AC161" s="19" t="s">
        <v>33</v>
      </c>
      <c r="AD161" s="18" t="s">
        <v>34</v>
      </c>
      <c r="AE161" s="19" t="s">
        <v>33</v>
      </c>
      <c r="AF161" s="18" t="s">
        <v>34</v>
      </c>
      <c r="AG161" s="19" t="s">
        <v>33</v>
      </c>
      <c r="AH161" s="18" t="s">
        <v>34</v>
      </c>
      <c r="AI161" s="19" t="s">
        <v>33</v>
      </c>
      <c r="AJ161" s="18" t="s">
        <v>34</v>
      </c>
      <c r="AK161" s="19" t="s">
        <v>33</v>
      </c>
      <c r="AL161" s="18" t="s">
        <v>34</v>
      </c>
      <c r="AM161" s="19" t="s">
        <v>33</v>
      </c>
      <c r="AN161" s="18" t="s">
        <v>34</v>
      </c>
      <c r="AO161" s="19" t="s">
        <v>33</v>
      </c>
      <c r="AP161" s="18" t="s">
        <v>34</v>
      </c>
      <c r="AQ161" s="3288"/>
      <c r="AR161" s="3368"/>
      <c r="AS161" s="3415"/>
      <c r="AT161" s="3415"/>
      <c r="AU161" s="285"/>
      <c r="AV161" s="3316"/>
      <c r="AW161" s="3283"/>
      <c r="AY161" s="2"/>
      <c r="AZ161" s="3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x14ac:dyDescent="0.2">
      <c r="A162" s="3317" t="s">
        <v>194</v>
      </c>
      <c r="B162" s="3407" t="s">
        <v>195</v>
      </c>
      <c r="C162" s="3408"/>
      <c r="D162" s="286">
        <f t="shared" ref="D162:D172" si="115">SUM(F162)</f>
        <v>0</v>
      </c>
      <c r="E162" s="287"/>
      <c r="F162" s="288">
        <f>SUM(AD162+AF162+AH162+AJ162+AL162+AN162+AP162)</f>
        <v>0</v>
      </c>
      <c r="G162" s="289"/>
      <c r="H162" s="290"/>
      <c r="I162" s="289"/>
      <c r="J162" s="290"/>
      <c r="K162" s="289"/>
      <c r="L162" s="290"/>
      <c r="M162" s="289"/>
      <c r="N162" s="290"/>
      <c r="O162" s="289"/>
      <c r="P162" s="290"/>
      <c r="Q162" s="289"/>
      <c r="R162" s="290"/>
      <c r="S162" s="289"/>
      <c r="T162" s="290"/>
      <c r="U162" s="289"/>
      <c r="V162" s="290"/>
      <c r="W162" s="289"/>
      <c r="X162" s="290"/>
      <c r="Y162" s="289"/>
      <c r="Z162" s="290"/>
      <c r="AA162" s="289"/>
      <c r="AB162" s="290"/>
      <c r="AC162" s="291"/>
      <c r="AD162" s="61"/>
      <c r="AE162" s="291"/>
      <c r="AF162" s="61"/>
      <c r="AG162" s="291"/>
      <c r="AH162" s="61"/>
      <c r="AI162" s="291"/>
      <c r="AJ162" s="61"/>
      <c r="AK162" s="291"/>
      <c r="AL162" s="61"/>
      <c r="AM162" s="291"/>
      <c r="AN162" s="61"/>
      <c r="AO162" s="291"/>
      <c r="AP162" s="61"/>
      <c r="AQ162" s="292"/>
      <c r="AR162" s="61"/>
      <c r="AS162" s="62"/>
      <c r="AT162" s="62"/>
      <c r="AU162" s="236"/>
      <c r="AV162" s="293"/>
      <c r="AW162" s="293"/>
      <c r="AX162" s="30" t="str">
        <f t="shared" ref="AX162:AX198" si="116">$CA162&amp;$CB162&amp;$CC162&amp;$CD162&amp;$CE162&amp;$CF162&amp;$CG162&amp;$CH162</f>
        <v/>
      </c>
      <c r="AY162" s="2"/>
      <c r="AZ162" s="3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3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3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313"/>
      <c r="AD165" s="47"/>
      <c r="AE165" s="313"/>
      <c r="AF165" s="47"/>
      <c r="AG165" s="313"/>
      <c r="AH165" s="47"/>
      <c r="AI165" s="313"/>
      <c r="AJ165" s="47"/>
      <c r="AK165" s="313"/>
      <c r="AL165" s="47"/>
      <c r="AM165" s="313"/>
      <c r="AN165" s="47"/>
      <c r="AO165" s="313"/>
      <c r="AP165" s="47"/>
      <c r="AQ165" s="314"/>
      <c r="AR165" s="47"/>
      <c r="AS165" s="46"/>
      <c r="AT165" s="46"/>
      <c r="AU165" s="49"/>
      <c r="AV165" s="315"/>
      <c r="AW165" s="315"/>
      <c r="AX165" s="30" t="str">
        <f t="shared" si="116"/>
        <v/>
      </c>
      <c r="AY165" s="2"/>
      <c r="AZ165" s="3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3317" t="s">
        <v>196</v>
      </c>
      <c r="C166" s="316" t="s">
        <v>4</v>
      </c>
      <c r="D166" s="317">
        <f t="shared" si="115"/>
        <v>0</v>
      </c>
      <c r="E166" s="309"/>
      <c r="F166" s="282">
        <f t="shared" si="117"/>
        <v>0</v>
      </c>
      <c r="G166" s="140"/>
      <c r="H166" s="318"/>
      <c r="I166" s="140"/>
      <c r="J166" s="318"/>
      <c r="K166" s="140"/>
      <c r="L166" s="318"/>
      <c r="M166" s="140"/>
      <c r="N166" s="318"/>
      <c r="O166" s="140"/>
      <c r="P166" s="318"/>
      <c r="Q166" s="140"/>
      <c r="R166" s="318"/>
      <c r="S166" s="140"/>
      <c r="T166" s="318"/>
      <c r="U166" s="140"/>
      <c r="V166" s="318"/>
      <c r="W166" s="140"/>
      <c r="X166" s="318"/>
      <c r="Y166" s="140"/>
      <c r="Z166" s="318"/>
      <c r="AA166" s="140"/>
      <c r="AB166" s="318"/>
      <c r="AC166" s="319"/>
      <c r="AD166" s="264">
        <f t="shared" ref="AD166:AW166" si="120">SUM(AD167:AD172)</f>
        <v>0</v>
      </c>
      <c r="AE166" s="319"/>
      <c r="AF166" s="264">
        <f t="shared" si="120"/>
        <v>0</v>
      </c>
      <c r="AG166" s="319"/>
      <c r="AH166" s="264">
        <f t="shared" si="120"/>
        <v>0</v>
      </c>
      <c r="AI166" s="319"/>
      <c r="AJ166" s="264">
        <f t="shared" si="120"/>
        <v>0</v>
      </c>
      <c r="AK166" s="319"/>
      <c r="AL166" s="264">
        <f t="shared" si="120"/>
        <v>0</v>
      </c>
      <c r="AM166" s="319"/>
      <c r="AN166" s="264">
        <f t="shared" si="120"/>
        <v>0</v>
      </c>
      <c r="AO166" s="319"/>
      <c r="AP166" s="264">
        <f t="shared" si="120"/>
        <v>0</v>
      </c>
      <c r="AQ166" s="320">
        <f>SUM(AQ167:AQ172)</f>
        <v>0</v>
      </c>
      <c r="AR166" s="264">
        <f t="shared" si="120"/>
        <v>0</v>
      </c>
      <c r="AS166" s="83">
        <f>SUM(AS167:AS172)</f>
        <v>0</v>
      </c>
      <c r="AT166" s="83">
        <f>SUM(AT167:AT172)</f>
        <v>0</v>
      </c>
      <c r="AU166" s="83">
        <f>SUM(AU167:AU172)</f>
        <v>0</v>
      </c>
      <c r="AV166" s="87">
        <f t="shared" si="120"/>
        <v>0</v>
      </c>
      <c r="AW166" s="83">
        <f t="shared" si="120"/>
        <v>0</v>
      </c>
      <c r="AX166" s="30"/>
      <c r="AY166" s="2"/>
      <c r="AZ166" s="3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287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3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3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3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3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3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291"/>
      <c r="B172" s="3291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313"/>
      <c r="AD172" s="304"/>
      <c r="AE172" s="313"/>
      <c r="AF172" s="304"/>
      <c r="AG172" s="313"/>
      <c r="AH172" s="304"/>
      <c r="AI172" s="313"/>
      <c r="AJ172" s="304"/>
      <c r="AK172" s="313"/>
      <c r="AL172" s="304"/>
      <c r="AM172" s="313"/>
      <c r="AN172" s="304"/>
      <c r="AO172" s="313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3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x14ac:dyDescent="0.2">
      <c r="A173" s="3317" t="s">
        <v>203</v>
      </c>
      <c r="B173" s="3317" t="s">
        <v>204</v>
      </c>
      <c r="C173" s="328" t="s">
        <v>96</v>
      </c>
      <c r="D173" s="322">
        <f t="shared" ref="D173:D177" si="127">SUM(E173)</f>
        <v>0</v>
      </c>
      <c r="E173" s="286">
        <f>SUM(AC173+AE173+AG173+AI173+AK173+AM173+AO173)</f>
        <v>0</v>
      </c>
      <c r="F173" s="287"/>
      <c r="G173" s="289"/>
      <c r="H173" s="290"/>
      <c r="I173" s="289"/>
      <c r="J173" s="329"/>
      <c r="K173" s="289"/>
      <c r="L173" s="290"/>
      <c r="M173" s="289"/>
      <c r="N173" s="329"/>
      <c r="O173" s="289"/>
      <c r="P173" s="290"/>
      <c r="Q173" s="289"/>
      <c r="R173" s="329"/>
      <c r="S173" s="289"/>
      <c r="T173" s="290"/>
      <c r="U173" s="289"/>
      <c r="V173" s="329"/>
      <c r="W173" s="289"/>
      <c r="X173" s="290"/>
      <c r="Y173" s="289"/>
      <c r="Z173" s="329"/>
      <c r="AA173" s="289"/>
      <c r="AB173" s="329"/>
      <c r="AC173" s="26"/>
      <c r="AD173" s="330"/>
      <c r="AE173" s="26"/>
      <c r="AF173" s="330"/>
      <c r="AG173" s="26"/>
      <c r="AH173" s="330"/>
      <c r="AI173" s="26"/>
      <c r="AJ173" s="330"/>
      <c r="AK173" s="26"/>
      <c r="AL173" s="330"/>
      <c r="AM173" s="26"/>
      <c r="AN173" s="330"/>
      <c r="AO173" s="26"/>
      <c r="AP173" s="330"/>
      <c r="AQ173" s="292"/>
      <c r="AR173" s="62"/>
      <c r="AS173" s="62"/>
      <c r="AT173" s="62"/>
      <c r="AU173" s="62"/>
      <c r="AV173" s="293"/>
      <c r="AW173" s="25"/>
      <c r="AX173" s="30" t="str">
        <f t="shared" si="116"/>
        <v/>
      </c>
      <c r="AY173" s="2"/>
      <c r="AZ173" s="3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3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3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3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291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340"/>
      <c r="K177" s="311"/>
      <c r="L177" s="312"/>
      <c r="M177" s="311"/>
      <c r="N177" s="340"/>
      <c r="O177" s="311"/>
      <c r="P177" s="312"/>
      <c r="Q177" s="311"/>
      <c r="R177" s="340"/>
      <c r="S177" s="311"/>
      <c r="T177" s="312"/>
      <c r="U177" s="311"/>
      <c r="V177" s="340"/>
      <c r="W177" s="311"/>
      <c r="X177" s="312"/>
      <c r="Y177" s="311"/>
      <c r="Z177" s="340"/>
      <c r="AA177" s="311"/>
      <c r="AB177" s="340"/>
      <c r="AC177" s="45"/>
      <c r="AD177" s="341"/>
      <c r="AE177" s="45"/>
      <c r="AF177" s="341"/>
      <c r="AG177" s="45"/>
      <c r="AH177" s="341"/>
      <c r="AI177" s="45"/>
      <c r="AJ177" s="341"/>
      <c r="AK177" s="45"/>
      <c r="AL177" s="341"/>
      <c r="AM177" s="45"/>
      <c r="AN177" s="341"/>
      <c r="AO177" s="45"/>
      <c r="AP177" s="341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3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x14ac:dyDescent="0.2">
      <c r="A178" s="3406" t="s">
        <v>208</v>
      </c>
      <c r="B178" s="3319" t="s">
        <v>209</v>
      </c>
      <c r="C178" s="343" t="s">
        <v>210</v>
      </c>
      <c r="D178" s="344">
        <f>SUM(E178:F178)</f>
        <v>0</v>
      </c>
      <c r="E178" s="317">
        <f>+G178+I178+K178+M178+O178+Q178+S178+U178+W178+Y178+AA178+AC178+AE178+AG178+AI178+AK178+AM178+AO178</f>
        <v>0</v>
      </c>
      <c r="F178" s="345">
        <f t="shared" ref="E178:F180" si="128">+H178+J178+L178+N178+P178+R178+T178+V178+X178+Z178+AB178+AD178+AF178+AH178+AJ178+AL178+AN178+AP178</f>
        <v>0</v>
      </c>
      <c r="G178" s="346">
        <f>SUM(G179:G180)</f>
        <v>0</v>
      </c>
      <c r="H178" s="347">
        <f t="shared" ref="H178:AS178" si="129">SUM(H179:H180)</f>
        <v>0</v>
      </c>
      <c r="I178" s="346">
        <f t="shared" si="129"/>
        <v>0</v>
      </c>
      <c r="J178" s="347">
        <f t="shared" si="129"/>
        <v>0</v>
      </c>
      <c r="K178" s="346">
        <f>SUM(K179:K180)</f>
        <v>0</v>
      </c>
      <c r="L178" s="348">
        <f t="shared" si="129"/>
        <v>0</v>
      </c>
      <c r="M178" s="346">
        <f t="shared" si="129"/>
        <v>0</v>
      </c>
      <c r="N178" s="349">
        <f t="shared" si="129"/>
        <v>0</v>
      </c>
      <c r="O178" s="350">
        <f t="shared" si="129"/>
        <v>0</v>
      </c>
      <c r="P178" s="347">
        <f t="shared" si="129"/>
        <v>0</v>
      </c>
      <c r="Q178" s="350">
        <f t="shared" si="129"/>
        <v>0</v>
      </c>
      <c r="R178" s="347">
        <f t="shared" si="129"/>
        <v>0</v>
      </c>
      <c r="S178" s="350">
        <f t="shared" si="129"/>
        <v>0</v>
      </c>
      <c r="T178" s="347">
        <f t="shared" si="129"/>
        <v>0</v>
      </c>
      <c r="U178" s="350">
        <f t="shared" si="129"/>
        <v>0</v>
      </c>
      <c r="V178" s="347">
        <f t="shared" si="129"/>
        <v>0</v>
      </c>
      <c r="W178" s="350">
        <f t="shared" si="129"/>
        <v>0</v>
      </c>
      <c r="X178" s="347">
        <f t="shared" si="129"/>
        <v>0</v>
      </c>
      <c r="Y178" s="350">
        <f t="shared" si="129"/>
        <v>0</v>
      </c>
      <c r="Z178" s="347">
        <f t="shared" si="129"/>
        <v>0</v>
      </c>
      <c r="AA178" s="350">
        <f t="shared" si="129"/>
        <v>0</v>
      </c>
      <c r="AB178" s="347">
        <f t="shared" si="129"/>
        <v>0</v>
      </c>
      <c r="AC178" s="346">
        <f t="shared" si="129"/>
        <v>0</v>
      </c>
      <c r="AD178" s="347">
        <f t="shared" si="129"/>
        <v>0</v>
      </c>
      <c r="AE178" s="346">
        <f t="shared" si="129"/>
        <v>0</v>
      </c>
      <c r="AF178" s="347">
        <f t="shared" si="129"/>
        <v>0</v>
      </c>
      <c r="AG178" s="346">
        <f t="shared" si="129"/>
        <v>0</v>
      </c>
      <c r="AH178" s="347">
        <f t="shared" si="129"/>
        <v>0</v>
      </c>
      <c r="AI178" s="346">
        <f t="shared" si="129"/>
        <v>0</v>
      </c>
      <c r="AJ178" s="347">
        <f t="shared" si="129"/>
        <v>0</v>
      </c>
      <c r="AK178" s="346">
        <f t="shared" si="129"/>
        <v>0</v>
      </c>
      <c r="AL178" s="347">
        <f t="shared" si="129"/>
        <v>0</v>
      </c>
      <c r="AM178" s="346">
        <f t="shared" si="129"/>
        <v>0</v>
      </c>
      <c r="AN178" s="347">
        <f t="shared" si="129"/>
        <v>0</v>
      </c>
      <c r="AO178" s="346">
        <f t="shared" si="129"/>
        <v>0</v>
      </c>
      <c r="AP178" s="347">
        <f t="shared" si="129"/>
        <v>0</v>
      </c>
      <c r="AQ178" s="351">
        <f t="shared" si="129"/>
        <v>0</v>
      </c>
      <c r="AR178" s="347">
        <f t="shared" si="129"/>
        <v>0</v>
      </c>
      <c r="AS178" s="347">
        <f t="shared" si="129"/>
        <v>0</v>
      </c>
      <c r="AT178" s="347">
        <f>SUM(AT179:AT180)</f>
        <v>0</v>
      </c>
      <c r="AU178" s="347">
        <f>SUM(AU179:AU180)</f>
        <v>0</v>
      </c>
      <c r="AV178" s="352">
        <f>SUM(AV179:AV180)</f>
        <v>0</v>
      </c>
      <c r="AW178" s="347">
        <f>SUM(AW179:AW180)</f>
        <v>0</v>
      </c>
      <c r="AX178" s="30"/>
      <c r="AY178" s="212"/>
      <c r="AZ178" s="3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343" t="s">
        <v>211</v>
      </c>
      <c r="D179" s="322">
        <f>SUM(E179:F179)</f>
        <v>0</v>
      </c>
      <c r="E179" s="322">
        <f t="shared" si="128"/>
        <v>0</v>
      </c>
      <c r="F179" s="286">
        <f t="shared" si="128"/>
        <v>0</v>
      </c>
      <c r="G179" s="63"/>
      <c r="H179" s="61"/>
      <c r="I179" s="26"/>
      <c r="J179" s="62"/>
      <c r="K179" s="26"/>
      <c r="L179" s="353"/>
      <c r="M179" s="26"/>
      <c r="N179" s="61"/>
      <c r="O179" s="26"/>
      <c r="P179" s="25"/>
      <c r="Q179" s="26"/>
      <c r="R179" s="25"/>
      <c r="S179" s="26"/>
      <c r="T179" s="25"/>
      <c r="U179" s="26"/>
      <c r="V179" s="25"/>
      <c r="W179" s="26"/>
      <c r="X179" s="25"/>
      <c r="Y179" s="26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3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ht="31.5" x14ac:dyDescent="0.2">
      <c r="A180" s="3393"/>
      <c r="B180" s="3316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3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x14ac:dyDescent="0.2">
      <c r="A181" s="3406" t="s">
        <v>213</v>
      </c>
      <c r="B181" s="3317" t="s">
        <v>214</v>
      </c>
      <c r="C181" s="356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3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3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291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3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x14ac:dyDescent="0.2">
      <c r="A184" s="3392"/>
      <c r="B184" s="3319" t="s">
        <v>218</v>
      </c>
      <c r="C184" s="343" t="s">
        <v>215</v>
      </c>
      <c r="D184" s="286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329"/>
      <c r="I184" s="357"/>
      <c r="J184" s="329"/>
      <c r="K184" s="357"/>
      <c r="L184" s="329"/>
      <c r="M184" s="357"/>
      <c r="N184" s="329"/>
      <c r="O184" s="357"/>
      <c r="P184" s="329"/>
      <c r="Q184" s="357"/>
      <c r="R184" s="329"/>
      <c r="S184" s="357"/>
      <c r="T184" s="329"/>
      <c r="U184" s="357"/>
      <c r="V184" s="329"/>
      <c r="W184" s="357"/>
      <c r="X184" s="329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3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316"/>
      <c r="C185" s="368" t="s">
        <v>219</v>
      </c>
      <c r="D185" s="317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3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x14ac:dyDescent="0.2">
      <c r="A186" s="3392"/>
      <c r="B186" s="3369" t="s">
        <v>96</v>
      </c>
      <c r="C186" s="356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291"/>
      <c r="AB186" s="330"/>
      <c r="AC186" s="26"/>
      <c r="AD186" s="62"/>
      <c r="AE186" s="26"/>
      <c r="AF186" s="62"/>
      <c r="AG186" s="26"/>
      <c r="AH186" s="62"/>
      <c r="AI186" s="26"/>
      <c r="AJ186" s="62"/>
      <c r="AK186" s="26"/>
      <c r="AL186" s="62"/>
      <c r="AM186" s="26"/>
      <c r="AN186" s="62"/>
      <c r="AO186" s="26"/>
      <c r="AP186" s="62"/>
      <c r="AQ186" s="292"/>
      <c r="AR186" s="61"/>
      <c r="AS186" s="62"/>
      <c r="AT186" s="62"/>
      <c r="AU186" s="62"/>
      <c r="AV186" s="236"/>
      <c r="AW186" s="62"/>
      <c r="AX186" s="30" t="str">
        <f t="shared" si="116"/>
        <v/>
      </c>
      <c r="AY186" s="212"/>
      <c r="AZ186" s="3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3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3393"/>
      <c r="B188" s="3372"/>
      <c r="C188" s="370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3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x14ac:dyDescent="0.2">
      <c r="A189" s="3317" t="s">
        <v>222</v>
      </c>
      <c r="B189" s="3399" t="s">
        <v>196</v>
      </c>
      <c r="C189" s="3321"/>
      <c r="D189" s="372">
        <f>SUM(E189+F189)</f>
        <v>0</v>
      </c>
      <c r="E189" s="372">
        <f>SUM(AC189+AE189+AG189+AI189+AK189)</f>
        <v>0</v>
      </c>
      <c r="F189" s="372">
        <f>SUM(AD189+AF189+AH189+AJ189+AL189)</f>
        <v>0</v>
      </c>
      <c r="G189" s="140"/>
      <c r="H189" s="141"/>
      <c r="I189" s="140"/>
      <c r="J189" s="141"/>
      <c r="K189" s="140"/>
      <c r="L189" s="141"/>
      <c r="M189" s="140"/>
      <c r="N189" s="141"/>
      <c r="O189" s="140"/>
      <c r="P189" s="141"/>
      <c r="Q189" s="140"/>
      <c r="R189" s="141"/>
      <c r="S189" s="140"/>
      <c r="T189" s="141"/>
      <c r="U189" s="140"/>
      <c r="V189" s="141"/>
      <c r="W189" s="140"/>
      <c r="X189" s="141"/>
      <c r="Y189" s="140"/>
      <c r="Z189" s="141"/>
      <c r="AA189" s="140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373"/>
      <c r="AL189" s="374"/>
      <c r="AM189" s="140"/>
      <c r="AN189" s="141"/>
      <c r="AO189" s="140"/>
      <c r="AP189" s="141"/>
      <c r="AQ189" s="375"/>
      <c r="AR189" s="376"/>
      <c r="AS189" s="374"/>
      <c r="AT189" s="374"/>
      <c r="AU189" s="374"/>
      <c r="AV189" s="377"/>
      <c r="AW189" s="377"/>
      <c r="AX189" s="30" t="str">
        <f t="shared" si="116"/>
        <v/>
      </c>
      <c r="AY189" s="212"/>
      <c r="AZ189" s="3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x14ac:dyDescent="0.2">
      <c r="A190" s="3290"/>
      <c r="B190" s="3290" t="s">
        <v>214</v>
      </c>
      <c r="C190" s="321" t="s">
        <v>215</v>
      </c>
      <c r="D190" s="286">
        <f t="shared" si="137"/>
        <v>0</v>
      </c>
      <c r="E190" s="286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3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3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x14ac:dyDescent="0.2">
      <c r="A192" s="3290"/>
      <c r="B192" s="3317" t="s">
        <v>96</v>
      </c>
      <c r="C192" s="356" t="s">
        <v>215</v>
      </c>
      <c r="D192" s="286">
        <f t="shared" si="137"/>
        <v>0</v>
      </c>
      <c r="E192" s="322">
        <f t="shared" si="139"/>
        <v>0</v>
      </c>
      <c r="F192" s="378">
        <f t="shared" si="139"/>
        <v>0</v>
      </c>
      <c r="G192" s="289"/>
      <c r="H192" s="384"/>
      <c r="I192" s="289"/>
      <c r="J192" s="384"/>
      <c r="K192" s="289"/>
      <c r="L192" s="384"/>
      <c r="M192" s="289"/>
      <c r="N192" s="384"/>
      <c r="O192" s="289"/>
      <c r="P192" s="384"/>
      <c r="Q192" s="289"/>
      <c r="R192" s="384"/>
      <c r="S192" s="289"/>
      <c r="T192" s="384"/>
      <c r="U192" s="289"/>
      <c r="V192" s="384"/>
      <c r="W192" s="289"/>
      <c r="X192" s="384"/>
      <c r="Y192" s="289"/>
      <c r="Z192" s="384"/>
      <c r="AA192" s="289"/>
      <c r="AB192" s="384"/>
      <c r="AC192" s="384"/>
      <c r="AD192" s="384"/>
      <c r="AE192" s="384"/>
      <c r="AF192" s="384"/>
      <c r="AG192" s="384"/>
      <c r="AH192" s="384"/>
      <c r="AI192" s="384"/>
      <c r="AJ192" s="384"/>
      <c r="AK192" s="26"/>
      <c r="AL192" s="62"/>
      <c r="AM192" s="289"/>
      <c r="AN192" s="384"/>
      <c r="AO192" s="289"/>
      <c r="AP192" s="384"/>
      <c r="AQ192" s="292"/>
      <c r="AR192" s="61"/>
      <c r="AS192" s="62"/>
      <c r="AT192" s="62"/>
      <c r="AU192" s="25"/>
      <c r="AV192" s="29"/>
      <c r="AW192" s="29"/>
      <c r="AX192" s="30" t="str">
        <f t="shared" si="116"/>
        <v/>
      </c>
      <c r="AY192" s="212"/>
      <c r="AZ192" s="3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291"/>
      <c r="B193" s="3291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386"/>
      <c r="I193" s="311"/>
      <c r="J193" s="386"/>
      <c r="K193" s="311"/>
      <c r="L193" s="386"/>
      <c r="M193" s="311"/>
      <c r="N193" s="386"/>
      <c r="O193" s="311"/>
      <c r="P193" s="386"/>
      <c r="Q193" s="311"/>
      <c r="R193" s="386"/>
      <c r="S193" s="311"/>
      <c r="T193" s="386"/>
      <c r="U193" s="311"/>
      <c r="V193" s="386"/>
      <c r="W193" s="311"/>
      <c r="X193" s="386"/>
      <c r="Y193" s="311"/>
      <c r="Z193" s="386"/>
      <c r="AA193" s="311"/>
      <c r="AB193" s="386"/>
      <c r="AC193" s="386"/>
      <c r="AD193" s="386"/>
      <c r="AE193" s="386"/>
      <c r="AF193" s="386"/>
      <c r="AG193" s="386"/>
      <c r="AH193" s="386"/>
      <c r="AI193" s="386"/>
      <c r="AJ193" s="386"/>
      <c r="AK193" s="387"/>
      <c r="AL193" s="388"/>
      <c r="AM193" s="389"/>
      <c r="AN193" s="386"/>
      <c r="AO193" s="389"/>
      <c r="AP193" s="386"/>
      <c r="AQ193" s="390"/>
      <c r="AR193" s="391"/>
      <c r="AS193" s="388"/>
      <c r="AT193" s="388"/>
      <c r="AU193" s="388"/>
      <c r="AV193" s="342"/>
      <c r="AW193" s="46"/>
      <c r="AX193" s="30" t="str">
        <f t="shared" si="116"/>
        <v/>
      </c>
      <c r="AY193" s="212"/>
      <c r="AZ193" s="3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21.75" x14ac:dyDescent="0.2">
      <c r="A194" s="3400" t="s">
        <v>225</v>
      </c>
      <c r="B194" s="3403" t="s">
        <v>226</v>
      </c>
      <c r="C194" s="392" t="s">
        <v>227</v>
      </c>
      <c r="D194" s="286">
        <f t="shared" si="137"/>
        <v>0</v>
      </c>
      <c r="E194" s="286">
        <f t="shared" ref="E194:F196" si="140">SUM(Y194+AA194+AC194+AE194+AG194+AI194+AK194+AM194+AO194)</f>
        <v>0</v>
      </c>
      <c r="F194" s="393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3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ht="32.25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3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ht="32.25" x14ac:dyDescent="0.2">
      <c r="A196" s="3402"/>
      <c r="B196" s="3405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3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63" x14ac:dyDescent="0.2">
      <c r="A197" s="3392" t="s">
        <v>230</v>
      </c>
      <c r="B197" s="3317" t="s">
        <v>231</v>
      </c>
      <c r="C197" s="398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289"/>
      <c r="H197" s="384"/>
      <c r="I197" s="289"/>
      <c r="J197" s="384"/>
      <c r="K197" s="289"/>
      <c r="L197" s="384"/>
      <c r="M197" s="289"/>
      <c r="N197" s="384"/>
      <c r="O197" s="289"/>
      <c r="P197" s="384"/>
      <c r="Q197" s="289"/>
      <c r="R197" s="384"/>
      <c r="S197" s="289"/>
      <c r="T197" s="384"/>
      <c r="U197" s="289"/>
      <c r="V197" s="384"/>
      <c r="W197" s="289"/>
      <c r="X197" s="384"/>
      <c r="Y197" s="289"/>
      <c r="Z197" s="384"/>
      <c r="AA197" s="289"/>
      <c r="AB197" s="384"/>
      <c r="AC197" s="26"/>
      <c r="AD197" s="62"/>
      <c r="AE197" s="26"/>
      <c r="AF197" s="62"/>
      <c r="AG197" s="26"/>
      <c r="AH197" s="62"/>
      <c r="AI197" s="26"/>
      <c r="AJ197" s="62"/>
      <c r="AK197" s="26"/>
      <c r="AL197" s="62"/>
      <c r="AM197" s="26"/>
      <c r="AN197" s="62"/>
      <c r="AO197" s="26"/>
      <c r="AP197" s="62"/>
      <c r="AQ197" s="400"/>
      <c r="AR197" s="62"/>
      <c r="AS197" s="62"/>
      <c r="AT197" s="62"/>
      <c r="AU197" s="62"/>
      <c r="AV197" s="401"/>
      <c r="AW197" s="62"/>
      <c r="AX197" s="30" t="str">
        <f t="shared" si="116"/>
        <v/>
      </c>
      <c r="AY197" s="212"/>
      <c r="AZ197" s="3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52.5" x14ac:dyDescent="0.2">
      <c r="A198" s="3393"/>
      <c r="B198" s="3291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3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x14ac:dyDescent="0.2">
      <c r="A200" s="3375" t="s">
        <v>235</v>
      </c>
      <c r="B200" s="3376"/>
      <c r="C200" s="3377"/>
      <c r="D200" s="3369" t="s">
        <v>4</v>
      </c>
      <c r="E200" s="3370"/>
      <c r="F200" s="3371"/>
      <c r="G200" s="3320" t="s">
        <v>5</v>
      </c>
      <c r="H200" s="3339"/>
      <c r="I200" s="3339"/>
      <c r="J200" s="3339"/>
      <c r="K200" s="3339"/>
      <c r="L200" s="3339"/>
      <c r="M200" s="3339"/>
      <c r="N200" s="3339"/>
      <c r="O200" s="3339"/>
      <c r="P200" s="3339"/>
      <c r="Q200" s="3339"/>
      <c r="R200" s="3339"/>
      <c r="S200" s="3339"/>
      <c r="T200" s="3339"/>
      <c r="U200" s="3339"/>
      <c r="V200" s="3339"/>
      <c r="W200" s="3339"/>
      <c r="X200" s="3339"/>
      <c r="Y200" s="3339"/>
      <c r="Z200" s="3339"/>
      <c r="AA200" s="3339"/>
      <c r="AB200" s="3341"/>
      <c r="AC200" s="3396" t="s">
        <v>9</v>
      </c>
      <c r="AD200" s="3362" t="s">
        <v>236</v>
      </c>
      <c r="AE200" s="3362" t="s">
        <v>237</v>
      </c>
      <c r="AF200" s="3362" t="s">
        <v>238</v>
      </c>
      <c r="AG200" s="3362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3337" t="s">
        <v>14</v>
      </c>
      <c r="H201" s="3338"/>
      <c r="I201" s="3320" t="s">
        <v>15</v>
      </c>
      <c r="J201" s="3340"/>
      <c r="K201" s="3339" t="s">
        <v>16</v>
      </c>
      <c r="L201" s="3340"/>
      <c r="M201" s="3320" t="s">
        <v>17</v>
      </c>
      <c r="N201" s="3340"/>
      <c r="O201" s="3320" t="s">
        <v>18</v>
      </c>
      <c r="P201" s="3340"/>
      <c r="Q201" s="3320" t="s">
        <v>19</v>
      </c>
      <c r="R201" s="3340"/>
      <c r="S201" s="3320" t="s">
        <v>20</v>
      </c>
      <c r="T201" s="3340"/>
      <c r="U201" s="3320" t="s">
        <v>21</v>
      </c>
      <c r="V201" s="3340"/>
      <c r="W201" s="3320" t="s">
        <v>22</v>
      </c>
      <c r="X201" s="3340"/>
      <c r="Y201" s="3320" t="s">
        <v>23</v>
      </c>
      <c r="Z201" s="3321"/>
      <c r="AA201" s="3320" t="s">
        <v>24</v>
      </c>
      <c r="AB201" s="3321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3378"/>
      <c r="B202" s="3276"/>
      <c r="C202" s="3277"/>
      <c r="D202" s="90" t="s">
        <v>32</v>
      </c>
      <c r="E202" s="17" t="s">
        <v>33</v>
      </c>
      <c r="F202" s="18" t="s">
        <v>34</v>
      </c>
      <c r="G202" s="92" t="s">
        <v>33</v>
      </c>
      <c r="H202" s="18" t="s">
        <v>34</v>
      </c>
      <c r="I202" s="92" t="s">
        <v>33</v>
      </c>
      <c r="J202" s="18" t="s">
        <v>34</v>
      </c>
      <c r="K202" s="19" t="s">
        <v>33</v>
      </c>
      <c r="L202" s="18" t="s">
        <v>34</v>
      </c>
      <c r="M202" s="19" t="s">
        <v>33</v>
      </c>
      <c r="N202" s="18" t="s">
        <v>34</v>
      </c>
      <c r="O202" s="19" t="s">
        <v>33</v>
      </c>
      <c r="P202" s="18" t="s">
        <v>34</v>
      </c>
      <c r="Q202" s="19" t="s">
        <v>33</v>
      </c>
      <c r="R202" s="18" t="s">
        <v>34</v>
      </c>
      <c r="S202" s="19" t="s">
        <v>33</v>
      </c>
      <c r="T202" s="18" t="s">
        <v>34</v>
      </c>
      <c r="U202" s="19" t="s">
        <v>33</v>
      </c>
      <c r="V202" s="18" t="s">
        <v>34</v>
      </c>
      <c r="W202" s="19" t="s">
        <v>33</v>
      </c>
      <c r="X202" s="18" t="s">
        <v>34</v>
      </c>
      <c r="Y202" s="19" t="s">
        <v>33</v>
      </c>
      <c r="Z202" s="18" t="s">
        <v>34</v>
      </c>
      <c r="AA202" s="19" t="s">
        <v>33</v>
      </c>
      <c r="AB202" s="18" t="s">
        <v>34</v>
      </c>
      <c r="AC202" s="3398"/>
      <c r="AD202" s="3368"/>
      <c r="AE202" s="3368"/>
      <c r="AF202" s="3368"/>
      <c r="AG202" s="3368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3382" t="s">
        <v>240</v>
      </c>
      <c r="B203" s="3383"/>
      <c r="C203" s="3384"/>
      <c r="D203" s="405">
        <f>SUM(E203+F203)</f>
        <v>0</v>
      </c>
      <c r="E203" s="22">
        <f>+K203+M203+O203+Q203+S203</f>
        <v>0</v>
      </c>
      <c r="F203" s="406">
        <f>+L203+N203+P203+R203+T203</f>
        <v>0</v>
      </c>
      <c r="G203" s="289"/>
      <c r="H203" s="384"/>
      <c r="I203" s="289"/>
      <c r="J203" s="384"/>
      <c r="K203" s="26"/>
      <c r="L203" s="62"/>
      <c r="M203" s="26"/>
      <c r="N203" s="62"/>
      <c r="O203" s="26"/>
      <c r="P203" s="62"/>
      <c r="Q203" s="26"/>
      <c r="R203" s="62"/>
      <c r="S203" s="26"/>
      <c r="T203" s="62"/>
      <c r="U203" s="407"/>
      <c r="V203" s="408"/>
      <c r="W203" s="407"/>
      <c r="X203" s="408"/>
      <c r="Y203" s="407"/>
      <c r="Z203" s="408"/>
      <c r="AA203" s="407"/>
      <c r="AB203" s="409"/>
      <c r="AC203" s="292"/>
      <c r="AD203" s="410">
        <f t="shared" ref="AD203:AD208" si="141">SUM(AE203:AG203)</f>
        <v>0</v>
      </c>
      <c r="AE203" s="62"/>
      <c r="AF203" s="62"/>
      <c r="AG203" s="62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41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436"/>
      <c r="C209" s="88"/>
      <c r="D209" s="89"/>
      <c r="E209" s="89"/>
      <c r="F209" s="437"/>
      <c r="G209" s="437"/>
      <c r="H209" s="437"/>
      <c r="I209" s="53"/>
      <c r="J209" s="438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x14ac:dyDescent="0.2">
      <c r="A210" s="3375" t="s">
        <v>235</v>
      </c>
      <c r="B210" s="3376"/>
      <c r="C210" s="3377"/>
      <c r="D210" s="3369" t="s">
        <v>4</v>
      </c>
      <c r="E210" s="3370"/>
      <c r="F210" s="3379"/>
      <c r="G210" s="3381" t="s">
        <v>5</v>
      </c>
      <c r="H210" s="3339"/>
      <c r="I210" s="3339"/>
      <c r="J210" s="3339"/>
      <c r="K210" s="3339"/>
      <c r="L210" s="3339"/>
      <c r="M210" s="3339"/>
      <c r="N210" s="3339"/>
      <c r="O210" s="3339"/>
      <c r="P210" s="3339"/>
      <c r="Q210" s="3339"/>
      <c r="R210" s="3339"/>
      <c r="S210" s="3339"/>
      <c r="T210" s="3339"/>
      <c r="U210" s="3339"/>
      <c r="V210" s="3339"/>
      <c r="W210" s="3339"/>
      <c r="X210" s="3339"/>
      <c r="Y210" s="3339"/>
      <c r="Z210" s="3339"/>
      <c r="AA210" s="3339"/>
      <c r="AB210" s="3339"/>
      <c r="AC210" s="3339"/>
      <c r="AD210" s="3339"/>
      <c r="AE210" s="3339"/>
      <c r="AF210" s="3339"/>
      <c r="AG210" s="3339"/>
      <c r="AH210" s="3339"/>
      <c r="AI210" s="3339"/>
      <c r="AJ210" s="3339"/>
      <c r="AK210" s="3339"/>
      <c r="AL210" s="3339"/>
      <c r="AM210" s="3339"/>
      <c r="AN210" s="3339"/>
      <c r="AO210" s="3339"/>
      <c r="AP210" s="3340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x14ac:dyDescent="0.2">
      <c r="A211" s="3272"/>
      <c r="B211" s="3273"/>
      <c r="C211" s="3274"/>
      <c r="D211" s="3372"/>
      <c r="E211" s="3373"/>
      <c r="F211" s="3380"/>
      <c r="G211" s="3337" t="s">
        <v>14</v>
      </c>
      <c r="H211" s="3338"/>
      <c r="I211" s="3320" t="s">
        <v>15</v>
      </c>
      <c r="J211" s="3340"/>
      <c r="K211" s="3339" t="s">
        <v>16</v>
      </c>
      <c r="L211" s="3340"/>
      <c r="M211" s="3320" t="s">
        <v>17</v>
      </c>
      <c r="N211" s="3340"/>
      <c r="O211" s="3320" t="s">
        <v>18</v>
      </c>
      <c r="P211" s="3340"/>
      <c r="Q211" s="3320" t="s">
        <v>19</v>
      </c>
      <c r="R211" s="3340"/>
      <c r="S211" s="3320" t="s">
        <v>20</v>
      </c>
      <c r="T211" s="3340"/>
      <c r="U211" s="3320" t="s">
        <v>21</v>
      </c>
      <c r="V211" s="3340"/>
      <c r="W211" s="3320" t="s">
        <v>22</v>
      </c>
      <c r="X211" s="3340"/>
      <c r="Y211" s="3320" t="s">
        <v>23</v>
      </c>
      <c r="Z211" s="3321"/>
      <c r="AA211" s="3320" t="s">
        <v>24</v>
      </c>
      <c r="AB211" s="3321"/>
      <c r="AC211" s="3320" t="s">
        <v>247</v>
      </c>
      <c r="AD211" s="3321"/>
      <c r="AE211" s="3320" t="s">
        <v>248</v>
      </c>
      <c r="AF211" s="3321"/>
      <c r="AG211" s="3320" t="s">
        <v>249</v>
      </c>
      <c r="AH211" s="3321"/>
      <c r="AI211" s="3320" t="s">
        <v>250</v>
      </c>
      <c r="AJ211" s="3321"/>
      <c r="AK211" s="3320" t="s">
        <v>29</v>
      </c>
      <c r="AL211" s="3321"/>
      <c r="AM211" s="3320" t="s">
        <v>30</v>
      </c>
      <c r="AN211" s="3321"/>
      <c r="AO211" s="3320" t="s">
        <v>31</v>
      </c>
      <c r="AP211" s="3321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3378"/>
      <c r="B212" s="3276"/>
      <c r="C212" s="3277"/>
      <c r="D212" s="441" t="s">
        <v>32</v>
      </c>
      <c r="E212" s="230" t="s">
        <v>33</v>
      </c>
      <c r="F212" s="442" t="s">
        <v>34</v>
      </c>
      <c r="G212" s="19" t="s">
        <v>33</v>
      </c>
      <c r="H212" s="18" t="s">
        <v>34</v>
      </c>
      <c r="I212" s="19" t="s">
        <v>33</v>
      </c>
      <c r="J212" s="18" t="s">
        <v>34</v>
      </c>
      <c r="K212" s="19" t="s">
        <v>33</v>
      </c>
      <c r="L212" s="18" t="s">
        <v>34</v>
      </c>
      <c r="M212" s="19" t="s">
        <v>33</v>
      </c>
      <c r="N212" s="18" t="s">
        <v>34</v>
      </c>
      <c r="O212" s="19" t="s">
        <v>33</v>
      </c>
      <c r="P212" s="18" t="s">
        <v>34</v>
      </c>
      <c r="Q212" s="19" t="s">
        <v>33</v>
      </c>
      <c r="R212" s="18" t="s">
        <v>34</v>
      </c>
      <c r="S212" s="19" t="s">
        <v>33</v>
      </c>
      <c r="T212" s="18" t="s">
        <v>34</v>
      </c>
      <c r="U212" s="19" t="s">
        <v>33</v>
      </c>
      <c r="V212" s="18" t="s">
        <v>34</v>
      </c>
      <c r="W212" s="19" t="s">
        <v>33</v>
      </c>
      <c r="X212" s="18" t="s">
        <v>34</v>
      </c>
      <c r="Y212" s="19" t="s">
        <v>33</v>
      </c>
      <c r="Z212" s="18" t="s">
        <v>34</v>
      </c>
      <c r="AA212" s="19" t="s">
        <v>33</v>
      </c>
      <c r="AB212" s="18" t="s">
        <v>34</v>
      </c>
      <c r="AC212" s="19" t="s">
        <v>33</v>
      </c>
      <c r="AD212" s="18" t="s">
        <v>34</v>
      </c>
      <c r="AE212" s="19" t="s">
        <v>33</v>
      </c>
      <c r="AF212" s="18" t="s">
        <v>34</v>
      </c>
      <c r="AG212" s="19" t="s">
        <v>33</v>
      </c>
      <c r="AH212" s="18" t="s">
        <v>34</v>
      </c>
      <c r="AI212" s="19" t="s">
        <v>33</v>
      </c>
      <c r="AJ212" s="18" t="s">
        <v>34</v>
      </c>
      <c r="AK212" s="19" t="s">
        <v>33</v>
      </c>
      <c r="AL212" s="18" t="s">
        <v>34</v>
      </c>
      <c r="AM212" s="19" t="s">
        <v>33</v>
      </c>
      <c r="AN212" s="18" t="s">
        <v>34</v>
      </c>
      <c r="AO212" s="19" t="s">
        <v>33</v>
      </c>
      <c r="AP212" s="18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x14ac:dyDescent="0.2">
      <c r="A213" s="3354" t="s">
        <v>251</v>
      </c>
      <c r="B213" s="3355"/>
      <c r="C213" s="3356"/>
      <c r="D213" s="273">
        <f>SUM(E213:F213)</f>
        <v>0</v>
      </c>
      <c r="E213" s="410">
        <f>SUM(G213+I213+K213+M213+O213+Q213+S213+U213+W213+Y213+AA213+AC213+AE213+AG213+AI213+AK213+AM213+AO213)</f>
        <v>0</v>
      </c>
      <c r="F213" s="443">
        <f t="shared" ref="E213:F216" si="148">SUM(H213+J213+L213+N213+P213+R213+T213+V213+X213+Z213+AB213+AD213+AF213+AH213+AJ213+AL213+AN213+AP213)</f>
        <v>0</v>
      </c>
      <c r="G213" s="444"/>
      <c r="H213" s="61"/>
      <c r="I213" s="63"/>
      <c r="J213" s="61"/>
      <c r="K213" s="63"/>
      <c r="L213" s="61"/>
      <c r="M213" s="63"/>
      <c r="N213" s="61"/>
      <c r="O213" s="63"/>
      <c r="P213" s="61"/>
      <c r="Q213" s="63"/>
      <c r="R213" s="61"/>
      <c r="S213" s="63"/>
      <c r="T213" s="61"/>
      <c r="U213" s="63"/>
      <c r="V213" s="61"/>
      <c r="W213" s="274"/>
      <c r="X213" s="61"/>
      <c r="Y213" s="63"/>
      <c r="Z213" s="61"/>
      <c r="AA213" s="63"/>
      <c r="AB213" s="61"/>
      <c r="AC213" s="63"/>
      <c r="AD213" s="61"/>
      <c r="AE213" s="63"/>
      <c r="AF213" s="61"/>
      <c r="AG213" s="63"/>
      <c r="AH213" s="61"/>
      <c r="AI213" s="63"/>
      <c r="AJ213" s="61"/>
      <c r="AK213" s="274"/>
      <c r="AL213" s="61"/>
      <c r="AM213" s="63"/>
      <c r="AN213" s="61"/>
      <c r="AO213" s="63"/>
      <c r="AP213" s="61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453"/>
      <c r="H217" s="453"/>
      <c r="I217" s="453"/>
      <c r="J217" s="454"/>
      <c r="K217" s="455"/>
      <c r="L217" s="453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3" customFormat="1" x14ac:dyDescent="0.2">
      <c r="A218" s="3360" t="s">
        <v>256</v>
      </c>
      <c r="B218" s="3361"/>
      <c r="C218" s="3362"/>
      <c r="D218" s="3369" t="s">
        <v>257</v>
      </c>
      <c r="E218" s="3370"/>
      <c r="F218" s="3371"/>
      <c r="G218" s="3320" t="s">
        <v>5</v>
      </c>
      <c r="H218" s="3339"/>
      <c r="I218" s="3339"/>
      <c r="J218" s="3339"/>
      <c r="K218" s="3339"/>
      <c r="L218" s="3339"/>
      <c r="M218" s="3339"/>
      <c r="N218" s="3339"/>
      <c r="O218" s="3339"/>
      <c r="P218" s="3339"/>
      <c r="Q218" s="3339"/>
      <c r="R218" s="3339"/>
      <c r="S218" s="3339"/>
      <c r="T218" s="3339"/>
      <c r="U218" s="3339"/>
      <c r="V218" s="3339"/>
      <c r="W218" s="3339"/>
      <c r="X218" s="3339"/>
      <c r="Y218" s="3339"/>
      <c r="Z218" s="3339"/>
      <c r="AA218" s="3339"/>
      <c r="AB218" s="3339"/>
      <c r="AC218" s="3339"/>
      <c r="AD218" s="3339"/>
      <c r="AE218" s="3339"/>
      <c r="AF218" s="3339"/>
      <c r="AG218" s="3339"/>
      <c r="AH218" s="3339"/>
      <c r="AI218" s="3339"/>
      <c r="AJ218" s="3339"/>
      <c r="AK218" s="3339"/>
      <c r="AL218" s="3339"/>
      <c r="AM218" s="3339"/>
      <c r="AN218" s="3341"/>
      <c r="AO218" s="3342" t="s">
        <v>7</v>
      </c>
      <c r="AP218" s="3345" t="s">
        <v>258</v>
      </c>
      <c r="AQ218" s="3348" t="s">
        <v>259</v>
      </c>
      <c r="AR218" s="3336"/>
      <c r="AS218" s="3349" t="s">
        <v>260</v>
      </c>
      <c r="AT218" s="3330" t="s">
        <v>42</v>
      </c>
      <c r="AU218" s="3330" t="s">
        <v>261</v>
      </c>
      <c r="AV218" s="3333" t="s">
        <v>9</v>
      </c>
      <c r="AW218" s="3333" t="s">
        <v>262</v>
      </c>
      <c r="AX218" s="3336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x14ac:dyDescent="0.2">
      <c r="A219" s="3363"/>
      <c r="B219" s="3364"/>
      <c r="C219" s="3365"/>
      <c r="D219" s="3372"/>
      <c r="E219" s="3373"/>
      <c r="F219" s="3374"/>
      <c r="G219" s="3337" t="s">
        <v>124</v>
      </c>
      <c r="H219" s="3338"/>
      <c r="I219" s="3339" t="s">
        <v>16</v>
      </c>
      <c r="J219" s="3340"/>
      <c r="K219" s="3320" t="s">
        <v>17</v>
      </c>
      <c r="L219" s="3340"/>
      <c r="M219" s="3320" t="s">
        <v>18</v>
      </c>
      <c r="N219" s="3340"/>
      <c r="O219" s="3320" t="s">
        <v>19</v>
      </c>
      <c r="P219" s="3340"/>
      <c r="Q219" s="3320" t="s">
        <v>20</v>
      </c>
      <c r="R219" s="3340"/>
      <c r="S219" s="3320" t="s">
        <v>21</v>
      </c>
      <c r="T219" s="3340"/>
      <c r="U219" s="3320" t="s">
        <v>22</v>
      </c>
      <c r="V219" s="3340"/>
      <c r="W219" s="3320" t="s">
        <v>23</v>
      </c>
      <c r="X219" s="3321"/>
      <c r="Y219" s="3320" t="s">
        <v>24</v>
      </c>
      <c r="Z219" s="3321"/>
      <c r="AA219" s="3320" t="s">
        <v>247</v>
      </c>
      <c r="AB219" s="3321"/>
      <c r="AC219" s="3320" t="s">
        <v>248</v>
      </c>
      <c r="AD219" s="3321"/>
      <c r="AE219" s="3320" t="s">
        <v>249</v>
      </c>
      <c r="AF219" s="3321"/>
      <c r="AG219" s="3320" t="s">
        <v>250</v>
      </c>
      <c r="AH219" s="3321"/>
      <c r="AI219" s="3320" t="s">
        <v>29</v>
      </c>
      <c r="AJ219" s="3321"/>
      <c r="AK219" s="3320" t="s">
        <v>30</v>
      </c>
      <c r="AL219" s="3321"/>
      <c r="AM219" s="3320" t="s">
        <v>31</v>
      </c>
      <c r="AN219" s="3321"/>
      <c r="AO219" s="3343"/>
      <c r="AP219" s="3346"/>
      <c r="AQ219" s="3322" t="s">
        <v>263</v>
      </c>
      <c r="AR219" s="3352" t="s">
        <v>264</v>
      </c>
      <c r="AS219" s="3350"/>
      <c r="AT219" s="3331"/>
      <c r="AU219" s="3331"/>
      <c r="AV219" s="3334"/>
      <c r="AW219" s="3334"/>
      <c r="AX219" s="3336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3366"/>
      <c r="B220" s="3367"/>
      <c r="C220" s="3368"/>
      <c r="D220" s="461" t="s">
        <v>32</v>
      </c>
      <c r="E220" s="462" t="s">
        <v>33</v>
      </c>
      <c r="F220" s="55" t="s">
        <v>34</v>
      </c>
      <c r="G220" s="19" t="s">
        <v>33</v>
      </c>
      <c r="H220" s="18" t="s">
        <v>34</v>
      </c>
      <c r="I220" s="19" t="s">
        <v>33</v>
      </c>
      <c r="J220" s="18" t="s">
        <v>34</v>
      </c>
      <c r="K220" s="19" t="s">
        <v>33</v>
      </c>
      <c r="L220" s="18" t="s">
        <v>34</v>
      </c>
      <c r="M220" s="19" t="s">
        <v>33</v>
      </c>
      <c r="N220" s="18" t="s">
        <v>34</v>
      </c>
      <c r="O220" s="19" t="s">
        <v>33</v>
      </c>
      <c r="P220" s="18" t="s">
        <v>34</v>
      </c>
      <c r="Q220" s="19" t="s">
        <v>33</v>
      </c>
      <c r="R220" s="18" t="s">
        <v>34</v>
      </c>
      <c r="S220" s="19" t="s">
        <v>33</v>
      </c>
      <c r="T220" s="18" t="s">
        <v>34</v>
      </c>
      <c r="U220" s="19" t="s">
        <v>33</v>
      </c>
      <c r="V220" s="18" t="s">
        <v>34</v>
      </c>
      <c r="W220" s="19" t="s">
        <v>33</v>
      </c>
      <c r="X220" s="18" t="s">
        <v>34</v>
      </c>
      <c r="Y220" s="19" t="s">
        <v>33</v>
      </c>
      <c r="Z220" s="18" t="s">
        <v>34</v>
      </c>
      <c r="AA220" s="19" t="s">
        <v>33</v>
      </c>
      <c r="AB220" s="18" t="s">
        <v>34</v>
      </c>
      <c r="AC220" s="19" t="s">
        <v>33</v>
      </c>
      <c r="AD220" s="18" t="s">
        <v>34</v>
      </c>
      <c r="AE220" s="19" t="s">
        <v>33</v>
      </c>
      <c r="AF220" s="18" t="s">
        <v>34</v>
      </c>
      <c r="AG220" s="19" t="s">
        <v>33</v>
      </c>
      <c r="AH220" s="18" t="s">
        <v>34</v>
      </c>
      <c r="AI220" s="19" t="s">
        <v>33</v>
      </c>
      <c r="AJ220" s="18" t="s">
        <v>34</v>
      </c>
      <c r="AK220" s="19" t="s">
        <v>33</v>
      </c>
      <c r="AL220" s="18" t="s">
        <v>34</v>
      </c>
      <c r="AM220" s="19" t="s">
        <v>33</v>
      </c>
      <c r="AN220" s="18" t="s">
        <v>34</v>
      </c>
      <c r="AO220" s="3344"/>
      <c r="AP220" s="3347"/>
      <c r="AQ220" s="3323"/>
      <c r="AR220" s="3353"/>
      <c r="AS220" s="3351"/>
      <c r="AT220" s="3332"/>
      <c r="AU220" s="3332"/>
      <c r="AV220" s="3335"/>
      <c r="AW220" s="3335"/>
      <c r="AX220" s="3336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x14ac:dyDescent="0.2">
      <c r="A221" s="3324" t="s">
        <v>265</v>
      </c>
      <c r="B221" s="3326" t="s">
        <v>266</v>
      </c>
      <c r="C221" s="3327"/>
      <c r="D221" s="463">
        <f t="shared" ref="D221:D265" si="149">SUM(E221+F221)</f>
        <v>149</v>
      </c>
      <c r="E221" s="464">
        <f t="shared" ref="E221:F227" si="150">SUM(G221+I221+K221+M221+O221+Q221+S221+U221+W221+Y221+AA221+AC221+AE221+AG221+AI221+AK221+AM221)</f>
        <v>78</v>
      </c>
      <c r="F221" s="465">
        <f t="shared" si="150"/>
        <v>71</v>
      </c>
      <c r="G221" s="26">
        <f>SUM(ENERO:DICIEMBRE!G221)</f>
        <v>1</v>
      </c>
      <c r="H221" s="26">
        <f>SUM(ENERO:DICIEMBRE!H221)</f>
        <v>0</v>
      </c>
      <c r="I221" s="26">
        <f>SUM(ENERO:DICIEMBRE!I221)</f>
        <v>1</v>
      </c>
      <c r="J221" s="26">
        <f>SUM(ENERO:DICIEMBRE!J221)</f>
        <v>7</v>
      </c>
      <c r="K221" s="26">
        <f>SUM(ENERO:DICIEMBRE!K221)</f>
        <v>3</v>
      </c>
      <c r="L221" s="26">
        <f>SUM(ENERO:DICIEMBRE!L221)</f>
        <v>1</v>
      </c>
      <c r="M221" s="26">
        <f>SUM(ENERO:DICIEMBRE!M221)</f>
        <v>4</v>
      </c>
      <c r="N221" s="26">
        <f>SUM(ENERO:DICIEMBRE!N221)</f>
        <v>4</v>
      </c>
      <c r="O221" s="26">
        <f>SUM(ENERO:DICIEMBRE!O221)</f>
        <v>3</v>
      </c>
      <c r="P221" s="26">
        <f>SUM(ENERO:DICIEMBRE!P221)</f>
        <v>1</v>
      </c>
      <c r="Q221" s="26">
        <f>SUM(ENERO:DICIEMBRE!Q221)</f>
        <v>8</v>
      </c>
      <c r="R221" s="26">
        <f>SUM(ENERO:DICIEMBRE!R221)</f>
        <v>3</v>
      </c>
      <c r="S221" s="26">
        <f>SUM(ENERO:DICIEMBRE!S221)</f>
        <v>7</v>
      </c>
      <c r="T221" s="26">
        <f>SUM(ENERO:DICIEMBRE!T221)</f>
        <v>5</v>
      </c>
      <c r="U221" s="26">
        <f>SUM(ENERO:DICIEMBRE!U221)</f>
        <v>17</v>
      </c>
      <c r="V221" s="26">
        <f>SUM(ENERO:DICIEMBRE!V221)</f>
        <v>4</v>
      </c>
      <c r="W221" s="26">
        <f>SUM(ENERO:DICIEMBRE!W221)</f>
        <v>18</v>
      </c>
      <c r="X221" s="26">
        <f>SUM(ENERO:DICIEMBRE!X221)</f>
        <v>5</v>
      </c>
      <c r="Y221" s="26">
        <f>SUM(ENERO:DICIEMBRE!Y221)</f>
        <v>4</v>
      </c>
      <c r="Z221" s="26">
        <f>SUM(ENERO:DICIEMBRE!Z221)</f>
        <v>5</v>
      </c>
      <c r="AA221" s="26">
        <f>SUM(ENERO:DICIEMBRE!AA221)</f>
        <v>1</v>
      </c>
      <c r="AB221" s="26">
        <f>SUM(ENERO:DICIEMBRE!AB221)</f>
        <v>6</v>
      </c>
      <c r="AC221" s="26">
        <f>SUM(ENERO:DICIEMBRE!AC221)</f>
        <v>2</v>
      </c>
      <c r="AD221" s="26">
        <f>SUM(ENERO:DICIEMBRE!AD221)</f>
        <v>11</v>
      </c>
      <c r="AE221" s="26">
        <f>SUM(ENERO:DICIEMBRE!AE221)</f>
        <v>3</v>
      </c>
      <c r="AF221" s="26">
        <f>SUM(ENERO:DICIEMBRE!AF221)</f>
        <v>9</v>
      </c>
      <c r="AG221" s="26">
        <f>SUM(ENERO:DICIEMBRE!AG221)</f>
        <v>1</v>
      </c>
      <c r="AH221" s="26">
        <f>SUM(ENERO:DICIEMBRE!AH221)</f>
        <v>4</v>
      </c>
      <c r="AI221" s="26">
        <f>SUM(ENERO:DICIEMBRE!AI221)</f>
        <v>0</v>
      </c>
      <c r="AJ221" s="26">
        <f>SUM(ENERO:DICIEMBRE!AJ221)</f>
        <v>3</v>
      </c>
      <c r="AK221" s="26">
        <f>SUM(ENERO:DICIEMBRE!AK221)</f>
        <v>3</v>
      </c>
      <c r="AL221" s="26">
        <f>SUM(ENERO:DICIEMBRE!AL221)</f>
        <v>3</v>
      </c>
      <c r="AM221" s="26">
        <f>SUM(ENERO:DICIEMBRE!AM221)</f>
        <v>2</v>
      </c>
      <c r="AN221" s="26">
        <f>SUM(ENERO:DICIEMBRE!AN221)</f>
        <v>0</v>
      </c>
      <c r="AO221" s="26">
        <f>SUM(ENERO:DICIEMBRE!AO221)</f>
        <v>1</v>
      </c>
      <c r="AP221" s="26">
        <f>SUM(ENERO:DICIEMBRE!AP221)</f>
        <v>0</v>
      </c>
      <c r="AQ221" s="26">
        <f>SUM(ENERO:DICIEMBRE!AQ221)</f>
        <v>0</v>
      </c>
      <c r="AR221" s="26">
        <f>SUM(ENERO:DICIEMBRE!AR221)</f>
        <v>0</v>
      </c>
      <c r="AS221" s="26">
        <f>SUM(ENERO:DICIEMBRE!AS221)</f>
        <v>0</v>
      </c>
      <c r="AT221" s="26">
        <f>SUM(ENERO:DICIEMBRE!AT221)</f>
        <v>0</v>
      </c>
      <c r="AU221" s="26">
        <f>SUM(ENERO:DICIEMBRE!AU221)</f>
        <v>0</v>
      </c>
      <c r="AV221" s="26">
        <f>SUM(ENERO:DICIEMBRE!AV221)</f>
        <v>0</v>
      </c>
      <c r="AW221" s="26">
        <f>SUM(ENERO:DICIEMBRE!AW221)</f>
        <v>0</v>
      </c>
      <c r="AX221" s="26">
        <f>SUM(ENERO:DICIEMBRE!AX221)</f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x14ac:dyDescent="0.2">
      <c r="A222" s="3325"/>
      <c r="B222" s="3328" t="s">
        <v>267</v>
      </c>
      <c r="C222" s="3329"/>
      <c r="D222" s="469">
        <f>SUM(E222+F222)</f>
        <v>677</v>
      </c>
      <c r="E222" s="470">
        <f t="shared" si="150"/>
        <v>298</v>
      </c>
      <c r="F222" s="471">
        <f t="shared" si="150"/>
        <v>379</v>
      </c>
      <c r="G222" s="26">
        <f>SUM(ENERO:DICIEMBRE!G222)</f>
        <v>5</v>
      </c>
      <c r="H222" s="26">
        <f>SUM(ENERO:DICIEMBRE!H222)</f>
        <v>7</v>
      </c>
      <c r="I222" s="26">
        <f>SUM(ENERO:DICIEMBRE!I222)</f>
        <v>4</v>
      </c>
      <c r="J222" s="26">
        <f>SUM(ENERO:DICIEMBRE!J222)</f>
        <v>13</v>
      </c>
      <c r="K222" s="26">
        <f>SUM(ENERO:DICIEMBRE!K222)</f>
        <v>3</v>
      </c>
      <c r="L222" s="26">
        <f>SUM(ENERO:DICIEMBRE!L222)</f>
        <v>0</v>
      </c>
      <c r="M222" s="26">
        <f>SUM(ENERO:DICIEMBRE!M222)</f>
        <v>9</v>
      </c>
      <c r="N222" s="26">
        <f>SUM(ENERO:DICIEMBRE!N222)</f>
        <v>9</v>
      </c>
      <c r="O222" s="26">
        <f>SUM(ENERO:DICIEMBRE!O222)</f>
        <v>5</v>
      </c>
      <c r="P222" s="26">
        <f>SUM(ENERO:DICIEMBRE!P222)</f>
        <v>2</v>
      </c>
      <c r="Q222" s="26">
        <f>SUM(ENERO:DICIEMBRE!Q222)</f>
        <v>10</v>
      </c>
      <c r="R222" s="26">
        <f>SUM(ENERO:DICIEMBRE!R222)</f>
        <v>8</v>
      </c>
      <c r="S222" s="26">
        <f>SUM(ENERO:DICIEMBRE!S222)</f>
        <v>9</v>
      </c>
      <c r="T222" s="26">
        <f>SUM(ENERO:DICIEMBRE!T222)</f>
        <v>9</v>
      </c>
      <c r="U222" s="26">
        <f>SUM(ENERO:DICIEMBRE!U222)</f>
        <v>34</v>
      </c>
      <c r="V222" s="26">
        <f>SUM(ENERO:DICIEMBRE!V222)</f>
        <v>7</v>
      </c>
      <c r="W222" s="26">
        <f>SUM(ENERO:DICIEMBRE!W222)</f>
        <v>39</v>
      </c>
      <c r="X222" s="26">
        <f>SUM(ENERO:DICIEMBRE!X222)</f>
        <v>19</v>
      </c>
      <c r="Y222" s="26">
        <f>SUM(ENERO:DICIEMBRE!Y222)</f>
        <v>24</v>
      </c>
      <c r="Z222" s="26">
        <f>SUM(ENERO:DICIEMBRE!Z222)</f>
        <v>21</v>
      </c>
      <c r="AA222" s="26">
        <f>SUM(ENERO:DICIEMBRE!AA222)</f>
        <v>8</v>
      </c>
      <c r="AB222" s="26">
        <f>SUM(ENERO:DICIEMBRE!AB222)</f>
        <v>27</v>
      </c>
      <c r="AC222" s="26">
        <f>SUM(ENERO:DICIEMBRE!AC222)</f>
        <v>28</v>
      </c>
      <c r="AD222" s="26">
        <f>SUM(ENERO:DICIEMBRE!AD222)</f>
        <v>45</v>
      </c>
      <c r="AE222" s="26">
        <f>SUM(ENERO:DICIEMBRE!AE222)</f>
        <v>21</v>
      </c>
      <c r="AF222" s="26">
        <f>SUM(ENERO:DICIEMBRE!AF222)</f>
        <v>56</v>
      </c>
      <c r="AG222" s="26">
        <f>SUM(ENERO:DICIEMBRE!AG222)</f>
        <v>37</v>
      </c>
      <c r="AH222" s="26">
        <f>SUM(ENERO:DICIEMBRE!AH222)</f>
        <v>70</v>
      </c>
      <c r="AI222" s="26">
        <f>SUM(ENERO:DICIEMBRE!AI222)</f>
        <v>15</v>
      </c>
      <c r="AJ222" s="26">
        <f>SUM(ENERO:DICIEMBRE!AJ222)</f>
        <v>33</v>
      </c>
      <c r="AK222" s="26">
        <f>SUM(ENERO:DICIEMBRE!AK222)</f>
        <v>31</v>
      </c>
      <c r="AL222" s="26">
        <f>SUM(ENERO:DICIEMBRE!AL222)</f>
        <v>28</v>
      </c>
      <c r="AM222" s="26">
        <f>SUM(ENERO:DICIEMBRE!AM222)</f>
        <v>16</v>
      </c>
      <c r="AN222" s="26">
        <f>SUM(ENERO:DICIEMBRE!AN222)</f>
        <v>25</v>
      </c>
      <c r="AO222" s="26">
        <f>SUM(ENERO:DICIEMBRE!AO222)</f>
        <v>4</v>
      </c>
      <c r="AP222" s="26">
        <f>SUM(ENERO:DICIEMBRE!AP222)</f>
        <v>0</v>
      </c>
      <c r="AQ222" s="26">
        <f>SUM(ENERO:DICIEMBRE!AQ222)</f>
        <v>0</v>
      </c>
      <c r="AR222" s="26">
        <f>SUM(ENERO:DICIEMBRE!AR222)</f>
        <v>0</v>
      </c>
      <c r="AS222" s="26">
        <f>SUM(ENERO:DICIEMBRE!AS222)</f>
        <v>0</v>
      </c>
      <c r="AT222" s="26">
        <f>SUM(ENERO:DICIEMBRE!AT222)</f>
        <v>0</v>
      </c>
      <c r="AU222" s="26">
        <f>SUM(ENERO:DICIEMBRE!AU222)</f>
        <v>0</v>
      </c>
      <c r="AV222" s="26">
        <f>SUM(ENERO:DICIEMBRE!AV222)</f>
        <v>4</v>
      </c>
      <c r="AW222" s="26">
        <f>SUM(ENERO:DICIEMBRE!AW222)</f>
        <v>0</v>
      </c>
      <c r="AX222" s="26">
        <f>SUM(ENERO:DICIEMBRE!AX222)</f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hidden="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26">
        <f>SUM(ENERO:DICIEMBRE!G223)</f>
        <v>0</v>
      </c>
      <c r="H223" s="26">
        <f>SUM(ENERO:DICIEMBRE!H223)</f>
        <v>0</v>
      </c>
      <c r="I223" s="26">
        <f>SUM(ENERO:DICIEMBRE!I223)</f>
        <v>0</v>
      </c>
      <c r="J223" s="26">
        <f>SUM(ENERO:DICIEMBRE!J223)</f>
        <v>0</v>
      </c>
      <c r="K223" s="26">
        <f>SUM(ENERO:DICIEMBRE!K223)</f>
        <v>0</v>
      </c>
      <c r="L223" s="26">
        <f>SUM(ENERO:DICIEMBRE!L223)</f>
        <v>0</v>
      </c>
      <c r="M223" s="26">
        <f>SUM(ENERO:DICIEMBRE!M223)</f>
        <v>0</v>
      </c>
      <c r="N223" s="26">
        <f>SUM(ENERO:DICIEMBRE!N223)</f>
        <v>0</v>
      </c>
      <c r="O223" s="26">
        <f>SUM(ENERO:DICIEMBRE!O223)</f>
        <v>0</v>
      </c>
      <c r="P223" s="26">
        <f>SUM(ENERO:DICIEMBRE!P223)</f>
        <v>0</v>
      </c>
      <c r="Q223" s="26">
        <f>SUM(ENERO:DICIEMBRE!Q223)</f>
        <v>0</v>
      </c>
      <c r="R223" s="26">
        <f>SUM(ENERO:DICIEMBRE!R223)</f>
        <v>0</v>
      </c>
      <c r="S223" s="26">
        <f>SUM(ENERO:DICIEMBRE!S223)</f>
        <v>0</v>
      </c>
      <c r="T223" s="26">
        <f>SUM(ENERO:DICIEMBRE!T223)</f>
        <v>0</v>
      </c>
      <c r="U223" s="26">
        <f>SUM(ENERO:DICIEMBRE!U223)</f>
        <v>0</v>
      </c>
      <c r="V223" s="26">
        <f>SUM(ENERO:DICIEMBRE!V223)</f>
        <v>0</v>
      </c>
      <c r="W223" s="26">
        <f>SUM(ENERO:DICIEMBRE!W223)</f>
        <v>0</v>
      </c>
      <c r="X223" s="26">
        <f>SUM(ENERO:DICIEMBRE!X223)</f>
        <v>0</v>
      </c>
      <c r="Y223" s="26">
        <f>SUM(ENERO:DICIEMBRE!Y223)</f>
        <v>0</v>
      </c>
      <c r="Z223" s="26">
        <f>SUM(ENERO:DICIEMBRE!Z223)</f>
        <v>0</v>
      </c>
      <c r="AA223" s="26">
        <f>SUM(ENERO:DICIEMBRE!AA223)</f>
        <v>0</v>
      </c>
      <c r="AB223" s="26">
        <f>SUM(ENERO:DICIEMBRE!AB223)</f>
        <v>0</v>
      </c>
      <c r="AC223" s="26">
        <f>SUM(ENERO:DICIEMBRE!AC223)</f>
        <v>0</v>
      </c>
      <c r="AD223" s="26">
        <f>SUM(ENERO:DICIEMBRE!AD223)</f>
        <v>0</v>
      </c>
      <c r="AE223" s="26">
        <f>SUM(ENERO:DICIEMBRE!AE223)</f>
        <v>0</v>
      </c>
      <c r="AF223" s="26">
        <f>SUM(ENERO:DICIEMBRE!AF223)</f>
        <v>0</v>
      </c>
      <c r="AG223" s="26">
        <f>SUM(ENERO:DICIEMBRE!AG223)</f>
        <v>0</v>
      </c>
      <c r="AH223" s="26">
        <f>SUM(ENERO:DICIEMBRE!AH223)</f>
        <v>0</v>
      </c>
      <c r="AI223" s="26">
        <f>SUM(ENERO:DICIEMBRE!AI223)</f>
        <v>0</v>
      </c>
      <c r="AJ223" s="26">
        <f>SUM(ENERO:DICIEMBRE!AJ223)</f>
        <v>0</v>
      </c>
      <c r="AK223" s="26">
        <f>SUM(ENERO:DICIEMBRE!AK223)</f>
        <v>0</v>
      </c>
      <c r="AL223" s="26">
        <f>SUM(ENERO:DICIEMBRE!AL223)</f>
        <v>0</v>
      </c>
      <c r="AM223" s="26">
        <f>SUM(ENERO:DICIEMBRE!AM223)</f>
        <v>0</v>
      </c>
      <c r="AN223" s="26">
        <f>SUM(ENERO:DICIEMBRE!AN223)</f>
        <v>0</v>
      </c>
      <c r="AO223" s="26">
        <f>SUM(ENERO:DICIEMBRE!AO223)</f>
        <v>0</v>
      </c>
      <c r="AP223" s="26">
        <f>SUM(ENERO:DICIEMBRE!AP223)</f>
        <v>0</v>
      </c>
      <c r="AQ223" s="26">
        <f>SUM(ENERO:DICIEMBRE!AQ223)</f>
        <v>0</v>
      </c>
      <c r="AR223" s="26">
        <f>SUM(ENERO:DICIEMBRE!AR223)</f>
        <v>0</v>
      </c>
      <c r="AS223" s="26">
        <f>SUM(ENERO:DICIEMBRE!AS223)</f>
        <v>0</v>
      </c>
      <c r="AT223" s="26">
        <f>SUM(ENERO:DICIEMBRE!AT223)</f>
        <v>0</v>
      </c>
      <c r="AU223" s="26">
        <f>SUM(ENERO:DICIEMBRE!AU223)</f>
        <v>0</v>
      </c>
      <c r="AV223" s="26">
        <f>SUM(ENERO:DICIEMBRE!AV223)</f>
        <v>0</v>
      </c>
      <c r="AW223" s="26">
        <f>SUM(ENERO:DICIEMBRE!AW223)</f>
        <v>0</v>
      </c>
      <c r="AX223" s="26">
        <f>SUM(ENERO:DICIEMBRE!AX223)</f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hidden="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26">
        <f>SUM(ENERO:DICIEMBRE!G224)</f>
        <v>0</v>
      </c>
      <c r="H224" s="26">
        <f>SUM(ENERO:DICIEMBRE!H224)</f>
        <v>0</v>
      </c>
      <c r="I224" s="26">
        <f>SUM(ENERO:DICIEMBRE!I224)</f>
        <v>0</v>
      </c>
      <c r="J224" s="26">
        <f>SUM(ENERO:DICIEMBRE!J224)</f>
        <v>0</v>
      </c>
      <c r="K224" s="26">
        <f>SUM(ENERO:DICIEMBRE!K224)</f>
        <v>0</v>
      </c>
      <c r="L224" s="26">
        <f>SUM(ENERO:DICIEMBRE!L224)</f>
        <v>0</v>
      </c>
      <c r="M224" s="26">
        <f>SUM(ENERO:DICIEMBRE!M224)</f>
        <v>0</v>
      </c>
      <c r="N224" s="26">
        <f>SUM(ENERO:DICIEMBRE!N224)</f>
        <v>0</v>
      </c>
      <c r="O224" s="26">
        <f>SUM(ENERO:DICIEMBRE!O224)</f>
        <v>0</v>
      </c>
      <c r="P224" s="26">
        <f>SUM(ENERO:DICIEMBRE!P224)</f>
        <v>0</v>
      </c>
      <c r="Q224" s="26">
        <f>SUM(ENERO:DICIEMBRE!Q224)</f>
        <v>0</v>
      </c>
      <c r="R224" s="26">
        <f>SUM(ENERO:DICIEMBRE!R224)</f>
        <v>0</v>
      </c>
      <c r="S224" s="26">
        <f>SUM(ENERO:DICIEMBRE!S224)</f>
        <v>0</v>
      </c>
      <c r="T224" s="26">
        <f>SUM(ENERO:DICIEMBRE!T224)</f>
        <v>0</v>
      </c>
      <c r="U224" s="26">
        <f>SUM(ENERO:DICIEMBRE!U224)</f>
        <v>0</v>
      </c>
      <c r="V224" s="26">
        <f>SUM(ENERO:DICIEMBRE!V224)</f>
        <v>0</v>
      </c>
      <c r="W224" s="26">
        <f>SUM(ENERO:DICIEMBRE!W224)</f>
        <v>0</v>
      </c>
      <c r="X224" s="26">
        <f>SUM(ENERO:DICIEMBRE!X224)</f>
        <v>0</v>
      </c>
      <c r="Y224" s="26">
        <f>SUM(ENERO:DICIEMBRE!Y224)</f>
        <v>0</v>
      </c>
      <c r="Z224" s="26">
        <f>SUM(ENERO:DICIEMBRE!Z224)</f>
        <v>0</v>
      </c>
      <c r="AA224" s="26">
        <f>SUM(ENERO:DICIEMBRE!AA224)</f>
        <v>0</v>
      </c>
      <c r="AB224" s="26">
        <f>SUM(ENERO:DICIEMBRE!AB224)</f>
        <v>0</v>
      </c>
      <c r="AC224" s="26">
        <f>SUM(ENERO:DICIEMBRE!AC224)</f>
        <v>0</v>
      </c>
      <c r="AD224" s="26">
        <f>SUM(ENERO:DICIEMBRE!AD224)</f>
        <v>0</v>
      </c>
      <c r="AE224" s="26">
        <f>SUM(ENERO:DICIEMBRE!AE224)</f>
        <v>0</v>
      </c>
      <c r="AF224" s="26">
        <f>SUM(ENERO:DICIEMBRE!AF224)</f>
        <v>0</v>
      </c>
      <c r="AG224" s="26">
        <f>SUM(ENERO:DICIEMBRE!AG224)</f>
        <v>0</v>
      </c>
      <c r="AH224" s="26">
        <f>SUM(ENERO:DICIEMBRE!AH224)</f>
        <v>0</v>
      </c>
      <c r="AI224" s="26">
        <f>SUM(ENERO:DICIEMBRE!AI224)</f>
        <v>0</v>
      </c>
      <c r="AJ224" s="26">
        <f>SUM(ENERO:DICIEMBRE!AJ224)</f>
        <v>0</v>
      </c>
      <c r="AK224" s="26">
        <f>SUM(ENERO:DICIEMBRE!AK224)</f>
        <v>0</v>
      </c>
      <c r="AL224" s="26">
        <f>SUM(ENERO:DICIEMBRE!AL224)</f>
        <v>0</v>
      </c>
      <c r="AM224" s="26">
        <f>SUM(ENERO:DICIEMBRE!AM224)</f>
        <v>0</v>
      </c>
      <c r="AN224" s="26">
        <f>SUM(ENERO:DICIEMBRE!AN224)</f>
        <v>0</v>
      </c>
      <c r="AO224" s="26">
        <f>SUM(ENERO:DICIEMBRE!AO224)</f>
        <v>0</v>
      </c>
      <c r="AP224" s="26">
        <f>SUM(ENERO:DICIEMBRE!AP224)</f>
        <v>0</v>
      </c>
      <c r="AQ224" s="26">
        <f>SUM(ENERO:DICIEMBRE!AQ224)</f>
        <v>0</v>
      </c>
      <c r="AR224" s="26">
        <f>SUM(ENERO:DICIEMBRE!AR224)</f>
        <v>0</v>
      </c>
      <c r="AS224" s="26">
        <f>SUM(ENERO:DICIEMBRE!AS224)</f>
        <v>0</v>
      </c>
      <c r="AT224" s="26">
        <f>SUM(ENERO:DICIEMBRE!AT224)</f>
        <v>0</v>
      </c>
      <c r="AU224" s="26">
        <f>SUM(ENERO:DICIEMBRE!AU224)</f>
        <v>0</v>
      </c>
      <c r="AV224" s="26">
        <f>SUM(ENERO:DICIEMBRE!AV224)</f>
        <v>0</v>
      </c>
      <c r="AW224" s="26">
        <f>SUM(ENERO:DICIEMBRE!AW224)</f>
        <v>0</v>
      </c>
      <c r="AX224" s="26">
        <f>SUM(ENERO:DICIEMBRE!AX224)</f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idden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26">
        <f>SUM(ENERO:DICIEMBRE!G225)</f>
        <v>0</v>
      </c>
      <c r="H225" s="26">
        <f>SUM(ENERO:DICIEMBRE!H225)</f>
        <v>0</v>
      </c>
      <c r="I225" s="26">
        <f>SUM(ENERO:DICIEMBRE!I225)</f>
        <v>0</v>
      </c>
      <c r="J225" s="26">
        <f>SUM(ENERO:DICIEMBRE!J225)</f>
        <v>0</v>
      </c>
      <c r="K225" s="26">
        <f>SUM(ENERO:DICIEMBRE!K225)</f>
        <v>0</v>
      </c>
      <c r="L225" s="26">
        <f>SUM(ENERO:DICIEMBRE!L225)</f>
        <v>0</v>
      </c>
      <c r="M225" s="26">
        <f>SUM(ENERO:DICIEMBRE!M225)</f>
        <v>0</v>
      </c>
      <c r="N225" s="26">
        <f>SUM(ENERO:DICIEMBRE!N225)</f>
        <v>0</v>
      </c>
      <c r="O225" s="26">
        <f>SUM(ENERO:DICIEMBRE!O225)</f>
        <v>0</v>
      </c>
      <c r="P225" s="26">
        <f>SUM(ENERO:DICIEMBRE!P225)</f>
        <v>0</v>
      </c>
      <c r="Q225" s="26">
        <f>SUM(ENERO:DICIEMBRE!Q225)</f>
        <v>0</v>
      </c>
      <c r="R225" s="26">
        <f>SUM(ENERO:DICIEMBRE!R225)</f>
        <v>0</v>
      </c>
      <c r="S225" s="26">
        <f>SUM(ENERO:DICIEMBRE!S225)</f>
        <v>0</v>
      </c>
      <c r="T225" s="26">
        <f>SUM(ENERO:DICIEMBRE!T225)</f>
        <v>0</v>
      </c>
      <c r="U225" s="26">
        <f>SUM(ENERO:DICIEMBRE!U225)</f>
        <v>0</v>
      </c>
      <c r="V225" s="26">
        <f>SUM(ENERO:DICIEMBRE!V225)</f>
        <v>0</v>
      </c>
      <c r="W225" s="26">
        <f>SUM(ENERO:DICIEMBRE!W225)</f>
        <v>0</v>
      </c>
      <c r="X225" s="26">
        <f>SUM(ENERO:DICIEMBRE!X225)</f>
        <v>0</v>
      </c>
      <c r="Y225" s="26">
        <f>SUM(ENERO:DICIEMBRE!Y225)</f>
        <v>0</v>
      </c>
      <c r="Z225" s="26">
        <f>SUM(ENERO:DICIEMBRE!Z225)</f>
        <v>0</v>
      </c>
      <c r="AA225" s="26">
        <f>SUM(ENERO:DICIEMBRE!AA225)</f>
        <v>0</v>
      </c>
      <c r="AB225" s="26">
        <f>SUM(ENERO:DICIEMBRE!AB225)</f>
        <v>0</v>
      </c>
      <c r="AC225" s="26">
        <f>SUM(ENERO:DICIEMBRE!AC225)</f>
        <v>0</v>
      </c>
      <c r="AD225" s="26">
        <f>SUM(ENERO:DICIEMBRE!AD225)</f>
        <v>0</v>
      </c>
      <c r="AE225" s="26">
        <f>SUM(ENERO:DICIEMBRE!AE225)</f>
        <v>0</v>
      </c>
      <c r="AF225" s="26">
        <f>SUM(ENERO:DICIEMBRE!AF225)</f>
        <v>0</v>
      </c>
      <c r="AG225" s="26">
        <f>SUM(ENERO:DICIEMBRE!AG225)</f>
        <v>0</v>
      </c>
      <c r="AH225" s="26">
        <f>SUM(ENERO:DICIEMBRE!AH225)</f>
        <v>0</v>
      </c>
      <c r="AI225" s="26">
        <f>SUM(ENERO:DICIEMBRE!AI225)</f>
        <v>0</v>
      </c>
      <c r="AJ225" s="26">
        <f>SUM(ENERO:DICIEMBRE!AJ225)</f>
        <v>0</v>
      </c>
      <c r="AK225" s="26">
        <f>SUM(ENERO:DICIEMBRE!AK225)</f>
        <v>0</v>
      </c>
      <c r="AL225" s="26">
        <f>SUM(ENERO:DICIEMBRE!AL225)</f>
        <v>0</v>
      </c>
      <c r="AM225" s="26">
        <f>SUM(ENERO:DICIEMBRE!AM225)</f>
        <v>0</v>
      </c>
      <c r="AN225" s="26">
        <f>SUM(ENERO:DICIEMBRE!AN225)</f>
        <v>0</v>
      </c>
      <c r="AO225" s="26">
        <f>SUM(ENERO:DICIEMBRE!AO225)</f>
        <v>0</v>
      </c>
      <c r="AP225" s="26">
        <f>SUM(ENERO:DICIEMBRE!AP225)</f>
        <v>0</v>
      </c>
      <c r="AQ225" s="26">
        <f>SUM(ENERO:DICIEMBRE!AQ225)</f>
        <v>0</v>
      </c>
      <c r="AR225" s="26">
        <f>SUM(ENERO:DICIEMBRE!AR225)</f>
        <v>0</v>
      </c>
      <c r="AS225" s="26">
        <f>SUM(ENERO:DICIEMBRE!AS225)</f>
        <v>0</v>
      </c>
      <c r="AT225" s="26">
        <f>SUM(ENERO:DICIEMBRE!AT225)</f>
        <v>0</v>
      </c>
      <c r="AU225" s="26">
        <f>SUM(ENERO:DICIEMBRE!AU225)</f>
        <v>0</v>
      </c>
      <c r="AV225" s="26">
        <f>SUM(ENERO:DICIEMBRE!AV225)</f>
        <v>0</v>
      </c>
      <c r="AW225" s="26">
        <f>SUM(ENERO:DICIEMBRE!AW225)</f>
        <v>0</v>
      </c>
      <c r="AX225" s="26">
        <f>SUM(ENERO:DICIEMBRE!AX225)</f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idden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26">
        <f>SUM(ENERO:DICIEMBRE!G226)</f>
        <v>0</v>
      </c>
      <c r="H226" s="26">
        <f>SUM(ENERO:DICIEMBRE!H226)</f>
        <v>0</v>
      </c>
      <c r="I226" s="26">
        <f>SUM(ENERO:DICIEMBRE!I226)</f>
        <v>0</v>
      </c>
      <c r="J226" s="26">
        <f>SUM(ENERO:DICIEMBRE!J226)</f>
        <v>0</v>
      </c>
      <c r="K226" s="26">
        <f>SUM(ENERO:DICIEMBRE!K226)</f>
        <v>0</v>
      </c>
      <c r="L226" s="26">
        <f>SUM(ENERO:DICIEMBRE!L226)</f>
        <v>0</v>
      </c>
      <c r="M226" s="26">
        <f>SUM(ENERO:DICIEMBRE!M226)</f>
        <v>0</v>
      </c>
      <c r="N226" s="26">
        <f>SUM(ENERO:DICIEMBRE!N226)</f>
        <v>0</v>
      </c>
      <c r="O226" s="26">
        <f>SUM(ENERO:DICIEMBRE!O226)</f>
        <v>0</v>
      </c>
      <c r="P226" s="26">
        <f>SUM(ENERO:DICIEMBRE!P226)</f>
        <v>0</v>
      </c>
      <c r="Q226" s="26">
        <f>SUM(ENERO:DICIEMBRE!Q226)</f>
        <v>0</v>
      </c>
      <c r="R226" s="26">
        <f>SUM(ENERO:DICIEMBRE!R226)</f>
        <v>0</v>
      </c>
      <c r="S226" s="26">
        <f>SUM(ENERO:DICIEMBRE!S226)</f>
        <v>0</v>
      </c>
      <c r="T226" s="26">
        <f>SUM(ENERO:DICIEMBRE!T226)</f>
        <v>0</v>
      </c>
      <c r="U226" s="26">
        <f>SUM(ENERO:DICIEMBRE!U226)</f>
        <v>0</v>
      </c>
      <c r="V226" s="26">
        <f>SUM(ENERO:DICIEMBRE!V226)</f>
        <v>0</v>
      </c>
      <c r="W226" s="26">
        <f>SUM(ENERO:DICIEMBRE!W226)</f>
        <v>0</v>
      </c>
      <c r="X226" s="26">
        <f>SUM(ENERO:DICIEMBRE!X226)</f>
        <v>0</v>
      </c>
      <c r="Y226" s="26">
        <f>SUM(ENERO:DICIEMBRE!Y226)</f>
        <v>0</v>
      </c>
      <c r="Z226" s="26">
        <f>SUM(ENERO:DICIEMBRE!Z226)</f>
        <v>0</v>
      </c>
      <c r="AA226" s="26">
        <f>SUM(ENERO:DICIEMBRE!AA226)</f>
        <v>0</v>
      </c>
      <c r="AB226" s="26">
        <f>SUM(ENERO:DICIEMBRE!AB226)</f>
        <v>0</v>
      </c>
      <c r="AC226" s="26">
        <f>SUM(ENERO:DICIEMBRE!AC226)</f>
        <v>0</v>
      </c>
      <c r="AD226" s="26">
        <f>SUM(ENERO:DICIEMBRE!AD226)</f>
        <v>0</v>
      </c>
      <c r="AE226" s="26">
        <f>SUM(ENERO:DICIEMBRE!AE226)</f>
        <v>0</v>
      </c>
      <c r="AF226" s="26">
        <f>SUM(ENERO:DICIEMBRE!AF226)</f>
        <v>0</v>
      </c>
      <c r="AG226" s="26">
        <f>SUM(ENERO:DICIEMBRE!AG226)</f>
        <v>0</v>
      </c>
      <c r="AH226" s="26">
        <f>SUM(ENERO:DICIEMBRE!AH226)</f>
        <v>0</v>
      </c>
      <c r="AI226" s="26">
        <f>SUM(ENERO:DICIEMBRE!AI226)</f>
        <v>0</v>
      </c>
      <c r="AJ226" s="26">
        <f>SUM(ENERO:DICIEMBRE!AJ226)</f>
        <v>0</v>
      </c>
      <c r="AK226" s="26">
        <f>SUM(ENERO:DICIEMBRE!AK226)</f>
        <v>0</v>
      </c>
      <c r="AL226" s="26">
        <f>SUM(ENERO:DICIEMBRE!AL226)</f>
        <v>0</v>
      </c>
      <c r="AM226" s="26">
        <f>SUM(ENERO:DICIEMBRE!AM226)</f>
        <v>0</v>
      </c>
      <c r="AN226" s="26">
        <f>SUM(ENERO:DICIEMBRE!AN226)</f>
        <v>0</v>
      </c>
      <c r="AO226" s="26">
        <f>SUM(ENERO:DICIEMBRE!AO226)</f>
        <v>0</v>
      </c>
      <c r="AP226" s="26">
        <f>SUM(ENERO:DICIEMBRE!AP226)</f>
        <v>0</v>
      </c>
      <c r="AQ226" s="26">
        <f>SUM(ENERO:DICIEMBRE!AQ226)</f>
        <v>0</v>
      </c>
      <c r="AR226" s="26">
        <f>SUM(ENERO:DICIEMBRE!AR226)</f>
        <v>0</v>
      </c>
      <c r="AS226" s="26">
        <f>SUM(ENERO:DICIEMBRE!AS226)</f>
        <v>0</v>
      </c>
      <c r="AT226" s="26">
        <f>SUM(ENERO:DICIEMBRE!AT226)</f>
        <v>0</v>
      </c>
      <c r="AU226" s="26">
        <f>SUM(ENERO:DICIEMBRE!AU226)</f>
        <v>0</v>
      </c>
      <c r="AV226" s="26">
        <f>SUM(ENERO:DICIEMBRE!AV226)</f>
        <v>0</v>
      </c>
      <c r="AW226" s="26">
        <f>SUM(ENERO:DICIEMBRE!AW226)</f>
        <v>0</v>
      </c>
      <c r="AX226" s="26">
        <f>SUM(ENERO:DICIEMBRE!AX226)</f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idden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26">
        <f>SUM(ENERO:DICIEMBRE!G227)</f>
        <v>0</v>
      </c>
      <c r="H227" s="26">
        <f>SUM(ENERO:DICIEMBRE!H227)</f>
        <v>0</v>
      </c>
      <c r="I227" s="26">
        <f>SUM(ENERO:DICIEMBRE!I227)</f>
        <v>0</v>
      </c>
      <c r="J227" s="26">
        <f>SUM(ENERO:DICIEMBRE!J227)</f>
        <v>0</v>
      </c>
      <c r="K227" s="26">
        <f>SUM(ENERO:DICIEMBRE!K227)</f>
        <v>0</v>
      </c>
      <c r="L227" s="26">
        <f>SUM(ENERO:DICIEMBRE!L227)</f>
        <v>0</v>
      </c>
      <c r="M227" s="26">
        <f>SUM(ENERO:DICIEMBRE!M227)</f>
        <v>0</v>
      </c>
      <c r="N227" s="26">
        <f>SUM(ENERO:DICIEMBRE!N227)</f>
        <v>0</v>
      </c>
      <c r="O227" s="26">
        <f>SUM(ENERO:DICIEMBRE!O227)</f>
        <v>0</v>
      </c>
      <c r="P227" s="26">
        <f>SUM(ENERO:DICIEMBRE!P227)</f>
        <v>0</v>
      </c>
      <c r="Q227" s="26">
        <f>SUM(ENERO:DICIEMBRE!Q227)</f>
        <v>0</v>
      </c>
      <c r="R227" s="26">
        <f>SUM(ENERO:DICIEMBRE!R227)</f>
        <v>0</v>
      </c>
      <c r="S227" s="26">
        <f>SUM(ENERO:DICIEMBRE!S227)</f>
        <v>0</v>
      </c>
      <c r="T227" s="26">
        <f>SUM(ENERO:DICIEMBRE!T227)</f>
        <v>0</v>
      </c>
      <c r="U227" s="26">
        <f>SUM(ENERO:DICIEMBRE!U227)</f>
        <v>0</v>
      </c>
      <c r="V227" s="26">
        <f>SUM(ENERO:DICIEMBRE!V227)</f>
        <v>0</v>
      </c>
      <c r="W227" s="26">
        <f>SUM(ENERO:DICIEMBRE!W227)</f>
        <v>0</v>
      </c>
      <c r="X227" s="26">
        <f>SUM(ENERO:DICIEMBRE!X227)</f>
        <v>0</v>
      </c>
      <c r="Y227" s="26">
        <f>SUM(ENERO:DICIEMBRE!Y227)</f>
        <v>0</v>
      </c>
      <c r="Z227" s="26">
        <f>SUM(ENERO:DICIEMBRE!Z227)</f>
        <v>0</v>
      </c>
      <c r="AA227" s="26">
        <f>SUM(ENERO:DICIEMBRE!AA227)</f>
        <v>0</v>
      </c>
      <c r="AB227" s="26">
        <f>SUM(ENERO:DICIEMBRE!AB227)</f>
        <v>0</v>
      </c>
      <c r="AC227" s="26">
        <f>SUM(ENERO:DICIEMBRE!AC227)</f>
        <v>0</v>
      </c>
      <c r="AD227" s="26">
        <f>SUM(ENERO:DICIEMBRE!AD227)</f>
        <v>0</v>
      </c>
      <c r="AE227" s="26">
        <f>SUM(ENERO:DICIEMBRE!AE227)</f>
        <v>0</v>
      </c>
      <c r="AF227" s="26">
        <f>SUM(ENERO:DICIEMBRE!AF227)</f>
        <v>0</v>
      </c>
      <c r="AG227" s="26">
        <f>SUM(ENERO:DICIEMBRE!AG227)</f>
        <v>0</v>
      </c>
      <c r="AH227" s="26">
        <f>SUM(ENERO:DICIEMBRE!AH227)</f>
        <v>0</v>
      </c>
      <c r="AI227" s="26">
        <f>SUM(ENERO:DICIEMBRE!AI227)</f>
        <v>0</v>
      </c>
      <c r="AJ227" s="26">
        <f>SUM(ENERO:DICIEMBRE!AJ227)</f>
        <v>0</v>
      </c>
      <c r="AK227" s="26">
        <f>SUM(ENERO:DICIEMBRE!AK227)</f>
        <v>0</v>
      </c>
      <c r="AL227" s="26">
        <f>SUM(ENERO:DICIEMBRE!AL227)</f>
        <v>0</v>
      </c>
      <c r="AM227" s="26">
        <f>SUM(ENERO:DICIEMBRE!AM227)</f>
        <v>0</v>
      </c>
      <c r="AN227" s="26">
        <f>SUM(ENERO:DICIEMBRE!AN227)</f>
        <v>0</v>
      </c>
      <c r="AO227" s="26">
        <f>SUM(ENERO:DICIEMBRE!AO227)</f>
        <v>0</v>
      </c>
      <c r="AP227" s="26">
        <f>SUM(ENERO:DICIEMBRE!AP227)</f>
        <v>0</v>
      </c>
      <c r="AQ227" s="26">
        <f>SUM(ENERO:DICIEMBRE!AQ227)</f>
        <v>0</v>
      </c>
      <c r="AR227" s="26">
        <f>SUM(ENERO:DICIEMBRE!AR227)</f>
        <v>0</v>
      </c>
      <c r="AS227" s="26">
        <f>SUM(ENERO:DICIEMBRE!AS227)</f>
        <v>0</v>
      </c>
      <c r="AT227" s="26">
        <f>SUM(ENERO:DICIEMBRE!AT227)</f>
        <v>0</v>
      </c>
      <c r="AU227" s="26">
        <f>SUM(ENERO:DICIEMBRE!AU227)</f>
        <v>0</v>
      </c>
      <c r="AV227" s="26">
        <f>SUM(ENERO:DICIEMBRE!AV227)</f>
        <v>0</v>
      </c>
      <c r="AW227" s="26">
        <f>SUM(ENERO:DICIEMBRE!AW227)</f>
        <v>0</v>
      </c>
      <c r="AX227" s="26">
        <f>SUM(ENERO:DICIEMBRE!AX227)</f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idden="1" x14ac:dyDescent="0.2">
      <c r="A228" s="3291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26">
        <f>SUM(ENERO:DICIEMBRE!G228)</f>
        <v>0</v>
      </c>
      <c r="H228" s="26">
        <f>SUM(ENERO:DICIEMBRE!H228)</f>
        <v>0</v>
      </c>
      <c r="I228" s="26">
        <f>SUM(ENERO:DICIEMBRE!I228)</f>
        <v>0</v>
      </c>
      <c r="J228" s="26">
        <f>SUM(ENERO:DICIEMBRE!J228)</f>
        <v>0</v>
      </c>
      <c r="K228" s="26">
        <f>SUM(ENERO:DICIEMBRE!K228)</f>
        <v>0</v>
      </c>
      <c r="L228" s="26">
        <f>SUM(ENERO:DICIEMBRE!L228)</f>
        <v>0</v>
      </c>
      <c r="M228" s="26">
        <f>SUM(ENERO:DICIEMBRE!M228)</f>
        <v>0</v>
      </c>
      <c r="N228" s="26">
        <f>SUM(ENERO:DICIEMBRE!N228)</f>
        <v>0</v>
      </c>
      <c r="O228" s="26">
        <f>SUM(ENERO:DICIEMBRE!O228)</f>
        <v>0</v>
      </c>
      <c r="P228" s="26">
        <f>SUM(ENERO:DICIEMBRE!P228)</f>
        <v>0</v>
      </c>
      <c r="Q228" s="26">
        <f>SUM(ENERO:DICIEMBRE!Q228)</f>
        <v>0</v>
      </c>
      <c r="R228" s="26">
        <f>SUM(ENERO:DICIEMBRE!R228)</f>
        <v>0</v>
      </c>
      <c r="S228" s="26">
        <f>SUM(ENERO:DICIEMBRE!S228)</f>
        <v>0</v>
      </c>
      <c r="T228" s="26">
        <f>SUM(ENERO:DICIEMBRE!T228)</f>
        <v>0</v>
      </c>
      <c r="U228" s="26">
        <f>SUM(ENERO:DICIEMBRE!U228)</f>
        <v>0</v>
      </c>
      <c r="V228" s="26">
        <f>SUM(ENERO:DICIEMBRE!V228)</f>
        <v>0</v>
      </c>
      <c r="W228" s="26">
        <f>SUM(ENERO:DICIEMBRE!W228)</f>
        <v>0</v>
      </c>
      <c r="X228" s="26">
        <f>SUM(ENERO:DICIEMBRE!X228)</f>
        <v>0</v>
      </c>
      <c r="Y228" s="26">
        <f>SUM(ENERO:DICIEMBRE!Y228)</f>
        <v>0</v>
      </c>
      <c r="Z228" s="26">
        <f>SUM(ENERO:DICIEMBRE!Z228)</f>
        <v>0</v>
      </c>
      <c r="AA228" s="26">
        <f>SUM(ENERO:DICIEMBRE!AA228)</f>
        <v>0</v>
      </c>
      <c r="AB228" s="26">
        <f>SUM(ENERO:DICIEMBRE!AB228)</f>
        <v>0</v>
      </c>
      <c r="AC228" s="26">
        <f>SUM(ENERO:DICIEMBRE!AC228)</f>
        <v>0</v>
      </c>
      <c r="AD228" s="26">
        <f>SUM(ENERO:DICIEMBRE!AD228)</f>
        <v>0</v>
      </c>
      <c r="AE228" s="26">
        <f>SUM(ENERO:DICIEMBRE!AE228)</f>
        <v>0</v>
      </c>
      <c r="AF228" s="26">
        <f>SUM(ENERO:DICIEMBRE!AF228)</f>
        <v>0</v>
      </c>
      <c r="AG228" s="26">
        <f>SUM(ENERO:DICIEMBRE!AG228)</f>
        <v>0</v>
      </c>
      <c r="AH228" s="26">
        <f>SUM(ENERO:DICIEMBRE!AH228)</f>
        <v>0</v>
      </c>
      <c r="AI228" s="26">
        <f>SUM(ENERO:DICIEMBRE!AI228)</f>
        <v>0</v>
      </c>
      <c r="AJ228" s="26">
        <f>SUM(ENERO:DICIEMBRE!AJ228)</f>
        <v>0</v>
      </c>
      <c r="AK228" s="26">
        <f>SUM(ENERO:DICIEMBRE!AK228)</f>
        <v>0</v>
      </c>
      <c r="AL228" s="26">
        <f>SUM(ENERO:DICIEMBRE!AL228)</f>
        <v>0</v>
      </c>
      <c r="AM228" s="26">
        <f>SUM(ENERO:DICIEMBRE!AM228)</f>
        <v>0</v>
      </c>
      <c r="AN228" s="26">
        <f>SUM(ENERO:DICIEMBRE!AN228)</f>
        <v>0</v>
      </c>
      <c r="AO228" s="26">
        <f>SUM(ENERO:DICIEMBRE!AO228)</f>
        <v>0</v>
      </c>
      <c r="AP228" s="26">
        <f>SUM(ENERO:DICIEMBRE!AP228)</f>
        <v>0</v>
      </c>
      <c r="AQ228" s="26">
        <f>SUM(ENERO:DICIEMBRE!AQ228)</f>
        <v>0</v>
      </c>
      <c r="AR228" s="26">
        <f>SUM(ENERO:DICIEMBRE!AR228)</f>
        <v>0</v>
      </c>
      <c r="AS228" s="26">
        <f>SUM(ENERO:DICIEMBRE!AS228)</f>
        <v>0</v>
      </c>
      <c r="AT228" s="26">
        <f>SUM(ENERO:DICIEMBRE!AT228)</f>
        <v>0</v>
      </c>
      <c r="AU228" s="26">
        <f>SUM(ENERO:DICIEMBRE!AU228)</f>
        <v>0</v>
      </c>
      <c r="AV228" s="26">
        <f>SUM(ENERO:DICIEMBRE!AV228)</f>
        <v>0</v>
      </c>
      <c r="AW228" s="26">
        <f>SUM(ENERO:DICIEMBRE!AW228)</f>
        <v>0</v>
      </c>
      <c r="AX228" s="26">
        <f>SUM(ENERO:DICIEMBRE!AX228)</f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x14ac:dyDescent="0.2">
      <c r="A229" s="3317" t="s">
        <v>100</v>
      </c>
      <c r="B229" s="3296" t="s">
        <v>269</v>
      </c>
      <c r="C229" s="3296"/>
      <c r="D229" s="405">
        <f t="shared" si="149"/>
        <v>795</v>
      </c>
      <c r="E229" s="511">
        <f t="shared" si="161"/>
        <v>368</v>
      </c>
      <c r="F229" s="512">
        <f t="shared" si="161"/>
        <v>427</v>
      </c>
      <c r="G229" s="26">
        <f>SUM(ENERO:DICIEMBRE!G229)</f>
        <v>40</v>
      </c>
      <c r="H229" s="26">
        <f>SUM(ENERO:DICIEMBRE!H229)</f>
        <v>19</v>
      </c>
      <c r="I229" s="26">
        <f>SUM(ENERO:DICIEMBRE!I229)</f>
        <v>4</v>
      </c>
      <c r="J229" s="26">
        <f>SUM(ENERO:DICIEMBRE!J229)</f>
        <v>2</v>
      </c>
      <c r="K229" s="26">
        <f>SUM(ENERO:DICIEMBRE!K229)</f>
        <v>4</v>
      </c>
      <c r="L229" s="26">
        <f>SUM(ENERO:DICIEMBRE!L229)</f>
        <v>3</v>
      </c>
      <c r="M229" s="26">
        <f>SUM(ENERO:DICIEMBRE!M229)</f>
        <v>3</v>
      </c>
      <c r="N229" s="26">
        <f>SUM(ENERO:DICIEMBRE!N229)</f>
        <v>7</v>
      </c>
      <c r="O229" s="26">
        <f>SUM(ENERO:DICIEMBRE!O229)</f>
        <v>3</v>
      </c>
      <c r="P229" s="26">
        <f>SUM(ENERO:DICIEMBRE!P229)</f>
        <v>4</v>
      </c>
      <c r="Q229" s="26">
        <f>SUM(ENERO:DICIEMBRE!Q229)</f>
        <v>7</v>
      </c>
      <c r="R229" s="26">
        <f>SUM(ENERO:DICIEMBRE!R229)</f>
        <v>2</v>
      </c>
      <c r="S229" s="26">
        <f>SUM(ENERO:DICIEMBRE!S229)</f>
        <v>7</v>
      </c>
      <c r="T229" s="26">
        <f>SUM(ENERO:DICIEMBRE!T229)</f>
        <v>4</v>
      </c>
      <c r="U229" s="26">
        <f>SUM(ENERO:DICIEMBRE!U229)</f>
        <v>16</v>
      </c>
      <c r="V229" s="26">
        <f>SUM(ENERO:DICIEMBRE!V229)</f>
        <v>5</v>
      </c>
      <c r="W229" s="26">
        <f>SUM(ENERO:DICIEMBRE!W229)</f>
        <v>19</v>
      </c>
      <c r="X229" s="26">
        <f>SUM(ENERO:DICIEMBRE!X229)</f>
        <v>25</v>
      </c>
      <c r="Y229" s="26">
        <f>SUM(ENERO:DICIEMBRE!Y229)</f>
        <v>54</v>
      </c>
      <c r="Z229" s="26">
        <f>SUM(ENERO:DICIEMBRE!Z229)</f>
        <v>72</v>
      </c>
      <c r="AA229" s="26">
        <f>SUM(ENERO:DICIEMBRE!AA229)</f>
        <v>36</v>
      </c>
      <c r="AB229" s="26">
        <f>SUM(ENERO:DICIEMBRE!AB229)</f>
        <v>74</v>
      </c>
      <c r="AC229" s="26">
        <f>SUM(ENERO:DICIEMBRE!AC229)</f>
        <v>50</v>
      </c>
      <c r="AD229" s="26">
        <f>SUM(ENERO:DICIEMBRE!AD229)</f>
        <v>85</v>
      </c>
      <c r="AE229" s="26">
        <f>SUM(ENERO:DICIEMBRE!AE229)</f>
        <v>30</v>
      </c>
      <c r="AF229" s="26">
        <f>SUM(ENERO:DICIEMBRE!AF229)</f>
        <v>48</v>
      </c>
      <c r="AG229" s="26">
        <f>SUM(ENERO:DICIEMBRE!AG229)</f>
        <v>37</v>
      </c>
      <c r="AH229" s="26">
        <f>SUM(ENERO:DICIEMBRE!AH229)</f>
        <v>31</v>
      </c>
      <c r="AI229" s="26">
        <f>SUM(ENERO:DICIEMBRE!AI229)</f>
        <v>21</v>
      </c>
      <c r="AJ229" s="26">
        <f>SUM(ENERO:DICIEMBRE!AJ229)</f>
        <v>16</v>
      </c>
      <c r="AK229" s="26">
        <f>SUM(ENERO:DICIEMBRE!AK229)</f>
        <v>20</v>
      </c>
      <c r="AL229" s="26">
        <f>SUM(ENERO:DICIEMBRE!AL229)</f>
        <v>20</v>
      </c>
      <c r="AM229" s="26">
        <f>SUM(ENERO:DICIEMBRE!AM229)</f>
        <v>17</v>
      </c>
      <c r="AN229" s="26">
        <f>SUM(ENERO:DICIEMBRE!AN229)</f>
        <v>10</v>
      </c>
      <c r="AO229" s="26">
        <f>SUM(ENERO:DICIEMBRE!AO229)</f>
        <v>5</v>
      </c>
      <c r="AP229" s="26">
        <f>SUM(ENERO:DICIEMBRE!AP229)</f>
        <v>6</v>
      </c>
      <c r="AQ229" s="26">
        <f>SUM(ENERO:DICIEMBRE!AQ229)</f>
        <v>390</v>
      </c>
      <c r="AR229" s="26">
        <f>SUM(ENERO:DICIEMBRE!AR229)</f>
        <v>384</v>
      </c>
      <c r="AS229" s="26">
        <f>SUM(ENERO:DICIEMBRE!AS229)</f>
        <v>152</v>
      </c>
      <c r="AT229" s="26">
        <f>SUM(ENERO:DICIEMBRE!AT229)</f>
        <v>99</v>
      </c>
      <c r="AU229" s="26">
        <f>SUM(ENERO:DICIEMBRE!AU229)</f>
        <v>0</v>
      </c>
      <c r="AV229" s="26">
        <f>SUM(ENERO:DICIEMBRE!AV229)</f>
        <v>31</v>
      </c>
      <c r="AW229" s="26">
        <f>SUM(ENERO:DICIEMBRE!AW229)</f>
        <v>0</v>
      </c>
      <c r="AX229" s="26">
        <f>SUM(ENERO:DICIEMBRE!AX229)</f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1271</v>
      </c>
      <c r="E230" s="488">
        <f t="shared" si="161"/>
        <v>577</v>
      </c>
      <c r="F230" s="489">
        <f t="shared" si="161"/>
        <v>694</v>
      </c>
      <c r="G230" s="26">
        <f>SUM(ENERO:DICIEMBRE!G230)</f>
        <v>28</v>
      </c>
      <c r="H230" s="26">
        <f>SUM(ENERO:DICIEMBRE!H230)</f>
        <v>22</v>
      </c>
      <c r="I230" s="26">
        <f>SUM(ENERO:DICIEMBRE!I230)</f>
        <v>4</v>
      </c>
      <c r="J230" s="26">
        <f>SUM(ENERO:DICIEMBRE!J230)</f>
        <v>1</v>
      </c>
      <c r="K230" s="26">
        <f>SUM(ENERO:DICIEMBRE!K230)</f>
        <v>1</v>
      </c>
      <c r="L230" s="26">
        <f>SUM(ENERO:DICIEMBRE!L230)</f>
        <v>0</v>
      </c>
      <c r="M230" s="26">
        <f>SUM(ENERO:DICIEMBRE!M230)</f>
        <v>3</v>
      </c>
      <c r="N230" s="26">
        <f>SUM(ENERO:DICIEMBRE!N230)</f>
        <v>4</v>
      </c>
      <c r="O230" s="26">
        <f>SUM(ENERO:DICIEMBRE!O230)</f>
        <v>6</v>
      </c>
      <c r="P230" s="26">
        <f>SUM(ENERO:DICIEMBRE!P230)</f>
        <v>3</v>
      </c>
      <c r="Q230" s="26">
        <f>SUM(ENERO:DICIEMBRE!Q230)</f>
        <v>14</v>
      </c>
      <c r="R230" s="26">
        <f>SUM(ENERO:DICIEMBRE!R230)</f>
        <v>5</v>
      </c>
      <c r="S230" s="26">
        <f>SUM(ENERO:DICIEMBRE!S230)</f>
        <v>11</v>
      </c>
      <c r="T230" s="26">
        <f>SUM(ENERO:DICIEMBRE!T230)</f>
        <v>3</v>
      </c>
      <c r="U230" s="26">
        <f>SUM(ENERO:DICIEMBRE!U230)</f>
        <v>29</v>
      </c>
      <c r="V230" s="26">
        <f>SUM(ENERO:DICIEMBRE!V230)</f>
        <v>10</v>
      </c>
      <c r="W230" s="26">
        <f>SUM(ENERO:DICIEMBRE!W230)</f>
        <v>47</v>
      </c>
      <c r="X230" s="26">
        <f>SUM(ENERO:DICIEMBRE!X230)</f>
        <v>48</v>
      </c>
      <c r="Y230" s="26">
        <f>SUM(ENERO:DICIEMBRE!Y230)</f>
        <v>88</v>
      </c>
      <c r="Z230" s="26">
        <f>SUM(ENERO:DICIEMBRE!Z230)</f>
        <v>126</v>
      </c>
      <c r="AA230" s="26">
        <f>SUM(ENERO:DICIEMBRE!AA230)</f>
        <v>66</v>
      </c>
      <c r="AB230" s="26">
        <f>SUM(ENERO:DICIEMBRE!AB230)</f>
        <v>93</v>
      </c>
      <c r="AC230" s="26">
        <f>SUM(ENERO:DICIEMBRE!AC230)</f>
        <v>58</v>
      </c>
      <c r="AD230" s="26">
        <f>SUM(ENERO:DICIEMBRE!AD230)</f>
        <v>120</v>
      </c>
      <c r="AE230" s="26">
        <f>SUM(ENERO:DICIEMBRE!AE230)</f>
        <v>46</v>
      </c>
      <c r="AF230" s="26">
        <f>SUM(ENERO:DICIEMBRE!AF230)</f>
        <v>84</v>
      </c>
      <c r="AG230" s="26">
        <f>SUM(ENERO:DICIEMBRE!AG230)</f>
        <v>79</v>
      </c>
      <c r="AH230" s="26">
        <f>SUM(ENERO:DICIEMBRE!AH230)</f>
        <v>64</v>
      </c>
      <c r="AI230" s="26">
        <f>SUM(ENERO:DICIEMBRE!AI230)</f>
        <v>28</v>
      </c>
      <c r="AJ230" s="26">
        <f>SUM(ENERO:DICIEMBRE!AJ230)</f>
        <v>29</v>
      </c>
      <c r="AK230" s="26">
        <f>SUM(ENERO:DICIEMBRE!AK230)</f>
        <v>33</v>
      </c>
      <c r="AL230" s="26">
        <f>SUM(ENERO:DICIEMBRE!AL230)</f>
        <v>52</v>
      </c>
      <c r="AM230" s="26">
        <f>SUM(ENERO:DICIEMBRE!AM230)</f>
        <v>36</v>
      </c>
      <c r="AN230" s="26">
        <f>SUM(ENERO:DICIEMBRE!AN230)</f>
        <v>30</v>
      </c>
      <c r="AO230" s="26">
        <f>SUM(ENERO:DICIEMBRE!AO230)</f>
        <v>8</v>
      </c>
      <c r="AP230" s="26">
        <f>SUM(ENERO:DICIEMBRE!AP230)</f>
        <v>12</v>
      </c>
      <c r="AQ230" s="26">
        <f>SUM(ENERO:DICIEMBRE!AQ230)</f>
        <v>0</v>
      </c>
      <c r="AR230" s="26">
        <f>SUM(ENERO:DICIEMBRE!AR230)</f>
        <v>0</v>
      </c>
      <c r="AS230" s="26">
        <f>SUM(ENERO:DICIEMBRE!AS230)</f>
        <v>176</v>
      </c>
      <c r="AT230" s="26">
        <f>SUM(ENERO:DICIEMBRE!AT230)</f>
        <v>0</v>
      </c>
      <c r="AU230" s="26">
        <f>SUM(ENERO:DICIEMBRE!AU230)</f>
        <v>0</v>
      </c>
      <c r="AV230" s="26">
        <f>SUM(ENERO:DICIEMBRE!AV230)</f>
        <v>35</v>
      </c>
      <c r="AW230" s="26">
        <f>SUM(ENERO:DICIEMBRE!AW230)</f>
        <v>0</v>
      </c>
      <c r="AX230" s="26">
        <f>SUM(ENERO:DICIEMBRE!AX230)</f>
        <v>3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x14ac:dyDescent="0.2">
      <c r="A231" s="3290"/>
      <c r="B231" s="3297" t="s">
        <v>271</v>
      </c>
      <c r="C231" s="3297"/>
      <c r="D231" s="417">
        <f t="shared" si="149"/>
        <v>732</v>
      </c>
      <c r="E231" s="488">
        <f t="shared" si="161"/>
        <v>329</v>
      </c>
      <c r="F231" s="489">
        <f t="shared" si="161"/>
        <v>403</v>
      </c>
      <c r="G231" s="26">
        <f>SUM(ENERO:DICIEMBRE!G231)</f>
        <v>36</v>
      </c>
      <c r="H231" s="26">
        <f>SUM(ENERO:DICIEMBRE!H231)</f>
        <v>19</v>
      </c>
      <c r="I231" s="26">
        <f>SUM(ENERO:DICIEMBRE!I231)</f>
        <v>4</v>
      </c>
      <c r="J231" s="26">
        <f>SUM(ENERO:DICIEMBRE!J231)</f>
        <v>1</v>
      </c>
      <c r="K231" s="26">
        <f>SUM(ENERO:DICIEMBRE!K231)</f>
        <v>4</v>
      </c>
      <c r="L231" s="26">
        <f>SUM(ENERO:DICIEMBRE!L231)</f>
        <v>3</v>
      </c>
      <c r="M231" s="26">
        <f>SUM(ENERO:DICIEMBRE!M231)</f>
        <v>2</v>
      </c>
      <c r="N231" s="26">
        <f>SUM(ENERO:DICIEMBRE!N231)</f>
        <v>4</v>
      </c>
      <c r="O231" s="26">
        <f>SUM(ENERO:DICIEMBRE!O231)</f>
        <v>3</v>
      </c>
      <c r="P231" s="26">
        <f>SUM(ENERO:DICIEMBRE!P231)</f>
        <v>3</v>
      </c>
      <c r="Q231" s="26">
        <f>SUM(ENERO:DICIEMBRE!Q231)</f>
        <v>7</v>
      </c>
      <c r="R231" s="26">
        <f>SUM(ENERO:DICIEMBRE!R231)</f>
        <v>2</v>
      </c>
      <c r="S231" s="26">
        <f>SUM(ENERO:DICIEMBRE!S231)</f>
        <v>6</v>
      </c>
      <c r="T231" s="26">
        <f>SUM(ENERO:DICIEMBRE!T231)</f>
        <v>3</v>
      </c>
      <c r="U231" s="26">
        <f>SUM(ENERO:DICIEMBRE!U231)</f>
        <v>12</v>
      </c>
      <c r="V231" s="26">
        <f>SUM(ENERO:DICIEMBRE!V231)</f>
        <v>5</v>
      </c>
      <c r="W231" s="26">
        <f>SUM(ENERO:DICIEMBRE!W231)</f>
        <v>19</v>
      </c>
      <c r="X231" s="26">
        <f>SUM(ENERO:DICIEMBRE!X231)</f>
        <v>26</v>
      </c>
      <c r="Y231" s="26">
        <f>SUM(ENERO:DICIEMBRE!Y231)</f>
        <v>54</v>
      </c>
      <c r="Z231" s="26">
        <f>SUM(ENERO:DICIEMBRE!Z231)</f>
        <v>71</v>
      </c>
      <c r="AA231" s="26">
        <f>SUM(ENERO:DICIEMBRE!AA231)</f>
        <v>35</v>
      </c>
      <c r="AB231" s="26">
        <f>SUM(ENERO:DICIEMBRE!AB231)</f>
        <v>73</v>
      </c>
      <c r="AC231" s="26">
        <f>SUM(ENERO:DICIEMBRE!AC231)</f>
        <v>46</v>
      </c>
      <c r="AD231" s="26">
        <f>SUM(ENERO:DICIEMBRE!AD231)</f>
        <v>87</v>
      </c>
      <c r="AE231" s="26">
        <f>SUM(ENERO:DICIEMBRE!AE231)</f>
        <v>27</v>
      </c>
      <c r="AF231" s="26">
        <f>SUM(ENERO:DICIEMBRE!AF231)</f>
        <v>41</v>
      </c>
      <c r="AG231" s="26">
        <f>SUM(ENERO:DICIEMBRE!AG231)</f>
        <v>32</v>
      </c>
      <c r="AH231" s="26">
        <f>SUM(ENERO:DICIEMBRE!AH231)</f>
        <v>25</v>
      </c>
      <c r="AI231" s="26">
        <f>SUM(ENERO:DICIEMBRE!AI231)</f>
        <v>16</v>
      </c>
      <c r="AJ231" s="26">
        <f>SUM(ENERO:DICIEMBRE!AJ231)</f>
        <v>14</v>
      </c>
      <c r="AK231" s="26">
        <f>SUM(ENERO:DICIEMBRE!AK231)</f>
        <v>16</v>
      </c>
      <c r="AL231" s="26">
        <f>SUM(ENERO:DICIEMBRE!AL231)</f>
        <v>18</v>
      </c>
      <c r="AM231" s="26">
        <f>SUM(ENERO:DICIEMBRE!AM231)</f>
        <v>10</v>
      </c>
      <c r="AN231" s="26">
        <f>SUM(ENERO:DICIEMBRE!AN231)</f>
        <v>8</v>
      </c>
      <c r="AO231" s="26">
        <f>SUM(ENERO:DICIEMBRE!AO231)</f>
        <v>5</v>
      </c>
      <c r="AP231" s="26">
        <f>SUM(ENERO:DICIEMBRE!AP231)</f>
        <v>2</v>
      </c>
      <c r="AQ231" s="26">
        <f>SUM(ENERO:DICIEMBRE!AQ231)</f>
        <v>0</v>
      </c>
      <c r="AR231" s="26">
        <f>SUM(ENERO:DICIEMBRE!AR231)</f>
        <v>0</v>
      </c>
      <c r="AS231" s="26">
        <f>SUM(ENERO:DICIEMBRE!AS231)</f>
        <v>0</v>
      </c>
      <c r="AT231" s="26">
        <f>SUM(ENERO:DICIEMBRE!AT231)</f>
        <v>0</v>
      </c>
      <c r="AU231" s="26">
        <f>SUM(ENERO:DICIEMBRE!AU231)</f>
        <v>0</v>
      </c>
      <c r="AV231" s="26">
        <f>SUM(ENERO:DICIEMBRE!AV231)</f>
        <v>27</v>
      </c>
      <c r="AW231" s="26">
        <f>SUM(ENERO:DICIEMBRE!AW231)</f>
        <v>0</v>
      </c>
      <c r="AX231" s="26">
        <f>SUM(ENERO:DICIEMBRE!AX231)</f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x14ac:dyDescent="0.2">
      <c r="A232" s="3290"/>
      <c r="B232" s="3300" t="s">
        <v>272</v>
      </c>
      <c r="C232" s="3301"/>
      <c r="D232" s="417">
        <f t="shared" si="149"/>
        <v>469</v>
      </c>
      <c r="E232" s="488">
        <f t="shared" si="161"/>
        <v>218</v>
      </c>
      <c r="F232" s="489">
        <f t="shared" si="161"/>
        <v>251</v>
      </c>
      <c r="G232" s="26">
        <f>SUM(ENERO:DICIEMBRE!G232)</f>
        <v>31</v>
      </c>
      <c r="H232" s="26">
        <f>SUM(ENERO:DICIEMBRE!H232)</f>
        <v>16</v>
      </c>
      <c r="I232" s="26">
        <f>SUM(ENERO:DICIEMBRE!I232)</f>
        <v>4</v>
      </c>
      <c r="J232" s="26">
        <f>SUM(ENERO:DICIEMBRE!J232)</f>
        <v>2</v>
      </c>
      <c r="K232" s="26">
        <f>SUM(ENERO:DICIEMBRE!K232)</f>
        <v>1</v>
      </c>
      <c r="L232" s="26">
        <f>SUM(ENERO:DICIEMBRE!L232)</f>
        <v>0</v>
      </c>
      <c r="M232" s="26">
        <f>SUM(ENERO:DICIEMBRE!M232)</f>
        <v>2</v>
      </c>
      <c r="N232" s="26">
        <f>SUM(ENERO:DICIEMBRE!N232)</f>
        <v>2</v>
      </c>
      <c r="O232" s="26">
        <f>SUM(ENERO:DICIEMBRE!O232)</f>
        <v>2</v>
      </c>
      <c r="P232" s="26">
        <f>SUM(ENERO:DICIEMBRE!P232)</f>
        <v>2</v>
      </c>
      <c r="Q232" s="26">
        <f>SUM(ENERO:DICIEMBRE!Q232)</f>
        <v>3</v>
      </c>
      <c r="R232" s="26">
        <f>SUM(ENERO:DICIEMBRE!R232)</f>
        <v>2</v>
      </c>
      <c r="S232" s="26">
        <f>SUM(ENERO:DICIEMBRE!S232)</f>
        <v>3</v>
      </c>
      <c r="T232" s="26">
        <f>SUM(ENERO:DICIEMBRE!T232)</f>
        <v>2</v>
      </c>
      <c r="U232" s="26">
        <f>SUM(ENERO:DICIEMBRE!U232)</f>
        <v>17</v>
      </c>
      <c r="V232" s="26">
        <f>SUM(ENERO:DICIEMBRE!V232)</f>
        <v>4</v>
      </c>
      <c r="W232" s="26">
        <f>SUM(ENERO:DICIEMBRE!W232)</f>
        <v>15</v>
      </c>
      <c r="X232" s="26">
        <f>SUM(ENERO:DICIEMBRE!X232)</f>
        <v>9</v>
      </c>
      <c r="Y232" s="26">
        <f>SUM(ENERO:DICIEMBRE!Y232)</f>
        <v>32</v>
      </c>
      <c r="Z232" s="26">
        <f>SUM(ENERO:DICIEMBRE!Z232)</f>
        <v>43</v>
      </c>
      <c r="AA232" s="26">
        <f>SUM(ENERO:DICIEMBRE!AA232)</f>
        <v>22</v>
      </c>
      <c r="AB232" s="26">
        <f>SUM(ENERO:DICIEMBRE!AB232)</f>
        <v>35</v>
      </c>
      <c r="AC232" s="26">
        <f>SUM(ENERO:DICIEMBRE!AC232)</f>
        <v>16</v>
      </c>
      <c r="AD232" s="26">
        <f>SUM(ENERO:DICIEMBRE!AD232)</f>
        <v>38</v>
      </c>
      <c r="AE232" s="26">
        <f>SUM(ENERO:DICIEMBRE!AE232)</f>
        <v>10</v>
      </c>
      <c r="AF232" s="26">
        <f>SUM(ENERO:DICIEMBRE!AF232)</f>
        <v>31</v>
      </c>
      <c r="AG232" s="26">
        <f>SUM(ENERO:DICIEMBRE!AG232)</f>
        <v>23</v>
      </c>
      <c r="AH232" s="26">
        <f>SUM(ENERO:DICIEMBRE!AH232)</f>
        <v>28</v>
      </c>
      <c r="AI232" s="26">
        <f>SUM(ENERO:DICIEMBRE!AI232)</f>
        <v>12</v>
      </c>
      <c r="AJ232" s="26">
        <f>SUM(ENERO:DICIEMBRE!AJ232)</f>
        <v>11</v>
      </c>
      <c r="AK232" s="26">
        <f>SUM(ENERO:DICIEMBRE!AK232)</f>
        <v>12</v>
      </c>
      <c r="AL232" s="26">
        <f>SUM(ENERO:DICIEMBRE!AL232)</f>
        <v>17</v>
      </c>
      <c r="AM232" s="26">
        <f>SUM(ENERO:DICIEMBRE!AM232)</f>
        <v>13</v>
      </c>
      <c r="AN232" s="26">
        <f>SUM(ENERO:DICIEMBRE!AN232)</f>
        <v>9</v>
      </c>
      <c r="AO232" s="26">
        <f>SUM(ENERO:DICIEMBRE!AO232)</f>
        <v>2</v>
      </c>
      <c r="AP232" s="26">
        <f>SUM(ENERO:DICIEMBRE!AP232)</f>
        <v>3</v>
      </c>
      <c r="AQ232" s="26">
        <f>SUM(ENERO:DICIEMBRE!AQ232)</f>
        <v>0</v>
      </c>
      <c r="AR232" s="26">
        <f>SUM(ENERO:DICIEMBRE!AR232)</f>
        <v>0</v>
      </c>
      <c r="AS232" s="26">
        <f>SUM(ENERO:DICIEMBRE!AS232)</f>
        <v>0</v>
      </c>
      <c r="AT232" s="26">
        <f>SUM(ENERO:DICIEMBRE!AT232)</f>
        <v>0</v>
      </c>
      <c r="AU232" s="26">
        <f>SUM(ENERO:DICIEMBRE!AU232)</f>
        <v>0</v>
      </c>
      <c r="AV232" s="26">
        <f>SUM(ENERO:DICIEMBRE!AV232)</f>
        <v>17</v>
      </c>
      <c r="AW232" s="26">
        <f>SUM(ENERO:DICIEMBRE!AW232)</f>
        <v>0</v>
      </c>
      <c r="AX232" s="26">
        <f>SUM(ENERO:DICIEMBRE!AX232)</f>
        <v>1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x14ac:dyDescent="0.2">
      <c r="A233" s="3290"/>
      <c r="B233" s="3300" t="s">
        <v>273</v>
      </c>
      <c r="C233" s="3301"/>
      <c r="D233" s="417">
        <f t="shared" si="149"/>
        <v>76</v>
      </c>
      <c r="E233" s="488">
        <f t="shared" si="161"/>
        <v>42</v>
      </c>
      <c r="F233" s="489">
        <f t="shared" si="161"/>
        <v>34</v>
      </c>
      <c r="G233" s="26">
        <f>SUM(ENERO:DICIEMBRE!G233)</f>
        <v>0</v>
      </c>
      <c r="H233" s="26">
        <f>SUM(ENERO:DICIEMBRE!H233)</f>
        <v>0</v>
      </c>
      <c r="I233" s="26">
        <f>SUM(ENERO:DICIEMBRE!I233)</f>
        <v>0</v>
      </c>
      <c r="J233" s="26">
        <f>SUM(ENERO:DICIEMBRE!J233)</f>
        <v>0</v>
      </c>
      <c r="K233" s="26">
        <f>SUM(ENERO:DICIEMBRE!K233)</f>
        <v>0</v>
      </c>
      <c r="L233" s="26">
        <f>SUM(ENERO:DICIEMBRE!L233)</f>
        <v>0</v>
      </c>
      <c r="M233" s="26">
        <f>SUM(ENERO:DICIEMBRE!M233)</f>
        <v>0</v>
      </c>
      <c r="N233" s="26">
        <f>SUM(ENERO:DICIEMBRE!N233)</f>
        <v>0</v>
      </c>
      <c r="O233" s="26">
        <f>SUM(ENERO:DICIEMBRE!O233)</f>
        <v>1</v>
      </c>
      <c r="P233" s="26">
        <f>SUM(ENERO:DICIEMBRE!P233)</f>
        <v>0</v>
      </c>
      <c r="Q233" s="26">
        <f>SUM(ENERO:DICIEMBRE!Q233)</f>
        <v>1</v>
      </c>
      <c r="R233" s="26">
        <f>SUM(ENERO:DICIEMBRE!R233)</f>
        <v>1</v>
      </c>
      <c r="S233" s="26">
        <f>SUM(ENERO:DICIEMBRE!S233)</f>
        <v>0</v>
      </c>
      <c r="T233" s="26">
        <f>SUM(ENERO:DICIEMBRE!T233)</f>
        <v>0</v>
      </c>
      <c r="U233" s="26">
        <f>SUM(ENERO:DICIEMBRE!U233)</f>
        <v>2</v>
      </c>
      <c r="V233" s="26">
        <f>SUM(ENERO:DICIEMBRE!V233)</f>
        <v>1</v>
      </c>
      <c r="W233" s="26">
        <f>SUM(ENERO:DICIEMBRE!W233)</f>
        <v>4</v>
      </c>
      <c r="X233" s="26">
        <f>SUM(ENERO:DICIEMBRE!X233)</f>
        <v>2</v>
      </c>
      <c r="Y233" s="26">
        <f>SUM(ENERO:DICIEMBRE!Y233)</f>
        <v>9</v>
      </c>
      <c r="Z233" s="26">
        <f>SUM(ENERO:DICIEMBRE!Z233)</f>
        <v>4</v>
      </c>
      <c r="AA233" s="26">
        <f>SUM(ENERO:DICIEMBRE!AA233)</f>
        <v>3</v>
      </c>
      <c r="AB233" s="26">
        <f>SUM(ENERO:DICIEMBRE!AB233)</f>
        <v>5</v>
      </c>
      <c r="AC233" s="26">
        <f>SUM(ENERO:DICIEMBRE!AC233)</f>
        <v>2</v>
      </c>
      <c r="AD233" s="26">
        <f>SUM(ENERO:DICIEMBRE!AD233)</f>
        <v>5</v>
      </c>
      <c r="AE233" s="26">
        <f>SUM(ENERO:DICIEMBRE!AE233)</f>
        <v>4</v>
      </c>
      <c r="AF233" s="26">
        <f>SUM(ENERO:DICIEMBRE!AF233)</f>
        <v>5</v>
      </c>
      <c r="AG233" s="26">
        <f>SUM(ENERO:DICIEMBRE!AG233)</f>
        <v>8</v>
      </c>
      <c r="AH233" s="26">
        <f>SUM(ENERO:DICIEMBRE!AH233)</f>
        <v>3</v>
      </c>
      <c r="AI233" s="26">
        <f>SUM(ENERO:DICIEMBRE!AI233)</f>
        <v>2</v>
      </c>
      <c r="AJ233" s="26">
        <f>SUM(ENERO:DICIEMBRE!AJ233)</f>
        <v>0</v>
      </c>
      <c r="AK233" s="26">
        <f>SUM(ENERO:DICIEMBRE!AK233)</f>
        <v>2</v>
      </c>
      <c r="AL233" s="26">
        <f>SUM(ENERO:DICIEMBRE!AL233)</f>
        <v>5</v>
      </c>
      <c r="AM233" s="26">
        <f>SUM(ENERO:DICIEMBRE!AM233)</f>
        <v>4</v>
      </c>
      <c r="AN233" s="26">
        <f>SUM(ENERO:DICIEMBRE!AN233)</f>
        <v>3</v>
      </c>
      <c r="AO233" s="26">
        <f>SUM(ENERO:DICIEMBRE!AO233)</f>
        <v>0</v>
      </c>
      <c r="AP233" s="26">
        <f>SUM(ENERO:DICIEMBRE!AP233)</f>
        <v>1</v>
      </c>
      <c r="AQ233" s="26">
        <f>SUM(ENERO:DICIEMBRE!AQ233)</f>
        <v>0</v>
      </c>
      <c r="AR233" s="26">
        <f>SUM(ENERO:DICIEMBRE!AR233)</f>
        <v>0</v>
      </c>
      <c r="AS233" s="26">
        <f>SUM(ENERO:DICIEMBRE!AS233)</f>
        <v>0</v>
      </c>
      <c r="AT233" s="26">
        <f>SUM(ENERO:DICIEMBRE!AT233)</f>
        <v>0</v>
      </c>
      <c r="AU233" s="26">
        <f>SUM(ENERO:DICIEMBRE!AU233)</f>
        <v>0</v>
      </c>
      <c r="AV233" s="26">
        <f>SUM(ENERO:DICIEMBRE!AV233)</f>
        <v>2</v>
      </c>
      <c r="AW233" s="26">
        <f>SUM(ENERO:DICIEMBRE!AW233)</f>
        <v>0</v>
      </c>
      <c r="AX233" s="26">
        <f>SUM(ENERO:DICIEMBRE!AX233)</f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x14ac:dyDescent="0.2">
      <c r="A234" s="3291"/>
      <c r="B234" s="3302" t="s">
        <v>274</v>
      </c>
      <c r="C234" s="3302"/>
      <c r="D234" s="506">
        <f t="shared" si="149"/>
        <v>31</v>
      </c>
      <c r="E234" s="507">
        <f t="shared" si="161"/>
        <v>19</v>
      </c>
      <c r="F234" s="508">
        <f t="shared" si="161"/>
        <v>12</v>
      </c>
      <c r="G234" s="26">
        <f>SUM(ENERO:DICIEMBRE!G234)</f>
        <v>0</v>
      </c>
      <c r="H234" s="26">
        <f>SUM(ENERO:DICIEMBRE!H234)</f>
        <v>0</v>
      </c>
      <c r="I234" s="26">
        <f>SUM(ENERO:DICIEMBRE!I234)</f>
        <v>0</v>
      </c>
      <c r="J234" s="26">
        <f>SUM(ENERO:DICIEMBRE!J234)</f>
        <v>0</v>
      </c>
      <c r="K234" s="26">
        <f>SUM(ENERO:DICIEMBRE!K234)</f>
        <v>0</v>
      </c>
      <c r="L234" s="26">
        <f>SUM(ENERO:DICIEMBRE!L234)</f>
        <v>0</v>
      </c>
      <c r="M234" s="26">
        <f>SUM(ENERO:DICIEMBRE!M234)</f>
        <v>0</v>
      </c>
      <c r="N234" s="26">
        <f>SUM(ENERO:DICIEMBRE!N234)</f>
        <v>1</v>
      </c>
      <c r="O234" s="26">
        <f>SUM(ENERO:DICIEMBRE!O234)</f>
        <v>0</v>
      </c>
      <c r="P234" s="26">
        <f>SUM(ENERO:DICIEMBRE!P234)</f>
        <v>0</v>
      </c>
      <c r="Q234" s="26">
        <f>SUM(ENERO:DICIEMBRE!Q234)</f>
        <v>0</v>
      </c>
      <c r="R234" s="26">
        <f>SUM(ENERO:DICIEMBRE!R234)</f>
        <v>0</v>
      </c>
      <c r="S234" s="26">
        <f>SUM(ENERO:DICIEMBRE!S234)</f>
        <v>0</v>
      </c>
      <c r="T234" s="26">
        <f>SUM(ENERO:DICIEMBRE!T234)</f>
        <v>0</v>
      </c>
      <c r="U234" s="26">
        <f>SUM(ENERO:DICIEMBRE!U234)</f>
        <v>0</v>
      </c>
      <c r="V234" s="26">
        <f>SUM(ENERO:DICIEMBRE!V234)</f>
        <v>1</v>
      </c>
      <c r="W234" s="26">
        <f>SUM(ENERO:DICIEMBRE!W234)</f>
        <v>0</v>
      </c>
      <c r="X234" s="26">
        <f>SUM(ENERO:DICIEMBRE!X234)</f>
        <v>1</v>
      </c>
      <c r="Y234" s="26">
        <f>SUM(ENERO:DICIEMBRE!Y234)</f>
        <v>4</v>
      </c>
      <c r="Z234" s="26">
        <f>SUM(ENERO:DICIEMBRE!Z234)</f>
        <v>3</v>
      </c>
      <c r="AA234" s="26">
        <f>SUM(ENERO:DICIEMBRE!AA234)</f>
        <v>2</v>
      </c>
      <c r="AB234" s="26">
        <f>SUM(ENERO:DICIEMBRE!AB234)</f>
        <v>0</v>
      </c>
      <c r="AC234" s="26">
        <f>SUM(ENERO:DICIEMBRE!AC234)</f>
        <v>7</v>
      </c>
      <c r="AD234" s="26">
        <f>SUM(ENERO:DICIEMBRE!AD234)</f>
        <v>3</v>
      </c>
      <c r="AE234" s="26">
        <f>SUM(ENERO:DICIEMBRE!AE234)</f>
        <v>5</v>
      </c>
      <c r="AF234" s="26">
        <f>SUM(ENERO:DICIEMBRE!AF234)</f>
        <v>2</v>
      </c>
      <c r="AG234" s="26">
        <f>SUM(ENERO:DICIEMBRE!AG234)</f>
        <v>1</v>
      </c>
      <c r="AH234" s="26">
        <f>SUM(ENERO:DICIEMBRE!AH234)</f>
        <v>1</v>
      </c>
      <c r="AI234" s="26">
        <f>SUM(ENERO:DICIEMBRE!AI234)</f>
        <v>0</v>
      </c>
      <c r="AJ234" s="26">
        <f>SUM(ENERO:DICIEMBRE!AJ234)</f>
        <v>0</v>
      </c>
      <c r="AK234" s="26">
        <f>SUM(ENERO:DICIEMBRE!AK234)</f>
        <v>0</v>
      </c>
      <c r="AL234" s="26">
        <f>SUM(ENERO:DICIEMBRE!AL234)</f>
        <v>0</v>
      </c>
      <c r="AM234" s="26">
        <f>SUM(ENERO:DICIEMBRE!AM234)</f>
        <v>0</v>
      </c>
      <c r="AN234" s="26">
        <f>SUM(ENERO:DICIEMBRE!AN234)</f>
        <v>0</v>
      </c>
      <c r="AO234" s="26">
        <f>SUM(ENERO:DICIEMBRE!AO234)</f>
        <v>0</v>
      </c>
      <c r="AP234" s="26">
        <f>SUM(ENERO:DICIEMBRE!AP234)</f>
        <v>0</v>
      </c>
      <c r="AQ234" s="26">
        <f>SUM(ENERO:DICIEMBRE!AQ234)</f>
        <v>0</v>
      </c>
      <c r="AR234" s="26">
        <f>SUM(ENERO:DICIEMBRE!AR234)</f>
        <v>0</v>
      </c>
      <c r="AS234" s="26">
        <f>SUM(ENERO:DICIEMBRE!AS234)</f>
        <v>0</v>
      </c>
      <c r="AT234" s="26">
        <f>SUM(ENERO:DICIEMBRE!AT234)</f>
        <v>0</v>
      </c>
      <c r="AU234" s="26">
        <f>SUM(ENERO:DICIEMBRE!AU234)</f>
        <v>0</v>
      </c>
      <c r="AV234" s="26">
        <f>SUM(ENERO:DICIEMBRE!AV234)</f>
        <v>0</v>
      </c>
      <c r="AW234" s="26">
        <f>SUM(ENERO:DICIEMBRE!AW234)</f>
        <v>0</v>
      </c>
      <c r="AX234" s="26">
        <f>SUM(ENERO:DICIEMBRE!AX234)</f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3317" t="s">
        <v>94</v>
      </c>
      <c r="B235" s="3296" t="s">
        <v>269</v>
      </c>
      <c r="C235" s="3296"/>
      <c r="D235" s="405">
        <f t="shared" si="149"/>
        <v>501</v>
      </c>
      <c r="E235" s="511">
        <f t="shared" si="161"/>
        <v>177</v>
      </c>
      <c r="F235" s="512">
        <f t="shared" si="161"/>
        <v>324</v>
      </c>
      <c r="G235" s="26">
        <f>SUM(ENERO:DICIEMBRE!G235)</f>
        <v>0</v>
      </c>
      <c r="H235" s="26">
        <f>SUM(ENERO:DICIEMBRE!H235)</f>
        <v>0</v>
      </c>
      <c r="I235" s="26">
        <f>SUM(ENERO:DICIEMBRE!I235)</f>
        <v>0</v>
      </c>
      <c r="J235" s="26">
        <f>SUM(ENERO:DICIEMBRE!J235)</f>
        <v>0</v>
      </c>
      <c r="K235" s="26">
        <f>SUM(ENERO:DICIEMBRE!K235)</f>
        <v>0</v>
      </c>
      <c r="L235" s="26">
        <f>SUM(ENERO:DICIEMBRE!L235)</f>
        <v>0</v>
      </c>
      <c r="M235" s="26">
        <f>SUM(ENERO:DICIEMBRE!M235)</f>
        <v>0</v>
      </c>
      <c r="N235" s="26">
        <f>SUM(ENERO:DICIEMBRE!N235)</f>
        <v>0</v>
      </c>
      <c r="O235" s="26">
        <f>SUM(ENERO:DICIEMBRE!O235)</f>
        <v>0</v>
      </c>
      <c r="P235" s="26">
        <f>SUM(ENERO:DICIEMBRE!P235)</f>
        <v>1</v>
      </c>
      <c r="Q235" s="26">
        <f>SUM(ENERO:DICIEMBRE!Q235)</f>
        <v>0</v>
      </c>
      <c r="R235" s="26">
        <f>SUM(ENERO:DICIEMBRE!R235)</f>
        <v>0</v>
      </c>
      <c r="S235" s="26">
        <f>SUM(ENERO:DICIEMBRE!S235)</f>
        <v>0</v>
      </c>
      <c r="T235" s="26">
        <f>SUM(ENERO:DICIEMBRE!T235)</f>
        <v>0</v>
      </c>
      <c r="U235" s="26">
        <f>SUM(ENERO:DICIEMBRE!U235)</f>
        <v>2</v>
      </c>
      <c r="V235" s="26">
        <f>SUM(ENERO:DICIEMBRE!V235)</f>
        <v>2</v>
      </c>
      <c r="W235" s="26">
        <f>SUM(ENERO:DICIEMBRE!W235)</f>
        <v>30</v>
      </c>
      <c r="X235" s="26">
        <f>SUM(ENERO:DICIEMBRE!X235)</f>
        <v>26</v>
      </c>
      <c r="Y235" s="26">
        <f>SUM(ENERO:DICIEMBRE!Y235)</f>
        <v>28</v>
      </c>
      <c r="Z235" s="26">
        <f>SUM(ENERO:DICIEMBRE!Z235)</f>
        <v>28</v>
      </c>
      <c r="AA235" s="26">
        <f>SUM(ENERO:DICIEMBRE!AA235)</f>
        <v>7</v>
      </c>
      <c r="AB235" s="26">
        <f>SUM(ENERO:DICIEMBRE!AB235)</f>
        <v>22</v>
      </c>
      <c r="AC235" s="26">
        <f>SUM(ENERO:DICIEMBRE!AC235)</f>
        <v>31</v>
      </c>
      <c r="AD235" s="26">
        <f>SUM(ENERO:DICIEMBRE!AD235)</f>
        <v>76</v>
      </c>
      <c r="AE235" s="26">
        <f>SUM(ENERO:DICIEMBRE!AE235)</f>
        <v>20</v>
      </c>
      <c r="AF235" s="26">
        <f>SUM(ENERO:DICIEMBRE!AF235)</f>
        <v>58</v>
      </c>
      <c r="AG235" s="26">
        <f>SUM(ENERO:DICIEMBRE!AG235)</f>
        <v>27</v>
      </c>
      <c r="AH235" s="26">
        <f>SUM(ENERO:DICIEMBRE!AH235)</f>
        <v>72</v>
      </c>
      <c r="AI235" s="26">
        <f>SUM(ENERO:DICIEMBRE!AI235)</f>
        <v>10</v>
      </c>
      <c r="AJ235" s="26">
        <f>SUM(ENERO:DICIEMBRE!AJ235)</f>
        <v>17</v>
      </c>
      <c r="AK235" s="26">
        <f>SUM(ENERO:DICIEMBRE!AK235)</f>
        <v>19</v>
      </c>
      <c r="AL235" s="26">
        <f>SUM(ENERO:DICIEMBRE!AL235)</f>
        <v>17</v>
      </c>
      <c r="AM235" s="26">
        <f>SUM(ENERO:DICIEMBRE!AM235)</f>
        <v>3</v>
      </c>
      <c r="AN235" s="26">
        <f>SUM(ENERO:DICIEMBRE!AN235)</f>
        <v>5</v>
      </c>
      <c r="AO235" s="26">
        <f>SUM(ENERO:DICIEMBRE!AO235)</f>
        <v>31</v>
      </c>
      <c r="AP235" s="26">
        <f>SUM(ENERO:DICIEMBRE!AP235)</f>
        <v>11</v>
      </c>
      <c r="AQ235" s="26">
        <f>SUM(ENERO:DICIEMBRE!AQ235)</f>
        <v>356</v>
      </c>
      <c r="AR235" s="26">
        <f>SUM(ENERO:DICIEMBRE!AR235)</f>
        <v>258</v>
      </c>
      <c r="AS235" s="26">
        <f>SUM(ENERO:DICIEMBRE!AS235)</f>
        <v>184</v>
      </c>
      <c r="AT235" s="26">
        <f>SUM(ENERO:DICIEMBRE!AT235)</f>
        <v>0</v>
      </c>
      <c r="AU235" s="26">
        <f>SUM(ENERO:DICIEMBRE!AU235)</f>
        <v>0</v>
      </c>
      <c r="AV235" s="26">
        <f>SUM(ENERO:DICIEMBRE!AV235)</f>
        <v>0</v>
      </c>
      <c r="AW235" s="26">
        <f>SUM(ENERO:DICIEMBRE!AW235)</f>
        <v>0</v>
      </c>
      <c r="AX235" s="26">
        <f>SUM(ENERO:DICIEMBRE!AX235)</f>
        <v>2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950</v>
      </c>
      <c r="E236" s="488">
        <f t="shared" si="161"/>
        <v>334</v>
      </c>
      <c r="F236" s="489">
        <f t="shared" si="161"/>
        <v>616</v>
      </c>
      <c r="G236" s="26">
        <f>SUM(ENERO:DICIEMBRE!G236)</f>
        <v>0</v>
      </c>
      <c r="H236" s="26">
        <f>SUM(ENERO:DICIEMBRE!H236)</f>
        <v>0</v>
      </c>
      <c r="I236" s="26">
        <f>SUM(ENERO:DICIEMBRE!I236)</f>
        <v>0</v>
      </c>
      <c r="J236" s="26">
        <f>SUM(ENERO:DICIEMBRE!J236)</f>
        <v>0</v>
      </c>
      <c r="K236" s="26">
        <f>SUM(ENERO:DICIEMBRE!K236)</f>
        <v>0</v>
      </c>
      <c r="L236" s="26">
        <f>SUM(ENERO:DICIEMBRE!L236)</f>
        <v>0</v>
      </c>
      <c r="M236" s="26">
        <f>SUM(ENERO:DICIEMBRE!M236)</f>
        <v>0</v>
      </c>
      <c r="N236" s="26">
        <f>SUM(ENERO:DICIEMBRE!N236)</f>
        <v>1</v>
      </c>
      <c r="O236" s="26">
        <f>SUM(ENERO:DICIEMBRE!O236)</f>
        <v>0</v>
      </c>
      <c r="P236" s="26">
        <f>SUM(ENERO:DICIEMBRE!P236)</f>
        <v>1</v>
      </c>
      <c r="Q236" s="26">
        <f>SUM(ENERO:DICIEMBRE!Q236)</f>
        <v>0</v>
      </c>
      <c r="R236" s="26">
        <f>SUM(ENERO:DICIEMBRE!R236)</f>
        <v>0</v>
      </c>
      <c r="S236" s="26">
        <f>SUM(ENERO:DICIEMBRE!S236)</f>
        <v>0</v>
      </c>
      <c r="T236" s="26">
        <f>SUM(ENERO:DICIEMBRE!T236)</f>
        <v>0</v>
      </c>
      <c r="U236" s="26">
        <f>SUM(ENERO:DICIEMBRE!U236)</f>
        <v>3</v>
      </c>
      <c r="V236" s="26">
        <f>SUM(ENERO:DICIEMBRE!V236)</f>
        <v>3</v>
      </c>
      <c r="W236" s="26">
        <f>SUM(ENERO:DICIEMBRE!W236)</f>
        <v>59</v>
      </c>
      <c r="X236" s="26">
        <f>SUM(ENERO:DICIEMBRE!X236)</f>
        <v>53</v>
      </c>
      <c r="Y236" s="26">
        <f>SUM(ENERO:DICIEMBRE!Y236)</f>
        <v>62</v>
      </c>
      <c r="Z236" s="26">
        <f>SUM(ENERO:DICIEMBRE!Z236)</f>
        <v>49</v>
      </c>
      <c r="AA236" s="26">
        <f>SUM(ENERO:DICIEMBRE!AA236)</f>
        <v>11</v>
      </c>
      <c r="AB236" s="26">
        <f>SUM(ENERO:DICIEMBRE!AB236)</f>
        <v>54</v>
      </c>
      <c r="AC236" s="26">
        <f>SUM(ENERO:DICIEMBRE!AC236)</f>
        <v>54</v>
      </c>
      <c r="AD236" s="26">
        <f>SUM(ENERO:DICIEMBRE!AD236)</f>
        <v>120</v>
      </c>
      <c r="AE236" s="26">
        <f>SUM(ENERO:DICIEMBRE!AE236)</f>
        <v>34</v>
      </c>
      <c r="AF236" s="26">
        <f>SUM(ENERO:DICIEMBRE!AF236)</f>
        <v>121</v>
      </c>
      <c r="AG236" s="26">
        <f>SUM(ENERO:DICIEMBRE!AG236)</f>
        <v>51</v>
      </c>
      <c r="AH236" s="26">
        <f>SUM(ENERO:DICIEMBRE!AH236)</f>
        <v>139</v>
      </c>
      <c r="AI236" s="26">
        <f>SUM(ENERO:DICIEMBRE!AI236)</f>
        <v>26</v>
      </c>
      <c r="AJ236" s="26">
        <f>SUM(ENERO:DICIEMBRE!AJ236)</f>
        <v>51</v>
      </c>
      <c r="AK236" s="26">
        <f>SUM(ENERO:DICIEMBRE!AK236)</f>
        <v>26</v>
      </c>
      <c r="AL236" s="26">
        <f>SUM(ENERO:DICIEMBRE!AL236)</f>
        <v>20</v>
      </c>
      <c r="AM236" s="26">
        <f>SUM(ENERO:DICIEMBRE!AM236)</f>
        <v>8</v>
      </c>
      <c r="AN236" s="26">
        <f>SUM(ENERO:DICIEMBRE!AN236)</f>
        <v>4</v>
      </c>
      <c r="AO236" s="26">
        <f>SUM(ENERO:DICIEMBRE!AO236)</f>
        <v>60</v>
      </c>
      <c r="AP236" s="26">
        <f>SUM(ENERO:DICIEMBRE!AP236)</f>
        <v>31</v>
      </c>
      <c r="AQ236" s="26">
        <f>SUM(ENERO:DICIEMBRE!AQ236)</f>
        <v>0</v>
      </c>
      <c r="AR236" s="26">
        <f>SUM(ENERO:DICIEMBRE!AR236)</f>
        <v>0</v>
      </c>
      <c r="AS236" s="26">
        <f>SUM(ENERO:DICIEMBRE!AS236)</f>
        <v>219</v>
      </c>
      <c r="AT236" s="26">
        <f>SUM(ENERO:DICIEMBRE!AT236)</f>
        <v>0</v>
      </c>
      <c r="AU236" s="26">
        <f>SUM(ENERO:DICIEMBRE!AU236)</f>
        <v>0</v>
      </c>
      <c r="AV236" s="26">
        <f>SUM(ENERO:DICIEMBRE!AV236)</f>
        <v>0</v>
      </c>
      <c r="AW236" s="26">
        <f>SUM(ENERO:DICIEMBRE!AW236)</f>
        <v>0</v>
      </c>
      <c r="AX236" s="26">
        <f>SUM(ENERO:DICIEMBRE!AX236)</f>
        <v>3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x14ac:dyDescent="0.2">
      <c r="A237" s="3290"/>
      <c r="B237" s="3300" t="s">
        <v>271</v>
      </c>
      <c r="C237" s="3301"/>
      <c r="D237" s="417">
        <f t="shared" si="149"/>
        <v>412</v>
      </c>
      <c r="E237" s="488">
        <f t="shared" si="161"/>
        <v>152</v>
      </c>
      <c r="F237" s="489">
        <f t="shared" si="161"/>
        <v>260</v>
      </c>
      <c r="G237" s="26">
        <f>SUM(ENERO:DICIEMBRE!G237)</f>
        <v>0</v>
      </c>
      <c r="H237" s="26">
        <f>SUM(ENERO:DICIEMBRE!H237)</f>
        <v>0</v>
      </c>
      <c r="I237" s="26">
        <f>SUM(ENERO:DICIEMBRE!I237)</f>
        <v>0</v>
      </c>
      <c r="J237" s="26">
        <f>SUM(ENERO:DICIEMBRE!J237)</f>
        <v>0</v>
      </c>
      <c r="K237" s="26">
        <f>SUM(ENERO:DICIEMBRE!K237)</f>
        <v>0</v>
      </c>
      <c r="L237" s="26">
        <f>SUM(ENERO:DICIEMBRE!L237)</f>
        <v>0</v>
      </c>
      <c r="M237" s="26">
        <f>SUM(ENERO:DICIEMBRE!M237)</f>
        <v>0</v>
      </c>
      <c r="N237" s="26">
        <f>SUM(ENERO:DICIEMBRE!N237)</f>
        <v>0</v>
      </c>
      <c r="O237" s="26">
        <f>SUM(ENERO:DICIEMBRE!O237)</f>
        <v>0</v>
      </c>
      <c r="P237" s="26">
        <f>SUM(ENERO:DICIEMBRE!P237)</f>
        <v>1</v>
      </c>
      <c r="Q237" s="26">
        <f>SUM(ENERO:DICIEMBRE!Q237)</f>
        <v>0</v>
      </c>
      <c r="R237" s="26">
        <f>SUM(ENERO:DICIEMBRE!R237)</f>
        <v>0</v>
      </c>
      <c r="S237" s="26">
        <f>SUM(ENERO:DICIEMBRE!S237)</f>
        <v>0</v>
      </c>
      <c r="T237" s="26">
        <f>SUM(ENERO:DICIEMBRE!T237)</f>
        <v>0</v>
      </c>
      <c r="U237" s="26">
        <f>SUM(ENERO:DICIEMBRE!U237)</f>
        <v>2</v>
      </c>
      <c r="V237" s="26">
        <f>SUM(ENERO:DICIEMBRE!V237)</f>
        <v>1</v>
      </c>
      <c r="W237" s="26">
        <f>SUM(ENERO:DICIEMBRE!W237)</f>
        <v>20</v>
      </c>
      <c r="X237" s="26">
        <f>SUM(ENERO:DICIEMBRE!X237)</f>
        <v>17</v>
      </c>
      <c r="Y237" s="26">
        <f>SUM(ENERO:DICIEMBRE!Y237)</f>
        <v>24</v>
      </c>
      <c r="Z237" s="26">
        <f>SUM(ENERO:DICIEMBRE!Z237)</f>
        <v>25</v>
      </c>
      <c r="AA237" s="26">
        <f>SUM(ENERO:DICIEMBRE!AA237)</f>
        <v>4</v>
      </c>
      <c r="AB237" s="26">
        <f>SUM(ENERO:DICIEMBRE!AB237)</f>
        <v>20</v>
      </c>
      <c r="AC237" s="26">
        <f>SUM(ENERO:DICIEMBRE!AC237)</f>
        <v>28</v>
      </c>
      <c r="AD237" s="26">
        <f>SUM(ENERO:DICIEMBRE!AD237)</f>
        <v>47</v>
      </c>
      <c r="AE237" s="26">
        <f>SUM(ENERO:DICIEMBRE!AE237)</f>
        <v>16</v>
      </c>
      <c r="AF237" s="26">
        <f>SUM(ENERO:DICIEMBRE!AF237)</f>
        <v>51</v>
      </c>
      <c r="AG237" s="26">
        <f>SUM(ENERO:DICIEMBRE!AG237)</f>
        <v>26</v>
      </c>
      <c r="AH237" s="26">
        <f>SUM(ENERO:DICIEMBRE!AH237)</f>
        <v>64</v>
      </c>
      <c r="AI237" s="26">
        <f>SUM(ENERO:DICIEMBRE!AI237)</f>
        <v>11</v>
      </c>
      <c r="AJ237" s="26">
        <f>SUM(ENERO:DICIEMBRE!AJ237)</f>
        <v>15</v>
      </c>
      <c r="AK237" s="26">
        <f>SUM(ENERO:DICIEMBRE!AK237)</f>
        <v>17</v>
      </c>
      <c r="AL237" s="26">
        <f>SUM(ENERO:DICIEMBRE!AL237)</f>
        <v>16</v>
      </c>
      <c r="AM237" s="26">
        <f>SUM(ENERO:DICIEMBRE!AM237)</f>
        <v>4</v>
      </c>
      <c r="AN237" s="26">
        <f>SUM(ENERO:DICIEMBRE!AN237)</f>
        <v>3</v>
      </c>
      <c r="AO237" s="26">
        <f>SUM(ENERO:DICIEMBRE!AO237)</f>
        <v>24</v>
      </c>
      <c r="AP237" s="26">
        <f>SUM(ENERO:DICIEMBRE!AP237)</f>
        <v>11</v>
      </c>
      <c r="AQ237" s="26">
        <f>SUM(ENERO:DICIEMBRE!AQ237)</f>
        <v>0</v>
      </c>
      <c r="AR237" s="26">
        <f>SUM(ENERO:DICIEMBRE!AR237)</f>
        <v>0</v>
      </c>
      <c r="AS237" s="26">
        <f>SUM(ENERO:DICIEMBRE!AS237)</f>
        <v>0</v>
      </c>
      <c r="AT237" s="26">
        <f>SUM(ENERO:DICIEMBRE!AT237)</f>
        <v>0</v>
      </c>
      <c r="AU237" s="26">
        <f>SUM(ENERO:DICIEMBRE!AU237)</f>
        <v>0</v>
      </c>
      <c r="AV237" s="26">
        <f>SUM(ENERO:DICIEMBRE!AV237)</f>
        <v>0</v>
      </c>
      <c r="AW237" s="26">
        <f>SUM(ENERO:DICIEMBRE!AW237)</f>
        <v>0</v>
      </c>
      <c r="AX237" s="26">
        <f>SUM(ENERO:DICIEMBRE!AX237)</f>
        <v>1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x14ac:dyDescent="0.2">
      <c r="A238" s="3290"/>
      <c r="B238" s="3297" t="s">
        <v>272</v>
      </c>
      <c r="C238" s="3297"/>
      <c r="D238" s="417">
        <f t="shared" si="149"/>
        <v>370</v>
      </c>
      <c r="E238" s="488">
        <f t="shared" si="161"/>
        <v>130</v>
      </c>
      <c r="F238" s="489">
        <f t="shared" si="161"/>
        <v>240</v>
      </c>
      <c r="G238" s="26">
        <f>SUM(ENERO:DICIEMBRE!G238)</f>
        <v>0</v>
      </c>
      <c r="H238" s="26">
        <f>SUM(ENERO:DICIEMBRE!H238)</f>
        <v>0</v>
      </c>
      <c r="I238" s="26">
        <f>SUM(ENERO:DICIEMBRE!I238)</f>
        <v>0</v>
      </c>
      <c r="J238" s="26">
        <f>SUM(ENERO:DICIEMBRE!J238)</f>
        <v>0</v>
      </c>
      <c r="K238" s="26">
        <f>SUM(ENERO:DICIEMBRE!K238)</f>
        <v>0</v>
      </c>
      <c r="L238" s="26">
        <f>SUM(ENERO:DICIEMBRE!L238)</f>
        <v>0</v>
      </c>
      <c r="M238" s="26">
        <f>SUM(ENERO:DICIEMBRE!M238)</f>
        <v>0</v>
      </c>
      <c r="N238" s="26">
        <f>SUM(ENERO:DICIEMBRE!N238)</f>
        <v>0</v>
      </c>
      <c r="O238" s="26">
        <f>SUM(ENERO:DICIEMBRE!O238)</f>
        <v>0</v>
      </c>
      <c r="P238" s="26">
        <f>SUM(ENERO:DICIEMBRE!P238)</f>
        <v>0</v>
      </c>
      <c r="Q238" s="26">
        <f>SUM(ENERO:DICIEMBRE!Q238)</f>
        <v>0</v>
      </c>
      <c r="R238" s="26">
        <f>SUM(ENERO:DICIEMBRE!R238)</f>
        <v>0</v>
      </c>
      <c r="S238" s="26">
        <f>SUM(ENERO:DICIEMBRE!S238)</f>
        <v>0</v>
      </c>
      <c r="T238" s="26">
        <f>SUM(ENERO:DICIEMBRE!T238)</f>
        <v>0</v>
      </c>
      <c r="U238" s="26">
        <f>SUM(ENERO:DICIEMBRE!U238)</f>
        <v>1</v>
      </c>
      <c r="V238" s="26">
        <f>SUM(ENERO:DICIEMBRE!V238)</f>
        <v>1</v>
      </c>
      <c r="W238" s="26">
        <f>SUM(ENERO:DICIEMBRE!W238)</f>
        <v>12</v>
      </c>
      <c r="X238" s="26">
        <f>SUM(ENERO:DICIEMBRE!X238)</f>
        <v>16</v>
      </c>
      <c r="Y238" s="26">
        <f>SUM(ENERO:DICIEMBRE!Y238)</f>
        <v>29</v>
      </c>
      <c r="Z238" s="26">
        <f>SUM(ENERO:DICIEMBRE!Z238)</f>
        <v>20</v>
      </c>
      <c r="AA238" s="26">
        <f>SUM(ENERO:DICIEMBRE!AA238)</f>
        <v>5</v>
      </c>
      <c r="AB238" s="26">
        <f>SUM(ENERO:DICIEMBRE!AB238)</f>
        <v>18</v>
      </c>
      <c r="AC238" s="26">
        <f>SUM(ENERO:DICIEMBRE!AC238)</f>
        <v>19</v>
      </c>
      <c r="AD238" s="26">
        <f>SUM(ENERO:DICIEMBRE!AD238)</f>
        <v>49</v>
      </c>
      <c r="AE238" s="26">
        <f>SUM(ENERO:DICIEMBRE!AE238)</f>
        <v>14</v>
      </c>
      <c r="AF238" s="26">
        <f>SUM(ENERO:DICIEMBRE!AF238)</f>
        <v>44</v>
      </c>
      <c r="AG238" s="26">
        <f>SUM(ENERO:DICIEMBRE!AG238)</f>
        <v>22</v>
      </c>
      <c r="AH238" s="26">
        <f>SUM(ENERO:DICIEMBRE!AH238)</f>
        <v>60</v>
      </c>
      <c r="AI238" s="26">
        <f>SUM(ENERO:DICIEMBRE!AI238)</f>
        <v>11</v>
      </c>
      <c r="AJ238" s="26">
        <f>SUM(ENERO:DICIEMBRE!AJ238)</f>
        <v>16</v>
      </c>
      <c r="AK238" s="26">
        <f>SUM(ENERO:DICIEMBRE!AK238)</f>
        <v>14</v>
      </c>
      <c r="AL238" s="26">
        <f>SUM(ENERO:DICIEMBRE!AL238)</f>
        <v>14</v>
      </c>
      <c r="AM238" s="26">
        <f>SUM(ENERO:DICIEMBRE!AM238)</f>
        <v>3</v>
      </c>
      <c r="AN238" s="26">
        <f>SUM(ENERO:DICIEMBRE!AN238)</f>
        <v>2</v>
      </c>
      <c r="AO238" s="26">
        <f>SUM(ENERO:DICIEMBRE!AO238)</f>
        <v>17</v>
      </c>
      <c r="AP238" s="26">
        <f>SUM(ENERO:DICIEMBRE!AP238)</f>
        <v>6</v>
      </c>
      <c r="AQ238" s="26">
        <f>SUM(ENERO:DICIEMBRE!AQ238)</f>
        <v>0</v>
      </c>
      <c r="AR238" s="26">
        <f>SUM(ENERO:DICIEMBRE!AR238)</f>
        <v>0</v>
      </c>
      <c r="AS238" s="26">
        <f>SUM(ENERO:DICIEMBRE!AS238)</f>
        <v>0</v>
      </c>
      <c r="AT238" s="26">
        <f>SUM(ENERO:DICIEMBRE!AT238)</f>
        <v>0</v>
      </c>
      <c r="AU238" s="26">
        <f>SUM(ENERO:DICIEMBRE!AU238)</f>
        <v>0</v>
      </c>
      <c r="AV238" s="26">
        <f>SUM(ENERO:DICIEMBRE!AV238)</f>
        <v>0</v>
      </c>
      <c r="AW238" s="26">
        <f>SUM(ENERO:DICIEMBRE!AW238)</f>
        <v>0</v>
      </c>
      <c r="AX238" s="26">
        <f>SUM(ENERO:DICIEMBRE!AX238)</f>
        <v>1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x14ac:dyDescent="0.2">
      <c r="A239" s="3290"/>
      <c r="B239" s="3300" t="s">
        <v>273</v>
      </c>
      <c r="C239" s="3301"/>
      <c r="D239" s="417">
        <f t="shared" si="149"/>
        <v>58</v>
      </c>
      <c r="E239" s="488">
        <f t="shared" si="161"/>
        <v>21</v>
      </c>
      <c r="F239" s="489">
        <f t="shared" si="161"/>
        <v>37</v>
      </c>
      <c r="G239" s="26">
        <f>SUM(ENERO:DICIEMBRE!G239)</f>
        <v>0</v>
      </c>
      <c r="H239" s="26">
        <f>SUM(ENERO:DICIEMBRE!H239)</f>
        <v>0</v>
      </c>
      <c r="I239" s="26">
        <f>SUM(ENERO:DICIEMBRE!I239)</f>
        <v>0</v>
      </c>
      <c r="J239" s="26">
        <f>SUM(ENERO:DICIEMBRE!J239)</f>
        <v>0</v>
      </c>
      <c r="K239" s="26">
        <f>SUM(ENERO:DICIEMBRE!K239)</f>
        <v>0</v>
      </c>
      <c r="L239" s="26">
        <f>SUM(ENERO:DICIEMBRE!L239)</f>
        <v>0</v>
      </c>
      <c r="M239" s="26">
        <f>SUM(ENERO:DICIEMBRE!M239)</f>
        <v>0</v>
      </c>
      <c r="N239" s="26">
        <f>SUM(ENERO:DICIEMBRE!N239)</f>
        <v>0</v>
      </c>
      <c r="O239" s="26">
        <f>SUM(ENERO:DICIEMBRE!O239)</f>
        <v>0</v>
      </c>
      <c r="P239" s="26">
        <f>SUM(ENERO:DICIEMBRE!P239)</f>
        <v>0</v>
      </c>
      <c r="Q239" s="26">
        <f>SUM(ENERO:DICIEMBRE!Q239)</f>
        <v>0</v>
      </c>
      <c r="R239" s="26">
        <f>SUM(ENERO:DICIEMBRE!R239)</f>
        <v>0</v>
      </c>
      <c r="S239" s="26">
        <f>SUM(ENERO:DICIEMBRE!S239)</f>
        <v>0</v>
      </c>
      <c r="T239" s="26">
        <f>SUM(ENERO:DICIEMBRE!T239)</f>
        <v>0</v>
      </c>
      <c r="U239" s="26">
        <f>SUM(ENERO:DICIEMBRE!U239)</f>
        <v>0</v>
      </c>
      <c r="V239" s="26">
        <f>SUM(ENERO:DICIEMBRE!V239)</f>
        <v>0</v>
      </c>
      <c r="W239" s="26">
        <f>SUM(ENERO:DICIEMBRE!W239)</f>
        <v>1</v>
      </c>
      <c r="X239" s="26">
        <f>SUM(ENERO:DICIEMBRE!X239)</f>
        <v>2</v>
      </c>
      <c r="Y239" s="26">
        <f>SUM(ENERO:DICIEMBRE!Y239)</f>
        <v>4</v>
      </c>
      <c r="Z239" s="26">
        <f>SUM(ENERO:DICIEMBRE!Z239)</f>
        <v>4</v>
      </c>
      <c r="AA239" s="26">
        <f>SUM(ENERO:DICIEMBRE!AA239)</f>
        <v>0</v>
      </c>
      <c r="AB239" s="26">
        <f>SUM(ENERO:DICIEMBRE!AB239)</f>
        <v>2</v>
      </c>
      <c r="AC239" s="26">
        <f>SUM(ENERO:DICIEMBRE!AC239)</f>
        <v>3</v>
      </c>
      <c r="AD239" s="26">
        <f>SUM(ENERO:DICIEMBRE!AD239)</f>
        <v>10</v>
      </c>
      <c r="AE239" s="26">
        <f>SUM(ENERO:DICIEMBRE!AE239)</f>
        <v>2</v>
      </c>
      <c r="AF239" s="26">
        <f>SUM(ENERO:DICIEMBRE!AF239)</f>
        <v>7</v>
      </c>
      <c r="AG239" s="26">
        <f>SUM(ENERO:DICIEMBRE!AG239)</f>
        <v>5</v>
      </c>
      <c r="AH239" s="26">
        <f>SUM(ENERO:DICIEMBRE!AH239)</f>
        <v>9</v>
      </c>
      <c r="AI239" s="26">
        <f>SUM(ENERO:DICIEMBRE!AI239)</f>
        <v>5</v>
      </c>
      <c r="AJ239" s="26">
        <f>SUM(ENERO:DICIEMBRE!AJ239)</f>
        <v>2</v>
      </c>
      <c r="AK239" s="26">
        <f>SUM(ENERO:DICIEMBRE!AK239)</f>
        <v>0</v>
      </c>
      <c r="AL239" s="26">
        <f>SUM(ENERO:DICIEMBRE!AL239)</f>
        <v>1</v>
      </c>
      <c r="AM239" s="26">
        <f>SUM(ENERO:DICIEMBRE!AM239)</f>
        <v>1</v>
      </c>
      <c r="AN239" s="26">
        <f>SUM(ENERO:DICIEMBRE!AN239)</f>
        <v>0</v>
      </c>
      <c r="AO239" s="26">
        <f>SUM(ENERO:DICIEMBRE!AO239)</f>
        <v>3</v>
      </c>
      <c r="AP239" s="26">
        <f>SUM(ENERO:DICIEMBRE!AP239)</f>
        <v>1</v>
      </c>
      <c r="AQ239" s="26">
        <f>SUM(ENERO:DICIEMBRE!AQ239)</f>
        <v>0</v>
      </c>
      <c r="AR239" s="26">
        <f>SUM(ENERO:DICIEMBRE!AR239)</f>
        <v>0</v>
      </c>
      <c r="AS239" s="26">
        <f>SUM(ENERO:DICIEMBRE!AS239)</f>
        <v>0</v>
      </c>
      <c r="AT239" s="26">
        <f>SUM(ENERO:DICIEMBRE!AT239)</f>
        <v>0</v>
      </c>
      <c r="AU239" s="26">
        <f>SUM(ENERO:DICIEMBRE!AU239)</f>
        <v>0</v>
      </c>
      <c r="AV239" s="26">
        <f>SUM(ENERO:DICIEMBRE!AV239)</f>
        <v>0</v>
      </c>
      <c r="AW239" s="26">
        <f>SUM(ENERO:DICIEMBRE!AW239)</f>
        <v>0</v>
      </c>
      <c r="AX239" s="26">
        <f>SUM(ENERO:DICIEMBRE!AX239)</f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x14ac:dyDescent="0.2">
      <c r="A240" s="3291"/>
      <c r="B240" s="3313" t="s">
        <v>274</v>
      </c>
      <c r="C240" s="3313"/>
      <c r="D240" s="506">
        <f t="shared" si="149"/>
        <v>1</v>
      </c>
      <c r="E240" s="507">
        <f t="shared" si="161"/>
        <v>0</v>
      </c>
      <c r="F240" s="508">
        <f t="shared" si="161"/>
        <v>1</v>
      </c>
      <c r="G240" s="26">
        <f>SUM(ENERO:DICIEMBRE!G240)</f>
        <v>0</v>
      </c>
      <c r="H240" s="26">
        <f>SUM(ENERO:DICIEMBRE!H240)</f>
        <v>0</v>
      </c>
      <c r="I240" s="26">
        <f>SUM(ENERO:DICIEMBRE!I240)</f>
        <v>0</v>
      </c>
      <c r="J240" s="26">
        <f>SUM(ENERO:DICIEMBRE!J240)</f>
        <v>0</v>
      </c>
      <c r="K240" s="26">
        <f>SUM(ENERO:DICIEMBRE!K240)</f>
        <v>0</v>
      </c>
      <c r="L240" s="26">
        <f>SUM(ENERO:DICIEMBRE!L240)</f>
        <v>0</v>
      </c>
      <c r="M240" s="26">
        <f>SUM(ENERO:DICIEMBRE!M240)</f>
        <v>0</v>
      </c>
      <c r="N240" s="26">
        <f>SUM(ENERO:DICIEMBRE!N240)</f>
        <v>0</v>
      </c>
      <c r="O240" s="26">
        <f>SUM(ENERO:DICIEMBRE!O240)</f>
        <v>0</v>
      </c>
      <c r="P240" s="26">
        <f>SUM(ENERO:DICIEMBRE!P240)</f>
        <v>0</v>
      </c>
      <c r="Q240" s="26">
        <f>SUM(ENERO:DICIEMBRE!Q240)</f>
        <v>0</v>
      </c>
      <c r="R240" s="26">
        <f>SUM(ENERO:DICIEMBRE!R240)</f>
        <v>0</v>
      </c>
      <c r="S240" s="26">
        <f>SUM(ENERO:DICIEMBRE!S240)</f>
        <v>0</v>
      </c>
      <c r="T240" s="26">
        <f>SUM(ENERO:DICIEMBRE!T240)</f>
        <v>0</v>
      </c>
      <c r="U240" s="26">
        <f>SUM(ENERO:DICIEMBRE!U240)</f>
        <v>0</v>
      </c>
      <c r="V240" s="26">
        <f>SUM(ENERO:DICIEMBRE!V240)</f>
        <v>0</v>
      </c>
      <c r="W240" s="26">
        <f>SUM(ENERO:DICIEMBRE!W240)</f>
        <v>0</v>
      </c>
      <c r="X240" s="26">
        <f>SUM(ENERO:DICIEMBRE!X240)</f>
        <v>1</v>
      </c>
      <c r="Y240" s="26">
        <f>SUM(ENERO:DICIEMBRE!Y240)</f>
        <v>0</v>
      </c>
      <c r="Z240" s="26">
        <f>SUM(ENERO:DICIEMBRE!Z240)</f>
        <v>0</v>
      </c>
      <c r="AA240" s="26">
        <f>SUM(ENERO:DICIEMBRE!AA240)</f>
        <v>0</v>
      </c>
      <c r="AB240" s="26">
        <f>SUM(ENERO:DICIEMBRE!AB240)</f>
        <v>0</v>
      </c>
      <c r="AC240" s="26">
        <f>SUM(ENERO:DICIEMBRE!AC240)</f>
        <v>0</v>
      </c>
      <c r="AD240" s="26">
        <f>SUM(ENERO:DICIEMBRE!AD240)</f>
        <v>0</v>
      </c>
      <c r="AE240" s="26">
        <f>SUM(ENERO:DICIEMBRE!AE240)</f>
        <v>0</v>
      </c>
      <c r="AF240" s="26">
        <f>SUM(ENERO:DICIEMBRE!AF240)</f>
        <v>0</v>
      </c>
      <c r="AG240" s="26">
        <f>SUM(ENERO:DICIEMBRE!AG240)</f>
        <v>0</v>
      </c>
      <c r="AH240" s="26">
        <f>SUM(ENERO:DICIEMBRE!AH240)</f>
        <v>0</v>
      </c>
      <c r="AI240" s="26">
        <f>SUM(ENERO:DICIEMBRE!AI240)</f>
        <v>0</v>
      </c>
      <c r="AJ240" s="26">
        <f>SUM(ENERO:DICIEMBRE!AJ240)</f>
        <v>0</v>
      </c>
      <c r="AK240" s="26">
        <f>SUM(ENERO:DICIEMBRE!AK240)</f>
        <v>0</v>
      </c>
      <c r="AL240" s="26">
        <f>SUM(ENERO:DICIEMBRE!AL240)</f>
        <v>0</v>
      </c>
      <c r="AM240" s="26">
        <f>SUM(ENERO:DICIEMBRE!AM240)</f>
        <v>0</v>
      </c>
      <c r="AN240" s="26">
        <f>SUM(ENERO:DICIEMBRE!AN240)</f>
        <v>0</v>
      </c>
      <c r="AO240" s="26">
        <f>SUM(ENERO:DICIEMBRE!AO240)</f>
        <v>0</v>
      </c>
      <c r="AP240" s="26">
        <f>SUM(ENERO:DICIEMBRE!AP240)</f>
        <v>0</v>
      </c>
      <c r="AQ240" s="26">
        <f>SUM(ENERO:DICIEMBRE!AQ240)</f>
        <v>0</v>
      </c>
      <c r="AR240" s="26">
        <f>SUM(ENERO:DICIEMBRE!AR240)</f>
        <v>0</v>
      </c>
      <c r="AS240" s="26">
        <f>SUM(ENERO:DICIEMBRE!AS240)</f>
        <v>0</v>
      </c>
      <c r="AT240" s="26">
        <f>SUM(ENERO:DICIEMBRE!AT240)</f>
        <v>0</v>
      </c>
      <c r="AU240" s="26">
        <f>SUM(ENERO:DICIEMBRE!AU240)</f>
        <v>0</v>
      </c>
      <c r="AV240" s="26">
        <f>SUM(ENERO:DICIEMBRE!AV240)</f>
        <v>0</v>
      </c>
      <c r="AW240" s="26">
        <f>SUM(ENERO:DICIEMBRE!AW240)</f>
        <v>0</v>
      </c>
      <c r="AX240" s="26">
        <f>SUM(ENERO:DICIEMBRE!AX240)</f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3317" t="s">
        <v>275</v>
      </c>
      <c r="B241" s="3296" t="s">
        <v>269</v>
      </c>
      <c r="C241" s="3296"/>
      <c r="D241" s="405">
        <f>SUM(E241+F241)</f>
        <v>339</v>
      </c>
      <c r="E241" s="511">
        <f t="shared" si="161"/>
        <v>205</v>
      </c>
      <c r="F241" s="512">
        <f t="shared" si="161"/>
        <v>134</v>
      </c>
      <c r="G241" s="26">
        <f>SUM(ENERO:DICIEMBRE!G241)</f>
        <v>3</v>
      </c>
      <c r="H241" s="26">
        <f>SUM(ENERO:DICIEMBRE!H241)</f>
        <v>5</v>
      </c>
      <c r="I241" s="26">
        <f>SUM(ENERO:DICIEMBRE!I241)</f>
        <v>9</v>
      </c>
      <c r="J241" s="26">
        <f>SUM(ENERO:DICIEMBRE!J241)</f>
        <v>9</v>
      </c>
      <c r="K241" s="26">
        <f>SUM(ENERO:DICIEMBRE!K241)</f>
        <v>14</v>
      </c>
      <c r="L241" s="26">
        <f>SUM(ENERO:DICIEMBRE!L241)</f>
        <v>11</v>
      </c>
      <c r="M241" s="26">
        <f>SUM(ENERO:DICIEMBRE!M241)</f>
        <v>19</v>
      </c>
      <c r="N241" s="26">
        <f>SUM(ENERO:DICIEMBRE!N241)</f>
        <v>24</v>
      </c>
      <c r="O241" s="26">
        <f>SUM(ENERO:DICIEMBRE!O241)</f>
        <v>30</v>
      </c>
      <c r="P241" s="26">
        <f>SUM(ENERO:DICIEMBRE!P241)</f>
        <v>16</v>
      </c>
      <c r="Q241" s="26">
        <f>SUM(ENERO:DICIEMBRE!Q241)</f>
        <v>25</v>
      </c>
      <c r="R241" s="26">
        <f>SUM(ENERO:DICIEMBRE!R241)</f>
        <v>18</v>
      </c>
      <c r="S241" s="26">
        <f>SUM(ENERO:DICIEMBRE!S241)</f>
        <v>27</v>
      </c>
      <c r="T241" s="26">
        <f>SUM(ENERO:DICIEMBRE!T241)</f>
        <v>17</v>
      </c>
      <c r="U241" s="26">
        <f>SUM(ENERO:DICIEMBRE!U241)</f>
        <v>38</v>
      </c>
      <c r="V241" s="26">
        <f>SUM(ENERO:DICIEMBRE!V241)</f>
        <v>11</v>
      </c>
      <c r="W241" s="26">
        <f>SUM(ENERO:DICIEMBRE!W241)</f>
        <v>29</v>
      </c>
      <c r="X241" s="26">
        <f>SUM(ENERO:DICIEMBRE!X241)</f>
        <v>13</v>
      </c>
      <c r="Y241" s="26">
        <f>SUM(ENERO:DICIEMBRE!Y241)</f>
        <v>10</v>
      </c>
      <c r="Z241" s="26">
        <f>SUM(ENERO:DICIEMBRE!Z241)</f>
        <v>7</v>
      </c>
      <c r="AA241" s="26">
        <f>SUM(ENERO:DICIEMBRE!AA241)</f>
        <v>1</v>
      </c>
      <c r="AB241" s="26">
        <f>SUM(ENERO:DICIEMBRE!AB241)</f>
        <v>1</v>
      </c>
      <c r="AC241" s="26">
        <f>SUM(ENERO:DICIEMBRE!AC241)</f>
        <v>0</v>
      </c>
      <c r="AD241" s="26">
        <f>SUM(ENERO:DICIEMBRE!AD241)</f>
        <v>2</v>
      </c>
      <c r="AE241" s="26">
        <f>SUM(ENERO:DICIEMBRE!AE241)</f>
        <v>0</v>
      </c>
      <c r="AF241" s="26">
        <f>SUM(ENERO:DICIEMBRE!AF241)</f>
        <v>0</v>
      </c>
      <c r="AG241" s="26">
        <f>SUM(ENERO:DICIEMBRE!AG241)</f>
        <v>0</v>
      </c>
      <c r="AH241" s="26">
        <f>SUM(ENERO:DICIEMBRE!AH241)</f>
        <v>0</v>
      </c>
      <c r="AI241" s="26">
        <f>SUM(ENERO:DICIEMBRE!AI241)</f>
        <v>0</v>
      </c>
      <c r="AJ241" s="26">
        <f>SUM(ENERO:DICIEMBRE!AJ241)</f>
        <v>0</v>
      </c>
      <c r="AK241" s="26">
        <f>SUM(ENERO:DICIEMBRE!AK241)</f>
        <v>0</v>
      </c>
      <c r="AL241" s="26">
        <f>SUM(ENERO:DICIEMBRE!AL241)</f>
        <v>0</v>
      </c>
      <c r="AM241" s="26">
        <f>SUM(ENERO:DICIEMBRE!AM241)</f>
        <v>0</v>
      </c>
      <c r="AN241" s="26">
        <f>SUM(ENERO:DICIEMBRE!AN241)</f>
        <v>0</v>
      </c>
      <c r="AO241" s="26">
        <f>SUM(ENERO:DICIEMBRE!AO241)</f>
        <v>0</v>
      </c>
      <c r="AP241" s="26">
        <f>SUM(ENERO:DICIEMBRE!AP241)</f>
        <v>0</v>
      </c>
      <c r="AQ241" s="26">
        <f>SUM(ENERO:DICIEMBRE!AQ241)</f>
        <v>123</v>
      </c>
      <c r="AR241" s="26">
        <f>SUM(ENERO:DICIEMBRE!AR241)</f>
        <v>123</v>
      </c>
      <c r="AS241" s="26">
        <f>SUM(ENERO:DICIEMBRE!AS241)</f>
        <v>68</v>
      </c>
      <c r="AT241" s="26">
        <f>SUM(ENERO:DICIEMBRE!AT241)</f>
        <v>0</v>
      </c>
      <c r="AU241" s="26">
        <f>SUM(ENERO:DICIEMBRE!AU241)</f>
        <v>0</v>
      </c>
      <c r="AV241" s="26">
        <f>SUM(ENERO:DICIEMBRE!AV241)</f>
        <v>60</v>
      </c>
      <c r="AW241" s="26">
        <f>SUM(ENERO:DICIEMBRE!AW241)</f>
        <v>0</v>
      </c>
      <c r="AX241" s="26">
        <f>SUM(ENERO:DICIEMBRE!AX241)</f>
        <v>1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957</v>
      </c>
      <c r="E242" s="488">
        <f t="shared" si="161"/>
        <v>590</v>
      </c>
      <c r="F242" s="489">
        <f t="shared" si="161"/>
        <v>367</v>
      </c>
      <c r="G242" s="26">
        <f>SUM(ENERO:DICIEMBRE!G242)</f>
        <v>7</v>
      </c>
      <c r="H242" s="26">
        <f>SUM(ENERO:DICIEMBRE!H242)</f>
        <v>3</v>
      </c>
      <c r="I242" s="26">
        <f>SUM(ENERO:DICIEMBRE!I242)</f>
        <v>19</v>
      </c>
      <c r="J242" s="26">
        <f>SUM(ENERO:DICIEMBRE!J242)</f>
        <v>11</v>
      </c>
      <c r="K242" s="26">
        <f>SUM(ENERO:DICIEMBRE!K242)</f>
        <v>16</v>
      </c>
      <c r="L242" s="26">
        <f>SUM(ENERO:DICIEMBRE!L242)</f>
        <v>27</v>
      </c>
      <c r="M242" s="26">
        <f>SUM(ENERO:DICIEMBRE!M242)</f>
        <v>63</v>
      </c>
      <c r="N242" s="26">
        <f>SUM(ENERO:DICIEMBRE!N242)</f>
        <v>48</v>
      </c>
      <c r="O242" s="26">
        <f>SUM(ENERO:DICIEMBRE!O242)</f>
        <v>54</v>
      </c>
      <c r="P242" s="26">
        <f>SUM(ENERO:DICIEMBRE!P242)</f>
        <v>43</v>
      </c>
      <c r="Q242" s="26">
        <f>SUM(ENERO:DICIEMBRE!Q242)</f>
        <v>76</v>
      </c>
      <c r="R242" s="26">
        <f>SUM(ENERO:DICIEMBRE!R242)</f>
        <v>55</v>
      </c>
      <c r="S242" s="26">
        <f>SUM(ENERO:DICIEMBRE!S242)</f>
        <v>80</v>
      </c>
      <c r="T242" s="26">
        <f>SUM(ENERO:DICIEMBRE!T242)</f>
        <v>67</v>
      </c>
      <c r="U242" s="26">
        <f>SUM(ENERO:DICIEMBRE!U242)</f>
        <v>121</v>
      </c>
      <c r="V242" s="26">
        <f>SUM(ENERO:DICIEMBRE!V242)</f>
        <v>52</v>
      </c>
      <c r="W242" s="26">
        <f>SUM(ENERO:DICIEMBRE!W242)</f>
        <v>110</v>
      </c>
      <c r="X242" s="26">
        <f>SUM(ENERO:DICIEMBRE!X242)</f>
        <v>27</v>
      </c>
      <c r="Y242" s="26">
        <f>SUM(ENERO:DICIEMBRE!Y242)</f>
        <v>31</v>
      </c>
      <c r="Z242" s="26">
        <f>SUM(ENERO:DICIEMBRE!Z242)</f>
        <v>17</v>
      </c>
      <c r="AA242" s="26">
        <f>SUM(ENERO:DICIEMBRE!AA242)</f>
        <v>8</v>
      </c>
      <c r="AB242" s="26">
        <f>SUM(ENERO:DICIEMBRE!AB242)</f>
        <v>11</v>
      </c>
      <c r="AC242" s="26">
        <f>SUM(ENERO:DICIEMBRE!AC242)</f>
        <v>5</v>
      </c>
      <c r="AD242" s="26">
        <f>SUM(ENERO:DICIEMBRE!AD242)</f>
        <v>6</v>
      </c>
      <c r="AE242" s="26">
        <f>SUM(ENERO:DICIEMBRE!AE242)</f>
        <v>0</v>
      </c>
      <c r="AF242" s="26">
        <f>SUM(ENERO:DICIEMBRE!AF242)</f>
        <v>0</v>
      </c>
      <c r="AG242" s="26">
        <f>SUM(ENERO:DICIEMBRE!AG242)</f>
        <v>0</v>
      </c>
      <c r="AH242" s="26">
        <f>SUM(ENERO:DICIEMBRE!AH242)</f>
        <v>0</v>
      </c>
      <c r="AI242" s="26">
        <f>SUM(ENERO:DICIEMBRE!AI242)</f>
        <v>0</v>
      </c>
      <c r="AJ242" s="26">
        <f>SUM(ENERO:DICIEMBRE!AJ242)</f>
        <v>0</v>
      </c>
      <c r="AK242" s="26">
        <f>SUM(ENERO:DICIEMBRE!AK242)</f>
        <v>0</v>
      </c>
      <c r="AL242" s="26">
        <f>SUM(ENERO:DICIEMBRE!AL242)</f>
        <v>0</v>
      </c>
      <c r="AM242" s="26">
        <f>SUM(ENERO:DICIEMBRE!AM242)</f>
        <v>0</v>
      </c>
      <c r="AN242" s="26">
        <f>SUM(ENERO:DICIEMBRE!AN242)</f>
        <v>0</v>
      </c>
      <c r="AO242" s="26">
        <f>SUM(ENERO:DICIEMBRE!AO242)</f>
        <v>0</v>
      </c>
      <c r="AP242" s="26">
        <f>SUM(ENERO:DICIEMBRE!AP242)</f>
        <v>0</v>
      </c>
      <c r="AQ242" s="26">
        <f>SUM(ENERO:DICIEMBRE!AQ242)</f>
        <v>0</v>
      </c>
      <c r="AR242" s="26">
        <f>SUM(ENERO:DICIEMBRE!AR242)</f>
        <v>0</v>
      </c>
      <c r="AS242" s="26">
        <f>SUM(ENERO:DICIEMBRE!AS242)</f>
        <v>212</v>
      </c>
      <c r="AT242" s="26">
        <f>SUM(ENERO:DICIEMBRE!AT242)</f>
        <v>0</v>
      </c>
      <c r="AU242" s="26">
        <f>SUM(ENERO:DICIEMBRE!AU242)</f>
        <v>0</v>
      </c>
      <c r="AV242" s="26">
        <f>SUM(ENERO:DICIEMBRE!AV242)</f>
        <v>162</v>
      </c>
      <c r="AW242" s="26">
        <f>SUM(ENERO:DICIEMBRE!AW242)</f>
        <v>0</v>
      </c>
      <c r="AX242" s="26">
        <f>SUM(ENERO:DICIEMBRE!AX242)</f>
        <v>1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x14ac:dyDescent="0.2">
      <c r="A243" s="3290"/>
      <c r="B243" s="3297" t="s">
        <v>271</v>
      </c>
      <c r="C243" s="3297"/>
      <c r="D243" s="417">
        <f t="shared" si="149"/>
        <v>272</v>
      </c>
      <c r="E243" s="488">
        <f t="shared" si="161"/>
        <v>163</v>
      </c>
      <c r="F243" s="489">
        <f t="shared" si="161"/>
        <v>109</v>
      </c>
      <c r="G243" s="26">
        <f>SUM(ENERO:DICIEMBRE!G243)</f>
        <v>3</v>
      </c>
      <c r="H243" s="26">
        <f>SUM(ENERO:DICIEMBRE!H243)</f>
        <v>3</v>
      </c>
      <c r="I243" s="26">
        <f>SUM(ENERO:DICIEMBRE!I243)</f>
        <v>9</v>
      </c>
      <c r="J243" s="26">
        <f>SUM(ENERO:DICIEMBRE!J243)</f>
        <v>4</v>
      </c>
      <c r="K243" s="26">
        <f>SUM(ENERO:DICIEMBRE!K243)</f>
        <v>12</v>
      </c>
      <c r="L243" s="26">
        <f>SUM(ENERO:DICIEMBRE!L243)</f>
        <v>9</v>
      </c>
      <c r="M243" s="26">
        <f>SUM(ENERO:DICIEMBRE!M243)</f>
        <v>21</v>
      </c>
      <c r="N243" s="26">
        <f>SUM(ENERO:DICIEMBRE!N243)</f>
        <v>25</v>
      </c>
      <c r="O243" s="26">
        <f>SUM(ENERO:DICIEMBRE!O243)</f>
        <v>23</v>
      </c>
      <c r="P243" s="26">
        <f>SUM(ENERO:DICIEMBRE!P243)</f>
        <v>12</v>
      </c>
      <c r="Q243" s="26">
        <f>SUM(ENERO:DICIEMBRE!Q243)</f>
        <v>16</v>
      </c>
      <c r="R243" s="26">
        <f>SUM(ENERO:DICIEMBRE!R243)</f>
        <v>11</v>
      </c>
      <c r="S243" s="26">
        <f>SUM(ENERO:DICIEMBRE!S243)</f>
        <v>15</v>
      </c>
      <c r="T243" s="26">
        <f>SUM(ENERO:DICIEMBRE!T243)</f>
        <v>14</v>
      </c>
      <c r="U243" s="26">
        <f>SUM(ENERO:DICIEMBRE!U243)</f>
        <v>31</v>
      </c>
      <c r="V243" s="26">
        <f>SUM(ENERO:DICIEMBRE!V243)</f>
        <v>11</v>
      </c>
      <c r="W243" s="26">
        <f>SUM(ENERO:DICIEMBRE!W243)</f>
        <v>26</v>
      </c>
      <c r="X243" s="26">
        <f>SUM(ENERO:DICIEMBRE!X243)</f>
        <v>11</v>
      </c>
      <c r="Y243" s="26">
        <f>SUM(ENERO:DICIEMBRE!Y243)</f>
        <v>6</v>
      </c>
      <c r="Z243" s="26">
        <f>SUM(ENERO:DICIEMBRE!Z243)</f>
        <v>6</v>
      </c>
      <c r="AA243" s="26">
        <f>SUM(ENERO:DICIEMBRE!AA243)</f>
        <v>1</v>
      </c>
      <c r="AB243" s="26">
        <f>SUM(ENERO:DICIEMBRE!AB243)</f>
        <v>0</v>
      </c>
      <c r="AC243" s="26">
        <f>SUM(ENERO:DICIEMBRE!AC243)</f>
        <v>0</v>
      </c>
      <c r="AD243" s="26">
        <f>SUM(ENERO:DICIEMBRE!AD243)</f>
        <v>3</v>
      </c>
      <c r="AE243" s="26">
        <f>SUM(ENERO:DICIEMBRE!AE243)</f>
        <v>0</v>
      </c>
      <c r="AF243" s="26">
        <f>SUM(ENERO:DICIEMBRE!AF243)</f>
        <v>0</v>
      </c>
      <c r="AG243" s="26">
        <f>SUM(ENERO:DICIEMBRE!AG243)</f>
        <v>0</v>
      </c>
      <c r="AH243" s="26">
        <f>SUM(ENERO:DICIEMBRE!AH243)</f>
        <v>0</v>
      </c>
      <c r="AI243" s="26">
        <f>SUM(ENERO:DICIEMBRE!AI243)</f>
        <v>0</v>
      </c>
      <c r="AJ243" s="26">
        <f>SUM(ENERO:DICIEMBRE!AJ243)</f>
        <v>0</v>
      </c>
      <c r="AK243" s="26">
        <f>SUM(ENERO:DICIEMBRE!AK243)</f>
        <v>0</v>
      </c>
      <c r="AL243" s="26">
        <f>SUM(ENERO:DICIEMBRE!AL243)</f>
        <v>0</v>
      </c>
      <c r="AM243" s="26">
        <f>SUM(ENERO:DICIEMBRE!AM243)</f>
        <v>0</v>
      </c>
      <c r="AN243" s="26">
        <f>SUM(ENERO:DICIEMBRE!AN243)</f>
        <v>0</v>
      </c>
      <c r="AO243" s="26">
        <f>SUM(ENERO:DICIEMBRE!AO243)</f>
        <v>0</v>
      </c>
      <c r="AP243" s="26">
        <f>SUM(ENERO:DICIEMBRE!AP243)</f>
        <v>0</v>
      </c>
      <c r="AQ243" s="26">
        <f>SUM(ENERO:DICIEMBRE!AQ243)</f>
        <v>0</v>
      </c>
      <c r="AR243" s="26">
        <f>SUM(ENERO:DICIEMBRE!AR243)</f>
        <v>0</v>
      </c>
      <c r="AS243" s="26">
        <f>SUM(ENERO:DICIEMBRE!AS243)</f>
        <v>0</v>
      </c>
      <c r="AT243" s="26">
        <f>SUM(ENERO:DICIEMBRE!AT243)</f>
        <v>0</v>
      </c>
      <c r="AU243" s="26">
        <f>SUM(ENERO:DICIEMBRE!AU243)</f>
        <v>0</v>
      </c>
      <c r="AV243" s="26">
        <f>SUM(ENERO:DICIEMBRE!AV243)</f>
        <v>27</v>
      </c>
      <c r="AW243" s="26">
        <f>SUM(ENERO:DICIEMBRE!AW243)</f>
        <v>0</v>
      </c>
      <c r="AX243" s="26">
        <f>SUM(ENERO:DICIEMBRE!AX243)</f>
        <v>1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x14ac:dyDescent="0.2">
      <c r="A244" s="3290"/>
      <c r="B244" s="3297" t="s">
        <v>272</v>
      </c>
      <c r="C244" s="3297"/>
      <c r="D244" s="417">
        <f t="shared" si="149"/>
        <v>235</v>
      </c>
      <c r="E244" s="488">
        <f t="shared" si="161"/>
        <v>141</v>
      </c>
      <c r="F244" s="489">
        <f t="shared" si="161"/>
        <v>94</v>
      </c>
      <c r="G244" s="26">
        <f>SUM(ENERO:DICIEMBRE!G244)</f>
        <v>1</v>
      </c>
      <c r="H244" s="26">
        <f>SUM(ENERO:DICIEMBRE!H244)</f>
        <v>3</v>
      </c>
      <c r="I244" s="26">
        <f>SUM(ENERO:DICIEMBRE!I244)</f>
        <v>3</v>
      </c>
      <c r="J244" s="26">
        <f>SUM(ENERO:DICIEMBRE!J244)</f>
        <v>3</v>
      </c>
      <c r="K244" s="26">
        <f>SUM(ENERO:DICIEMBRE!K244)</f>
        <v>6</v>
      </c>
      <c r="L244" s="26">
        <f>SUM(ENERO:DICIEMBRE!L244)</f>
        <v>2</v>
      </c>
      <c r="M244" s="26">
        <f>SUM(ENERO:DICIEMBRE!M244)</f>
        <v>11</v>
      </c>
      <c r="N244" s="26">
        <f>SUM(ENERO:DICIEMBRE!N244)</f>
        <v>10</v>
      </c>
      <c r="O244" s="26">
        <f>SUM(ENERO:DICIEMBRE!O244)</f>
        <v>16</v>
      </c>
      <c r="P244" s="26">
        <f>SUM(ENERO:DICIEMBRE!P244)</f>
        <v>9</v>
      </c>
      <c r="Q244" s="26">
        <f>SUM(ENERO:DICIEMBRE!Q244)</f>
        <v>16</v>
      </c>
      <c r="R244" s="26">
        <f>SUM(ENERO:DICIEMBRE!R244)</f>
        <v>13</v>
      </c>
      <c r="S244" s="26">
        <f>SUM(ENERO:DICIEMBRE!S244)</f>
        <v>17</v>
      </c>
      <c r="T244" s="26">
        <f>SUM(ENERO:DICIEMBRE!T244)</f>
        <v>16</v>
      </c>
      <c r="U244" s="26">
        <f>SUM(ENERO:DICIEMBRE!U244)</f>
        <v>30</v>
      </c>
      <c r="V244" s="26">
        <f>SUM(ENERO:DICIEMBRE!V244)</f>
        <v>16</v>
      </c>
      <c r="W244" s="26">
        <f>SUM(ENERO:DICIEMBRE!W244)</f>
        <v>31</v>
      </c>
      <c r="X244" s="26">
        <f>SUM(ENERO:DICIEMBRE!X244)</f>
        <v>13</v>
      </c>
      <c r="Y244" s="26">
        <f>SUM(ENERO:DICIEMBRE!Y244)</f>
        <v>9</v>
      </c>
      <c r="Z244" s="26">
        <f>SUM(ENERO:DICIEMBRE!Z244)</f>
        <v>6</v>
      </c>
      <c r="AA244" s="26">
        <f>SUM(ENERO:DICIEMBRE!AA244)</f>
        <v>1</v>
      </c>
      <c r="AB244" s="26">
        <f>SUM(ENERO:DICIEMBRE!AB244)</f>
        <v>3</v>
      </c>
      <c r="AC244" s="26">
        <f>SUM(ENERO:DICIEMBRE!AC244)</f>
        <v>0</v>
      </c>
      <c r="AD244" s="26">
        <f>SUM(ENERO:DICIEMBRE!AD244)</f>
        <v>0</v>
      </c>
      <c r="AE244" s="26">
        <f>SUM(ENERO:DICIEMBRE!AE244)</f>
        <v>0</v>
      </c>
      <c r="AF244" s="26">
        <f>SUM(ENERO:DICIEMBRE!AF244)</f>
        <v>0</v>
      </c>
      <c r="AG244" s="26">
        <f>SUM(ENERO:DICIEMBRE!AG244)</f>
        <v>0</v>
      </c>
      <c r="AH244" s="26">
        <f>SUM(ENERO:DICIEMBRE!AH244)</f>
        <v>0</v>
      </c>
      <c r="AI244" s="26">
        <f>SUM(ENERO:DICIEMBRE!AI244)</f>
        <v>0</v>
      </c>
      <c r="AJ244" s="26">
        <f>SUM(ENERO:DICIEMBRE!AJ244)</f>
        <v>0</v>
      </c>
      <c r="AK244" s="26">
        <f>SUM(ENERO:DICIEMBRE!AK244)</f>
        <v>0</v>
      </c>
      <c r="AL244" s="26">
        <f>SUM(ENERO:DICIEMBRE!AL244)</f>
        <v>0</v>
      </c>
      <c r="AM244" s="26">
        <f>SUM(ENERO:DICIEMBRE!AM244)</f>
        <v>0</v>
      </c>
      <c r="AN244" s="26">
        <f>SUM(ENERO:DICIEMBRE!AN244)</f>
        <v>0</v>
      </c>
      <c r="AO244" s="26">
        <f>SUM(ENERO:DICIEMBRE!AO244)</f>
        <v>0</v>
      </c>
      <c r="AP244" s="26">
        <f>SUM(ENERO:DICIEMBRE!AP244)</f>
        <v>0</v>
      </c>
      <c r="AQ244" s="26">
        <f>SUM(ENERO:DICIEMBRE!AQ244)</f>
        <v>0</v>
      </c>
      <c r="AR244" s="26">
        <f>SUM(ENERO:DICIEMBRE!AR244)</f>
        <v>0</v>
      </c>
      <c r="AS244" s="26">
        <f>SUM(ENERO:DICIEMBRE!AS244)</f>
        <v>0</v>
      </c>
      <c r="AT244" s="26">
        <f>SUM(ENERO:DICIEMBRE!AT244)</f>
        <v>0</v>
      </c>
      <c r="AU244" s="26">
        <f>SUM(ENERO:DICIEMBRE!AU244)</f>
        <v>0</v>
      </c>
      <c r="AV244" s="26">
        <f>SUM(ENERO:DICIEMBRE!AV244)</f>
        <v>37</v>
      </c>
      <c r="AW244" s="26">
        <f>SUM(ENERO:DICIEMBRE!AW244)</f>
        <v>0</v>
      </c>
      <c r="AX244" s="26">
        <f>SUM(ENERO:DICIEMBRE!AX244)</f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x14ac:dyDescent="0.2">
      <c r="A245" s="3290"/>
      <c r="B245" s="3300" t="s">
        <v>273</v>
      </c>
      <c r="C245" s="3301"/>
      <c r="D245" s="417">
        <f t="shared" si="149"/>
        <v>4</v>
      </c>
      <c r="E245" s="488">
        <f t="shared" si="161"/>
        <v>3</v>
      </c>
      <c r="F245" s="489">
        <f t="shared" si="161"/>
        <v>1</v>
      </c>
      <c r="G245" s="26">
        <f>SUM(ENERO:DICIEMBRE!G245)</f>
        <v>0</v>
      </c>
      <c r="H245" s="26">
        <f>SUM(ENERO:DICIEMBRE!H245)</f>
        <v>0</v>
      </c>
      <c r="I245" s="26">
        <f>SUM(ENERO:DICIEMBRE!I245)</f>
        <v>0</v>
      </c>
      <c r="J245" s="26">
        <f>SUM(ENERO:DICIEMBRE!J245)</f>
        <v>0</v>
      </c>
      <c r="K245" s="26">
        <f>SUM(ENERO:DICIEMBRE!K245)</f>
        <v>0</v>
      </c>
      <c r="L245" s="26">
        <f>SUM(ENERO:DICIEMBRE!L245)</f>
        <v>0</v>
      </c>
      <c r="M245" s="26">
        <f>SUM(ENERO:DICIEMBRE!M245)</f>
        <v>0</v>
      </c>
      <c r="N245" s="26">
        <f>SUM(ENERO:DICIEMBRE!N245)</f>
        <v>0</v>
      </c>
      <c r="O245" s="26">
        <f>SUM(ENERO:DICIEMBRE!O245)</f>
        <v>0</v>
      </c>
      <c r="P245" s="26">
        <f>SUM(ENERO:DICIEMBRE!P245)</f>
        <v>0</v>
      </c>
      <c r="Q245" s="26">
        <f>SUM(ENERO:DICIEMBRE!Q245)</f>
        <v>0</v>
      </c>
      <c r="R245" s="26">
        <f>SUM(ENERO:DICIEMBRE!R245)</f>
        <v>0</v>
      </c>
      <c r="S245" s="26">
        <f>SUM(ENERO:DICIEMBRE!S245)</f>
        <v>1</v>
      </c>
      <c r="T245" s="26">
        <f>SUM(ENERO:DICIEMBRE!T245)</f>
        <v>0</v>
      </c>
      <c r="U245" s="26">
        <f>SUM(ENERO:DICIEMBRE!U245)</f>
        <v>0</v>
      </c>
      <c r="V245" s="26">
        <f>SUM(ENERO:DICIEMBRE!V245)</f>
        <v>0</v>
      </c>
      <c r="W245" s="26">
        <f>SUM(ENERO:DICIEMBRE!W245)</f>
        <v>2</v>
      </c>
      <c r="X245" s="26">
        <f>SUM(ENERO:DICIEMBRE!X245)</f>
        <v>0</v>
      </c>
      <c r="Y245" s="26">
        <f>SUM(ENERO:DICIEMBRE!Y245)</f>
        <v>0</v>
      </c>
      <c r="Z245" s="26">
        <f>SUM(ENERO:DICIEMBRE!Z245)</f>
        <v>1</v>
      </c>
      <c r="AA245" s="26">
        <f>SUM(ENERO:DICIEMBRE!AA245)</f>
        <v>0</v>
      </c>
      <c r="AB245" s="26">
        <f>SUM(ENERO:DICIEMBRE!AB245)</f>
        <v>0</v>
      </c>
      <c r="AC245" s="26">
        <f>SUM(ENERO:DICIEMBRE!AC245)</f>
        <v>0</v>
      </c>
      <c r="AD245" s="26">
        <f>SUM(ENERO:DICIEMBRE!AD245)</f>
        <v>0</v>
      </c>
      <c r="AE245" s="26">
        <f>SUM(ENERO:DICIEMBRE!AE245)</f>
        <v>0</v>
      </c>
      <c r="AF245" s="26">
        <f>SUM(ENERO:DICIEMBRE!AF245)</f>
        <v>0</v>
      </c>
      <c r="AG245" s="26">
        <f>SUM(ENERO:DICIEMBRE!AG245)</f>
        <v>0</v>
      </c>
      <c r="AH245" s="26">
        <f>SUM(ENERO:DICIEMBRE!AH245)</f>
        <v>0</v>
      </c>
      <c r="AI245" s="26">
        <f>SUM(ENERO:DICIEMBRE!AI245)</f>
        <v>0</v>
      </c>
      <c r="AJ245" s="26">
        <f>SUM(ENERO:DICIEMBRE!AJ245)</f>
        <v>0</v>
      </c>
      <c r="AK245" s="26">
        <f>SUM(ENERO:DICIEMBRE!AK245)</f>
        <v>0</v>
      </c>
      <c r="AL245" s="26">
        <f>SUM(ENERO:DICIEMBRE!AL245)</f>
        <v>0</v>
      </c>
      <c r="AM245" s="26">
        <f>SUM(ENERO:DICIEMBRE!AM245)</f>
        <v>0</v>
      </c>
      <c r="AN245" s="26">
        <f>SUM(ENERO:DICIEMBRE!AN245)</f>
        <v>0</v>
      </c>
      <c r="AO245" s="26">
        <f>SUM(ENERO:DICIEMBRE!AO245)</f>
        <v>0</v>
      </c>
      <c r="AP245" s="26">
        <f>SUM(ENERO:DICIEMBRE!AP245)</f>
        <v>0</v>
      </c>
      <c r="AQ245" s="26">
        <f>SUM(ENERO:DICIEMBRE!AQ245)</f>
        <v>0</v>
      </c>
      <c r="AR245" s="26">
        <f>SUM(ENERO:DICIEMBRE!AR245)</f>
        <v>0</v>
      </c>
      <c r="AS245" s="26">
        <f>SUM(ENERO:DICIEMBRE!AS245)</f>
        <v>0</v>
      </c>
      <c r="AT245" s="26">
        <f>SUM(ENERO:DICIEMBRE!AT245)</f>
        <v>0</v>
      </c>
      <c r="AU245" s="26">
        <f>SUM(ENERO:DICIEMBRE!AU245)</f>
        <v>0</v>
      </c>
      <c r="AV245" s="26">
        <f>SUM(ENERO:DICIEMBRE!AV245)</f>
        <v>0</v>
      </c>
      <c r="AW245" s="26">
        <f>SUM(ENERO:DICIEMBRE!AW245)</f>
        <v>0</v>
      </c>
      <c r="AX245" s="26">
        <f>SUM(ENERO:DICIEMBRE!AX245)</f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x14ac:dyDescent="0.2">
      <c r="A246" s="3291"/>
      <c r="B246" s="3313" t="s">
        <v>274</v>
      </c>
      <c r="C246" s="3313"/>
      <c r="D246" s="506">
        <f t="shared" si="149"/>
        <v>4</v>
      </c>
      <c r="E246" s="507">
        <f t="shared" si="161"/>
        <v>3</v>
      </c>
      <c r="F246" s="508">
        <f t="shared" si="161"/>
        <v>1</v>
      </c>
      <c r="G246" s="26">
        <f>SUM(ENERO:DICIEMBRE!G246)</f>
        <v>0</v>
      </c>
      <c r="H246" s="26">
        <f>SUM(ENERO:DICIEMBRE!H246)</f>
        <v>0</v>
      </c>
      <c r="I246" s="26">
        <f>SUM(ENERO:DICIEMBRE!I246)</f>
        <v>0</v>
      </c>
      <c r="J246" s="26">
        <f>SUM(ENERO:DICIEMBRE!J246)</f>
        <v>1</v>
      </c>
      <c r="K246" s="26">
        <f>SUM(ENERO:DICIEMBRE!K246)</f>
        <v>0</v>
      </c>
      <c r="L246" s="26">
        <f>SUM(ENERO:DICIEMBRE!L246)</f>
        <v>0</v>
      </c>
      <c r="M246" s="26">
        <f>SUM(ENERO:DICIEMBRE!M246)</f>
        <v>0</v>
      </c>
      <c r="N246" s="26">
        <f>SUM(ENERO:DICIEMBRE!N246)</f>
        <v>0</v>
      </c>
      <c r="O246" s="26">
        <f>SUM(ENERO:DICIEMBRE!O246)</f>
        <v>0</v>
      </c>
      <c r="P246" s="26">
        <f>SUM(ENERO:DICIEMBRE!P246)</f>
        <v>0</v>
      </c>
      <c r="Q246" s="26">
        <f>SUM(ENERO:DICIEMBRE!Q246)</f>
        <v>0</v>
      </c>
      <c r="R246" s="26">
        <f>SUM(ENERO:DICIEMBRE!R246)</f>
        <v>0</v>
      </c>
      <c r="S246" s="26">
        <f>SUM(ENERO:DICIEMBRE!S246)</f>
        <v>1</v>
      </c>
      <c r="T246" s="26">
        <f>SUM(ENERO:DICIEMBRE!T246)</f>
        <v>0</v>
      </c>
      <c r="U246" s="26">
        <f>SUM(ENERO:DICIEMBRE!U246)</f>
        <v>0</v>
      </c>
      <c r="V246" s="26">
        <f>SUM(ENERO:DICIEMBRE!V246)</f>
        <v>0</v>
      </c>
      <c r="W246" s="26">
        <f>SUM(ENERO:DICIEMBRE!W246)</f>
        <v>1</v>
      </c>
      <c r="X246" s="26">
        <f>SUM(ENERO:DICIEMBRE!X246)</f>
        <v>0</v>
      </c>
      <c r="Y246" s="26">
        <f>SUM(ENERO:DICIEMBRE!Y246)</f>
        <v>1</v>
      </c>
      <c r="Z246" s="26">
        <f>SUM(ENERO:DICIEMBRE!Z246)</f>
        <v>0</v>
      </c>
      <c r="AA246" s="26">
        <f>SUM(ENERO:DICIEMBRE!AA246)</f>
        <v>0</v>
      </c>
      <c r="AB246" s="26">
        <f>SUM(ENERO:DICIEMBRE!AB246)</f>
        <v>0</v>
      </c>
      <c r="AC246" s="26">
        <f>SUM(ENERO:DICIEMBRE!AC246)</f>
        <v>0</v>
      </c>
      <c r="AD246" s="26">
        <f>SUM(ENERO:DICIEMBRE!AD246)</f>
        <v>0</v>
      </c>
      <c r="AE246" s="26">
        <f>SUM(ENERO:DICIEMBRE!AE246)</f>
        <v>0</v>
      </c>
      <c r="AF246" s="26">
        <f>SUM(ENERO:DICIEMBRE!AF246)</f>
        <v>0</v>
      </c>
      <c r="AG246" s="26">
        <f>SUM(ENERO:DICIEMBRE!AG246)</f>
        <v>0</v>
      </c>
      <c r="AH246" s="26">
        <f>SUM(ENERO:DICIEMBRE!AH246)</f>
        <v>0</v>
      </c>
      <c r="AI246" s="26">
        <f>SUM(ENERO:DICIEMBRE!AI246)</f>
        <v>0</v>
      </c>
      <c r="AJ246" s="26">
        <f>SUM(ENERO:DICIEMBRE!AJ246)</f>
        <v>0</v>
      </c>
      <c r="AK246" s="26">
        <f>SUM(ENERO:DICIEMBRE!AK246)</f>
        <v>0</v>
      </c>
      <c r="AL246" s="26">
        <f>SUM(ENERO:DICIEMBRE!AL246)</f>
        <v>0</v>
      </c>
      <c r="AM246" s="26">
        <f>SUM(ENERO:DICIEMBRE!AM246)</f>
        <v>0</v>
      </c>
      <c r="AN246" s="26">
        <f>SUM(ENERO:DICIEMBRE!AN246)</f>
        <v>0</v>
      </c>
      <c r="AO246" s="26">
        <f>SUM(ENERO:DICIEMBRE!AO246)</f>
        <v>0</v>
      </c>
      <c r="AP246" s="26">
        <f>SUM(ENERO:DICIEMBRE!AP246)</f>
        <v>0</v>
      </c>
      <c r="AQ246" s="26">
        <f>SUM(ENERO:DICIEMBRE!AQ246)</f>
        <v>0</v>
      </c>
      <c r="AR246" s="26">
        <f>SUM(ENERO:DICIEMBRE!AR246)</f>
        <v>0</v>
      </c>
      <c r="AS246" s="26">
        <f>SUM(ENERO:DICIEMBRE!AS246)</f>
        <v>0</v>
      </c>
      <c r="AT246" s="26">
        <f>SUM(ENERO:DICIEMBRE!AT246)</f>
        <v>0</v>
      </c>
      <c r="AU246" s="26">
        <f>SUM(ENERO:DICIEMBRE!AU246)</f>
        <v>0</v>
      </c>
      <c r="AV246" s="26">
        <f>SUM(ENERO:DICIEMBRE!AV246)</f>
        <v>0</v>
      </c>
      <c r="AW246" s="26">
        <f>SUM(ENERO:DICIEMBRE!AW246)</f>
        <v>0</v>
      </c>
      <c r="AX246" s="26">
        <f>SUM(ENERO:DICIEMBRE!AX246)</f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x14ac:dyDescent="0.2">
      <c r="A247" s="3317" t="s">
        <v>276</v>
      </c>
      <c r="B247" s="3296" t="s">
        <v>269</v>
      </c>
      <c r="C247" s="3296"/>
      <c r="D247" s="405">
        <f t="shared" si="149"/>
        <v>89</v>
      </c>
      <c r="E247" s="511">
        <f t="shared" si="161"/>
        <v>40</v>
      </c>
      <c r="F247" s="512">
        <f t="shared" si="161"/>
        <v>49</v>
      </c>
      <c r="G247" s="26">
        <f>SUM(ENERO:DICIEMBRE!G247)</f>
        <v>0</v>
      </c>
      <c r="H247" s="26">
        <f>SUM(ENERO:DICIEMBRE!H247)</f>
        <v>0</v>
      </c>
      <c r="I247" s="26">
        <f>SUM(ENERO:DICIEMBRE!I247)</f>
        <v>0</v>
      </c>
      <c r="J247" s="26">
        <f>SUM(ENERO:DICIEMBRE!J247)</f>
        <v>0</v>
      </c>
      <c r="K247" s="26">
        <f>SUM(ENERO:DICIEMBRE!K247)</f>
        <v>0</v>
      </c>
      <c r="L247" s="26">
        <f>SUM(ENERO:DICIEMBRE!L247)</f>
        <v>0</v>
      </c>
      <c r="M247" s="26">
        <f>SUM(ENERO:DICIEMBRE!M247)</f>
        <v>0</v>
      </c>
      <c r="N247" s="26">
        <f>SUM(ENERO:DICIEMBRE!N247)</f>
        <v>0</v>
      </c>
      <c r="O247" s="26">
        <f>SUM(ENERO:DICIEMBRE!O247)</f>
        <v>0</v>
      </c>
      <c r="P247" s="26">
        <f>SUM(ENERO:DICIEMBRE!P247)</f>
        <v>0</v>
      </c>
      <c r="Q247" s="26">
        <f>SUM(ENERO:DICIEMBRE!Q247)</f>
        <v>0</v>
      </c>
      <c r="R247" s="26">
        <f>SUM(ENERO:DICIEMBRE!R247)</f>
        <v>1</v>
      </c>
      <c r="S247" s="26">
        <f>SUM(ENERO:DICIEMBRE!S247)</f>
        <v>0</v>
      </c>
      <c r="T247" s="26">
        <f>SUM(ENERO:DICIEMBRE!T247)</f>
        <v>0</v>
      </c>
      <c r="U247" s="26">
        <f>SUM(ENERO:DICIEMBRE!U247)</f>
        <v>0</v>
      </c>
      <c r="V247" s="26">
        <f>SUM(ENERO:DICIEMBRE!V247)</f>
        <v>0</v>
      </c>
      <c r="W247" s="26">
        <f>SUM(ENERO:DICIEMBRE!W247)</f>
        <v>9</v>
      </c>
      <c r="X247" s="26">
        <f>SUM(ENERO:DICIEMBRE!X247)</f>
        <v>18</v>
      </c>
      <c r="Y247" s="26">
        <f>SUM(ENERO:DICIEMBRE!Y247)</f>
        <v>27</v>
      </c>
      <c r="Z247" s="26">
        <f>SUM(ENERO:DICIEMBRE!Z247)</f>
        <v>25</v>
      </c>
      <c r="AA247" s="26">
        <f>SUM(ENERO:DICIEMBRE!AA247)</f>
        <v>3</v>
      </c>
      <c r="AB247" s="26">
        <f>SUM(ENERO:DICIEMBRE!AB247)</f>
        <v>1</v>
      </c>
      <c r="AC247" s="26">
        <f>SUM(ENERO:DICIEMBRE!AC247)</f>
        <v>1</v>
      </c>
      <c r="AD247" s="26">
        <f>SUM(ENERO:DICIEMBRE!AD247)</f>
        <v>4</v>
      </c>
      <c r="AE247" s="26">
        <f>SUM(ENERO:DICIEMBRE!AE247)</f>
        <v>0</v>
      </c>
      <c r="AF247" s="26">
        <f>SUM(ENERO:DICIEMBRE!AF247)</f>
        <v>0</v>
      </c>
      <c r="AG247" s="26">
        <f>SUM(ENERO:DICIEMBRE!AG247)</f>
        <v>0</v>
      </c>
      <c r="AH247" s="26">
        <f>SUM(ENERO:DICIEMBRE!AH247)</f>
        <v>0</v>
      </c>
      <c r="AI247" s="26">
        <f>SUM(ENERO:DICIEMBRE!AI247)</f>
        <v>0</v>
      </c>
      <c r="AJ247" s="26">
        <f>SUM(ENERO:DICIEMBRE!AJ247)</f>
        <v>0</v>
      </c>
      <c r="AK247" s="26">
        <f>SUM(ENERO:DICIEMBRE!AK247)</f>
        <v>0</v>
      </c>
      <c r="AL247" s="26">
        <f>SUM(ENERO:DICIEMBRE!AL247)</f>
        <v>0</v>
      </c>
      <c r="AM247" s="26">
        <f>SUM(ENERO:DICIEMBRE!AM247)</f>
        <v>0</v>
      </c>
      <c r="AN247" s="26">
        <f>SUM(ENERO:DICIEMBRE!AN247)</f>
        <v>0</v>
      </c>
      <c r="AO247" s="26">
        <f>SUM(ENERO:DICIEMBRE!AO247)</f>
        <v>0</v>
      </c>
      <c r="AP247" s="26">
        <f>SUM(ENERO:DICIEMBRE!AP247)</f>
        <v>0</v>
      </c>
      <c r="AQ247" s="26">
        <f>SUM(ENERO:DICIEMBRE!AQ247)</f>
        <v>42</v>
      </c>
      <c r="AR247" s="26">
        <f>SUM(ENERO:DICIEMBRE!AR247)</f>
        <v>40</v>
      </c>
      <c r="AS247" s="26">
        <f>SUM(ENERO:DICIEMBRE!AS247)</f>
        <v>16</v>
      </c>
      <c r="AT247" s="26">
        <f>SUM(ENERO:DICIEMBRE!AT247)</f>
        <v>85</v>
      </c>
      <c r="AU247" s="26">
        <f>SUM(ENERO:DICIEMBRE!AU247)</f>
        <v>0</v>
      </c>
      <c r="AV247" s="26">
        <f>SUM(ENERO:DICIEMBRE!AV247)</f>
        <v>0</v>
      </c>
      <c r="AW247" s="26">
        <f>SUM(ENERO:DICIEMBRE!AW247)</f>
        <v>0</v>
      </c>
      <c r="AX247" s="26">
        <f>SUM(ENERO:DICIEMBRE!AX247)</f>
        <v>1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2476</v>
      </c>
      <c r="E248" s="488">
        <f t="shared" si="161"/>
        <v>1176</v>
      </c>
      <c r="F248" s="489">
        <f t="shared" si="161"/>
        <v>1300</v>
      </c>
      <c r="G248" s="26">
        <f>SUM(ENERO:DICIEMBRE!G248)</f>
        <v>0</v>
      </c>
      <c r="H248" s="26">
        <f>SUM(ENERO:DICIEMBRE!H248)</f>
        <v>0</v>
      </c>
      <c r="I248" s="26">
        <f>SUM(ENERO:DICIEMBRE!I248)</f>
        <v>1</v>
      </c>
      <c r="J248" s="26">
        <f>SUM(ENERO:DICIEMBRE!J248)</f>
        <v>0</v>
      </c>
      <c r="K248" s="26">
        <f>SUM(ENERO:DICIEMBRE!K248)</f>
        <v>0</v>
      </c>
      <c r="L248" s="26">
        <f>SUM(ENERO:DICIEMBRE!L248)</f>
        <v>0</v>
      </c>
      <c r="M248" s="26">
        <f>SUM(ENERO:DICIEMBRE!M248)</f>
        <v>0</v>
      </c>
      <c r="N248" s="26">
        <f>SUM(ENERO:DICIEMBRE!N248)</f>
        <v>0</v>
      </c>
      <c r="O248" s="26">
        <f>SUM(ENERO:DICIEMBRE!O248)</f>
        <v>0</v>
      </c>
      <c r="P248" s="26">
        <f>SUM(ENERO:DICIEMBRE!P248)</f>
        <v>1</v>
      </c>
      <c r="Q248" s="26">
        <f>SUM(ENERO:DICIEMBRE!Q248)</f>
        <v>0</v>
      </c>
      <c r="R248" s="26">
        <f>SUM(ENERO:DICIEMBRE!R248)</f>
        <v>1</v>
      </c>
      <c r="S248" s="26">
        <f>SUM(ENERO:DICIEMBRE!S248)</f>
        <v>0</v>
      </c>
      <c r="T248" s="26">
        <f>SUM(ENERO:DICIEMBRE!T248)</f>
        <v>0</v>
      </c>
      <c r="U248" s="26">
        <f>SUM(ENERO:DICIEMBRE!U248)</f>
        <v>14</v>
      </c>
      <c r="V248" s="26">
        <f>SUM(ENERO:DICIEMBRE!V248)</f>
        <v>2</v>
      </c>
      <c r="W248" s="26">
        <f>SUM(ENERO:DICIEMBRE!W248)</f>
        <v>210</v>
      </c>
      <c r="X248" s="26">
        <f>SUM(ENERO:DICIEMBRE!X248)</f>
        <v>260</v>
      </c>
      <c r="Y248" s="26">
        <f>SUM(ENERO:DICIEMBRE!Y248)</f>
        <v>640</v>
      </c>
      <c r="Z248" s="26">
        <f>SUM(ENERO:DICIEMBRE!Z248)</f>
        <v>599</v>
      </c>
      <c r="AA248" s="26">
        <f>SUM(ENERO:DICIEMBRE!AA248)</f>
        <v>268</v>
      </c>
      <c r="AB248" s="26">
        <f>SUM(ENERO:DICIEMBRE!AB248)</f>
        <v>396</v>
      </c>
      <c r="AC248" s="26">
        <f>SUM(ENERO:DICIEMBRE!AC248)</f>
        <v>42</v>
      </c>
      <c r="AD248" s="26">
        <f>SUM(ENERO:DICIEMBRE!AD248)</f>
        <v>32</v>
      </c>
      <c r="AE248" s="26">
        <f>SUM(ENERO:DICIEMBRE!AE248)</f>
        <v>1</v>
      </c>
      <c r="AF248" s="26">
        <f>SUM(ENERO:DICIEMBRE!AF248)</f>
        <v>9</v>
      </c>
      <c r="AG248" s="26">
        <f>SUM(ENERO:DICIEMBRE!AG248)</f>
        <v>0</v>
      </c>
      <c r="AH248" s="26">
        <f>SUM(ENERO:DICIEMBRE!AH248)</f>
        <v>0</v>
      </c>
      <c r="AI248" s="26">
        <f>SUM(ENERO:DICIEMBRE!AI248)</f>
        <v>0</v>
      </c>
      <c r="AJ248" s="26">
        <f>SUM(ENERO:DICIEMBRE!AJ248)</f>
        <v>0</v>
      </c>
      <c r="AK248" s="26">
        <f>SUM(ENERO:DICIEMBRE!AK248)</f>
        <v>0</v>
      </c>
      <c r="AL248" s="26">
        <f>SUM(ENERO:DICIEMBRE!AL248)</f>
        <v>0</v>
      </c>
      <c r="AM248" s="26">
        <f>SUM(ENERO:DICIEMBRE!AM248)</f>
        <v>0</v>
      </c>
      <c r="AN248" s="26">
        <f>SUM(ENERO:DICIEMBRE!AN248)</f>
        <v>0</v>
      </c>
      <c r="AO248" s="26">
        <f>SUM(ENERO:DICIEMBRE!AO248)</f>
        <v>0</v>
      </c>
      <c r="AP248" s="26">
        <f>SUM(ENERO:DICIEMBRE!AP248)</f>
        <v>0</v>
      </c>
      <c r="AQ248" s="26">
        <f>SUM(ENERO:DICIEMBRE!AQ248)</f>
        <v>0</v>
      </c>
      <c r="AR248" s="26">
        <f>SUM(ENERO:DICIEMBRE!AR248)</f>
        <v>0</v>
      </c>
      <c r="AS248" s="26">
        <f>SUM(ENERO:DICIEMBRE!AS248)</f>
        <v>343</v>
      </c>
      <c r="AT248" s="26">
        <f>SUM(ENERO:DICIEMBRE!AT248)</f>
        <v>0</v>
      </c>
      <c r="AU248" s="26">
        <f>SUM(ENERO:DICIEMBRE!AU248)</f>
        <v>0</v>
      </c>
      <c r="AV248" s="26">
        <f>SUM(ENERO:DICIEMBRE!AV248)</f>
        <v>3</v>
      </c>
      <c r="AW248" s="26">
        <f>SUM(ENERO:DICIEMBRE!AW248)</f>
        <v>0</v>
      </c>
      <c r="AX248" s="26">
        <f>SUM(ENERO:DICIEMBRE!AX248)</f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x14ac:dyDescent="0.2">
      <c r="A249" s="3290"/>
      <c r="B249" s="3297" t="s">
        <v>271</v>
      </c>
      <c r="C249" s="3297"/>
      <c r="D249" s="417">
        <f t="shared" si="149"/>
        <v>82</v>
      </c>
      <c r="E249" s="488">
        <f t="shared" si="161"/>
        <v>37</v>
      </c>
      <c r="F249" s="489">
        <f t="shared" si="161"/>
        <v>45</v>
      </c>
      <c r="G249" s="26">
        <f>SUM(ENERO:DICIEMBRE!G249)</f>
        <v>0</v>
      </c>
      <c r="H249" s="26">
        <f>SUM(ENERO:DICIEMBRE!H249)</f>
        <v>0</v>
      </c>
      <c r="I249" s="26">
        <f>SUM(ENERO:DICIEMBRE!I249)</f>
        <v>0</v>
      </c>
      <c r="J249" s="26">
        <f>SUM(ENERO:DICIEMBRE!J249)</f>
        <v>0</v>
      </c>
      <c r="K249" s="26">
        <f>SUM(ENERO:DICIEMBRE!K249)</f>
        <v>0</v>
      </c>
      <c r="L249" s="26">
        <f>SUM(ENERO:DICIEMBRE!L249)</f>
        <v>0</v>
      </c>
      <c r="M249" s="26">
        <f>SUM(ENERO:DICIEMBRE!M249)</f>
        <v>0</v>
      </c>
      <c r="N249" s="26">
        <f>SUM(ENERO:DICIEMBRE!N249)</f>
        <v>0</v>
      </c>
      <c r="O249" s="26">
        <f>SUM(ENERO:DICIEMBRE!O249)</f>
        <v>0</v>
      </c>
      <c r="P249" s="26">
        <f>SUM(ENERO:DICIEMBRE!P249)</f>
        <v>0</v>
      </c>
      <c r="Q249" s="26">
        <f>SUM(ENERO:DICIEMBRE!Q249)</f>
        <v>0</v>
      </c>
      <c r="R249" s="26">
        <f>SUM(ENERO:DICIEMBRE!R249)</f>
        <v>0</v>
      </c>
      <c r="S249" s="26">
        <f>SUM(ENERO:DICIEMBRE!S249)</f>
        <v>0</v>
      </c>
      <c r="T249" s="26">
        <f>SUM(ENERO:DICIEMBRE!T249)</f>
        <v>0</v>
      </c>
      <c r="U249" s="26">
        <f>SUM(ENERO:DICIEMBRE!U249)</f>
        <v>0</v>
      </c>
      <c r="V249" s="26">
        <f>SUM(ENERO:DICIEMBRE!V249)</f>
        <v>0</v>
      </c>
      <c r="W249" s="26">
        <f>SUM(ENERO:DICIEMBRE!W249)</f>
        <v>12</v>
      </c>
      <c r="X249" s="26">
        <f>SUM(ENERO:DICIEMBRE!X249)</f>
        <v>16</v>
      </c>
      <c r="Y249" s="26">
        <f>SUM(ENERO:DICIEMBRE!Y249)</f>
        <v>23</v>
      </c>
      <c r="Z249" s="26">
        <f>SUM(ENERO:DICIEMBRE!Z249)</f>
        <v>18</v>
      </c>
      <c r="AA249" s="26">
        <f>SUM(ENERO:DICIEMBRE!AA249)</f>
        <v>2</v>
      </c>
      <c r="AB249" s="26">
        <f>SUM(ENERO:DICIEMBRE!AB249)</f>
        <v>7</v>
      </c>
      <c r="AC249" s="26">
        <f>SUM(ENERO:DICIEMBRE!AC249)</f>
        <v>0</v>
      </c>
      <c r="AD249" s="26">
        <f>SUM(ENERO:DICIEMBRE!AD249)</f>
        <v>3</v>
      </c>
      <c r="AE249" s="26">
        <f>SUM(ENERO:DICIEMBRE!AE249)</f>
        <v>0</v>
      </c>
      <c r="AF249" s="26">
        <f>SUM(ENERO:DICIEMBRE!AF249)</f>
        <v>1</v>
      </c>
      <c r="AG249" s="26">
        <f>SUM(ENERO:DICIEMBRE!AG249)</f>
        <v>0</v>
      </c>
      <c r="AH249" s="26">
        <f>SUM(ENERO:DICIEMBRE!AH249)</f>
        <v>0</v>
      </c>
      <c r="AI249" s="26">
        <f>SUM(ENERO:DICIEMBRE!AI249)</f>
        <v>0</v>
      </c>
      <c r="AJ249" s="26">
        <f>SUM(ENERO:DICIEMBRE!AJ249)</f>
        <v>0</v>
      </c>
      <c r="AK249" s="26">
        <f>SUM(ENERO:DICIEMBRE!AK249)</f>
        <v>0</v>
      </c>
      <c r="AL249" s="26">
        <f>SUM(ENERO:DICIEMBRE!AL249)</f>
        <v>0</v>
      </c>
      <c r="AM249" s="26">
        <f>SUM(ENERO:DICIEMBRE!AM249)</f>
        <v>0</v>
      </c>
      <c r="AN249" s="26">
        <f>SUM(ENERO:DICIEMBRE!AN249)</f>
        <v>0</v>
      </c>
      <c r="AO249" s="26">
        <f>SUM(ENERO:DICIEMBRE!AO249)</f>
        <v>0</v>
      </c>
      <c r="AP249" s="26">
        <f>SUM(ENERO:DICIEMBRE!AP249)</f>
        <v>0</v>
      </c>
      <c r="AQ249" s="26">
        <f>SUM(ENERO:DICIEMBRE!AQ249)</f>
        <v>0</v>
      </c>
      <c r="AR249" s="26">
        <f>SUM(ENERO:DICIEMBRE!AR249)</f>
        <v>0</v>
      </c>
      <c r="AS249" s="26">
        <f>SUM(ENERO:DICIEMBRE!AS249)</f>
        <v>0</v>
      </c>
      <c r="AT249" s="26">
        <f>SUM(ENERO:DICIEMBRE!AT249)</f>
        <v>0</v>
      </c>
      <c r="AU249" s="26">
        <f>SUM(ENERO:DICIEMBRE!AU249)</f>
        <v>0</v>
      </c>
      <c r="AV249" s="26">
        <f>SUM(ENERO:DICIEMBRE!AV249)</f>
        <v>0</v>
      </c>
      <c r="AW249" s="26">
        <f>SUM(ENERO:DICIEMBRE!AW249)</f>
        <v>0</v>
      </c>
      <c r="AX249" s="26">
        <f>SUM(ENERO:DICIEMBRE!AX249)</f>
        <v>1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x14ac:dyDescent="0.2">
      <c r="A250" s="3290"/>
      <c r="B250" s="3297" t="s">
        <v>272</v>
      </c>
      <c r="C250" s="3297"/>
      <c r="D250" s="417">
        <f t="shared" si="149"/>
        <v>73</v>
      </c>
      <c r="E250" s="488">
        <f t="shared" si="161"/>
        <v>22</v>
      </c>
      <c r="F250" s="489">
        <f t="shared" si="161"/>
        <v>51</v>
      </c>
      <c r="G250" s="26">
        <f>SUM(ENERO:DICIEMBRE!G250)</f>
        <v>0</v>
      </c>
      <c r="H250" s="26">
        <f>SUM(ENERO:DICIEMBRE!H250)</f>
        <v>0</v>
      </c>
      <c r="I250" s="26">
        <f>SUM(ENERO:DICIEMBRE!I250)</f>
        <v>0</v>
      </c>
      <c r="J250" s="26">
        <f>SUM(ENERO:DICIEMBRE!J250)</f>
        <v>0</v>
      </c>
      <c r="K250" s="26">
        <f>SUM(ENERO:DICIEMBRE!K250)</f>
        <v>0</v>
      </c>
      <c r="L250" s="26">
        <f>SUM(ENERO:DICIEMBRE!L250)</f>
        <v>0</v>
      </c>
      <c r="M250" s="26">
        <f>SUM(ENERO:DICIEMBRE!M250)</f>
        <v>0</v>
      </c>
      <c r="N250" s="26">
        <f>SUM(ENERO:DICIEMBRE!N250)</f>
        <v>0</v>
      </c>
      <c r="O250" s="26">
        <f>SUM(ENERO:DICIEMBRE!O250)</f>
        <v>0</v>
      </c>
      <c r="P250" s="26">
        <f>SUM(ENERO:DICIEMBRE!P250)</f>
        <v>0</v>
      </c>
      <c r="Q250" s="26">
        <f>SUM(ENERO:DICIEMBRE!Q250)</f>
        <v>0</v>
      </c>
      <c r="R250" s="26">
        <f>SUM(ENERO:DICIEMBRE!R250)</f>
        <v>0</v>
      </c>
      <c r="S250" s="26">
        <f>SUM(ENERO:DICIEMBRE!S250)</f>
        <v>0</v>
      </c>
      <c r="T250" s="26">
        <f>SUM(ENERO:DICIEMBRE!T250)</f>
        <v>0</v>
      </c>
      <c r="U250" s="26">
        <f>SUM(ENERO:DICIEMBRE!U250)</f>
        <v>0</v>
      </c>
      <c r="V250" s="26">
        <f>SUM(ENERO:DICIEMBRE!V250)</f>
        <v>0</v>
      </c>
      <c r="W250" s="26">
        <f>SUM(ENERO:DICIEMBRE!W250)</f>
        <v>3</v>
      </c>
      <c r="X250" s="26">
        <f>SUM(ENERO:DICIEMBRE!X250)</f>
        <v>5</v>
      </c>
      <c r="Y250" s="26">
        <f>SUM(ENERO:DICIEMBRE!Y250)</f>
        <v>10</v>
      </c>
      <c r="Z250" s="26">
        <f>SUM(ENERO:DICIEMBRE!Z250)</f>
        <v>29</v>
      </c>
      <c r="AA250" s="26">
        <f>SUM(ENERO:DICIEMBRE!AA250)</f>
        <v>7</v>
      </c>
      <c r="AB250" s="26">
        <f>SUM(ENERO:DICIEMBRE!AB250)</f>
        <v>17</v>
      </c>
      <c r="AC250" s="26">
        <f>SUM(ENERO:DICIEMBRE!AC250)</f>
        <v>2</v>
      </c>
      <c r="AD250" s="26">
        <f>SUM(ENERO:DICIEMBRE!AD250)</f>
        <v>0</v>
      </c>
      <c r="AE250" s="26">
        <f>SUM(ENERO:DICIEMBRE!AE250)</f>
        <v>0</v>
      </c>
      <c r="AF250" s="26">
        <f>SUM(ENERO:DICIEMBRE!AF250)</f>
        <v>0</v>
      </c>
      <c r="AG250" s="26">
        <f>SUM(ENERO:DICIEMBRE!AG250)</f>
        <v>0</v>
      </c>
      <c r="AH250" s="26">
        <f>SUM(ENERO:DICIEMBRE!AH250)</f>
        <v>0</v>
      </c>
      <c r="AI250" s="26">
        <f>SUM(ENERO:DICIEMBRE!AI250)</f>
        <v>0</v>
      </c>
      <c r="AJ250" s="26">
        <f>SUM(ENERO:DICIEMBRE!AJ250)</f>
        <v>0</v>
      </c>
      <c r="AK250" s="26">
        <f>SUM(ENERO:DICIEMBRE!AK250)</f>
        <v>0</v>
      </c>
      <c r="AL250" s="26">
        <f>SUM(ENERO:DICIEMBRE!AL250)</f>
        <v>0</v>
      </c>
      <c r="AM250" s="26">
        <f>SUM(ENERO:DICIEMBRE!AM250)</f>
        <v>0</v>
      </c>
      <c r="AN250" s="26">
        <f>SUM(ENERO:DICIEMBRE!AN250)</f>
        <v>0</v>
      </c>
      <c r="AO250" s="26">
        <f>SUM(ENERO:DICIEMBRE!AO250)</f>
        <v>0</v>
      </c>
      <c r="AP250" s="26">
        <f>SUM(ENERO:DICIEMBRE!AP250)</f>
        <v>0</v>
      </c>
      <c r="AQ250" s="26">
        <f>SUM(ENERO:DICIEMBRE!AQ250)</f>
        <v>0</v>
      </c>
      <c r="AR250" s="26">
        <f>SUM(ENERO:DICIEMBRE!AR250)</f>
        <v>0</v>
      </c>
      <c r="AS250" s="26">
        <f>SUM(ENERO:DICIEMBRE!AS250)</f>
        <v>0</v>
      </c>
      <c r="AT250" s="26">
        <f>SUM(ENERO:DICIEMBRE!AT250)</f>
        <v>0</v>
      </c>
      <c r="AU250" s="26">
        <f>SUM(ENERO:DICIEMBRE!AU250)</f>
        <v>0</v>
      </c>
      <c r="AV250" s="26">
        <f>SUM(ENERO:DICIEMBRE!AV250)</f>
        <v>0</v>
      </c>
      <c r="AW250" s="26">
        <f>SUM(ENERO:DICIEMBRE!AW250)</f>
        <v>0</v>
      </c>
      <c r="AX250" s="26">
        <f>SUM(ENERO:DICIEMBRE!AX250)</f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x14ac:dyDescent="0.2">
      <c r="A251" s="3290"/>
      <c r="B251" s="3300" t="s">
        <v>273</v>
      </c>
      <c r="C251" s="3301"/>
      <c r="D251" s="417">
        <f t="shared" si="149"/>
        <v>82</v>
      </c>
      <c r="E251" s="488">
        <f t="shared" si="161"/>
        <v>25</v>
      </c>
      <c r="F251" s="489">
        <f t="shared" si="161"/>
        <v>57</v>
      </c>
      <c r="G251" s="26">
        <f>SUM(ENERO:DICIEMBRE!G251)</f>
        <v>0</v>
      </c>
      <c r="H251" s="26">
        <f>SUM(ENERO:DICIEMBRE!H251)</f>
        <v>0</v>
      </c>
      <c r="I251" s="26">
        <f>SUM(ENERO:DICIEMBRE!I251)</f>
        <v>0</v>
      </c>
      <c r="J251" s="26">
        <f>SUM(ENERO:DICIEMBRE!J251)</f>
        <v>0</v>
      </c>
      <c r="K251" s="26">
        <f>SUM(ENERO:DICIEMBRE!K251)</f>
        <v>0</v>
      </c>
      <c r="L251" s="26">
        <f>SUM(ENERO:DICIEMBRE!L251)</f>
        <v>0</v>
      </c>
      <c r="M251" s="26">
        <f>SUM(ENERO:DICIEMBRE!M251)</f>
        <v>0</v>
      </c>
      <c r="N251" s="26">
        <f>SUM(ENERO:DICIEMBRE!N251)</f>
        <v>0</v>
      </c>
      <c r="O251" s="26">
        <f>SUM(ENERO:DICIEMBRE!O251)</f>
        <v>0</v>
      </c>
      <c r="P251" s="26">
        <f>SUM(ENERO:DICIEMBRE!P251)</f>
        <v>0</v>
      </c>
      <c r="Q251" s="26">
        <f>SUM(ENERO:DICIEMBRE!Q251)</f>
        <v>0</v>
      </c>
      <c r="R251" s="26">
        <f>SUM(ENERO:DICIEMBRE!R251)</f>
        <v>0</v>
      </c>
      <c r="S251" s="26">
        <f>SUM(ENERO:DICIEMBRE!S251)</f>
        <v>0</v>
      </c>
      <c r="T251" s="26">
        <f>SUM(ENERO:DICIEMBRE!T251)</f>
        <v>0</v>
      </c>
      <c r="U251" s="26">
        <f>SUM(ENERO:DICIEMBRE!U251)</f>
        <v>0</v>
      </c>
      <c r="V251" s="26">
        <f>SUM(ENERO:DICIEMBRE!V251)</f>
        <v>0</v>
      </c>
      <c r="W251" s="26">
        <f>SUM(ENERO:DICIEMBRE!W251)</f>
        <v>3</v>
      </c>
      <c r="X251" s="26">
        <f>SUM(ENERO:DICIEMBRE!X251)</f>
        <v>12</v>
      </c>
      <c r="Y251" s="26">
        <f>SUM(ENERO:DICIEMBRE!Y251)</f>
        <v>12</v>
      </c>
      <c r="Z251" s="26">
        <f>SUM(ENERO:DICIEMBRE!Z251)</f>
        <v>29</v>
      </c>
      <c r="AA251" s="26">
        <f>SUM(ENERO:DICIEMBRE!AA251)</f>
        <v>10</v>
      </c>
      <c r="AB251" s="26">
        <f>SUM(ENERO:DICIEMBRE!AB251)</f>
        <v>16</v>
      </c>
      <c r="AC251" s="26">
        <f>SUM(ENERO:DICIEMBRE!AC251)</f>
        <v>0</v>
      </c>
      <c r="AD251" s="26">
        <f>SUM(ENERO:DICIEMBRE!AD251)</f>
        <v>0</v>
      </c>
      <c r="AE251" s="26">
        <f>SUM(ENERO:DICIEMBRE!AE251)</f>
        <v>0</v>
      </c>
      <c r="AF251" s="26">
        <f>SUM(ENERO:DICIEMBRE!AF251)</f>
        <v>0</v>
      </c>
      <c r="AG251" s="26">
        <f>SUM(ENERO:DICIEMBRE!AG251)</f>
        <v>0</v>
      </c>
      <c r="AH251" s="26">
        <f>SUM(ENERO:DICIEMBRE!AH251)</f>
        <v>0</v>
      </c>
      <c r="AI251" s="26">
        <f>SUM(ENERO:DICIEMBRE!AI251)</f>
        <v>0</v>
      </c>
      <c r="AJ251" s="26">
        <f>SUM(ENERO:DICIEMBRE!AJ251)</f>
        <v>0</v>
      </c>
      <c r="AK251" s="26">
        <f>SUM(ENERO:DICIEMBRE!AK251)</f>
        <v>0</v>
      </c>
      <c r="AL251" s="26">
        <f>SUM(ENERO:DICIEMBRE!AL251)</f>
        <v>0</v>
      </c>
      <c r="AM251" s="26">
        <f>SUM(ENERO:DICIEMBRE!AM251)</f>
        <v>0</v>
      </c>
      <c r="AN251" s="26">
        <f>SUM(ENERO:DICIEMBRE!AN251)</f>
        <v>0</v>
      </c>
      <c r="AO251" s="26">
        <f>SUM(ENERO:DICIEMBRE!AO251)</f>
        <v>0</v>
      </c>
      <c r="AP251" s="26">
        <f>SUM(ENERO:DICIEMBRE!AP251)</f>
        <v>0</v>
      </c>
      <c r="AQ251" s="26">
        <f>SUM(ENERO:DICIEMBRE!AQ251)</f>
        <v>0</v>
      </c>
      <c r="AR251" s="26">
        <f>SUM(ENERO:DICIEMBRE!AR251)</f>
        <v>0</v>
      </c>
      <c r="AS251" s="26">
        <f>SUM(ENERO:DICIEMBRE!AS251)</f>
        <v>0</v>
      </c>
      <c r="AT251" s="26">
        <f>SUM(ENERO:DICIEMBRE!AT251)</f>
        <v>0</v>
      </c>
      <c r="AU251" s="26">
        <f>SUM(ENERO:DICIEMBRE!AU251)</f>
        <v>0</v>
      </c>
      <c r="AV251" s="26">
        <f>SUM(ENERO:DICIEMBRE!AV251)</f>
        <v>0</v>
      </c>
      <c r="AW251" s="26">
        <f>SUM(ENERO:DICIEMBRE!AW251)</f>
        <v>0</v>
      </c>
      <c r="AX251" s="26">
        <f>SUM(ENERO:DICIEMBRE!AX251)</f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x14ac:dyDescent="0.2">
      <c r="A252" s="3291"/>
      <c r="B252" s="3313" t="s">
        <v>274</v>
      </c>
      <c r="C252" s="3313"/>
      <c r="D252" s="506">
        <f t="shared" si="149"/>
        <v>7</v>
      </c>
      <c r="E252" s="507">
        <f t="shared" si="161"/>
        <v>4</v>
      </c>
      <c r="F252" s="507">
        <f t="shared" si="161"/>
        <v>3</v>
      </c>
      <c r="G252" s="26">
        <f>SUM(ENERO:DICIEMBRE!G252)</f>
        <v>0</v>
      </c>
      <c r="H252" s="26">
        <f>SUM(ENERO:DICIEMBRE!H252)</f>
        <v>0</v>
      </c>
      <c r="I252" s="26">
        <f>SUM(ENERO:DICIEMBRE!I252)</f>
        <v>0</v>
      </c>
      <c r="J252" s="26">
        <f>SUM(ENERO:DICIEMBRE!J252)</f>
        <v>0</v>
      </c>
      <c r="K252" s="26">
        <f>SUM(ENERO:DICIEMBRE!K252)</f>
        <v>0</v>
      </c>
      <c r="L252" s="26">
        <f>SUM(ENERO:DICIEMBRE!L252)</f>
        <v>0</v>
      </c>
      <c r="M252" s="26">
        <f>SUM(ENERO:DICIEMBRE!M252)</f>
        <v>0</v>
      </c>
      <c r="N252" s="26">
        <f>SUM(ENERO:DICIEMBRE!N252)</f>
        <v>0</v>
      </c>
      <c r="O252" s="26">
        <f>SUM(ENERO:DICIEMBRE!O252)</f>
        <v>0</v>
      </c>
      <c r="P252" s="26">
        <f>SUM(ENERO:DICIEMBRE!P252)</f>
        <v>0</v>
      </c>
      <c r="Q252" s="26">
        <f>SUM(ENERO:DICIEMBRE!Q252)</f>
        <v>0</v>
      </c>
      <c r="R252" s="26">
        <f>SUM(ENERO:DICIEMBRE!R252)</f>
        <v>0</v>
      </c>
      <c r="S252" s="26">
        <f>SUM(ENERO:DICIEMBRE!S252)</f>
        <v>0</v>
      </c>
      <c r="T252" s="26">
        <f>SUM(ENERO:DICIEMBRE!T252)</f>
        <v>0</v>
      </c>
      <c r="U252" s="26">
        <f>SUM(ENERO:DICIEMBRE!U252)</f>
        <v>0</v>
      </c>
      <c r="V252" s="26">
        <f>SUM(ENERO:DICIEMBRE!V252)</f>
        <v>0</v>
      </c>
      <c r="W252" s="26">
        <f>SUM(ENERO:DICIEMBRE!W252)</f>
        <v>2</v>
      </c>
      <c r="X252" s="26">
        <f>SUM(ENERO:DICIEMBRE!X252)</f>
        <v>1</v>
      </c>
      <c r="Y252" s="26">
        <f>SUM(ENERO:DICIEMBRE!Y252)</f>
        <v>2</v>
      </c>
      <c r="Z252" s="26">
        <f>SUM(ENERO:DICIEMBRE!Z252)</f>
        <v>1</v>
      </c>
      <c r="AA252" s="26">
        <f>SUM(ENERO:DICIEMBRE!AA252)</f>
        <v>0</v>
      </c>
      <c r="AB252" s="26">
        <f>SUM(ENERO:DICIEMBRE!AB252)</f>
        <v>1</v>
      </c>
      <c r="AC252" s="26">
        <f>SUM(ENERO:DICIEMBRE!AC252)</f>
        <v>0</v>
      </c>
      <c r="AD252" s="26">
        <f>SUM(ENERO:DICIEMBRE!AD252)</f>
        <v>0</v>
      </c>
      <c r="AE252" s="26">
        <f>SUM(ENERO:DICIEMBRE!AE252)</f>
        <v>0</v>
      </c>
      <c r="AF252" s="26">
        <f>SUM(ENERO:DICIEMBRE!AF252)</f>
        <v>0</v>
      </c>
      <c r="AG252" s="26">
        <f>SUM(ENERO:DICIEMBRE!AG252)</f>
        <v>0</v>
      </c>
      <c r="AH252" s="26">
        <f>SUM(ENERO:DICIEMBRE!AH252)</f>
        <v>0</v>
      </c>
      <c r="AI252" s="26">
        <f>SUM(ENERO:DICIEMBRE!AI252)</f>
        <v>0</v>
      </c>
      <c r="AJ252" s="26">
        <f>SUM(ENERO:DICIEMBRE!AJ252)</f>
        <v>0</v>
      </c>
      <c r="AK252" s="26">
        <f>SUM(ENERO:DICIEMBRE!AK252)</f>
        <v>0</v>
      </c>
      <c r="AL252" s="26">
        <f>SUM(ENERO:DICIEMBRE!AL252)</f>
        <v>0</v>
      </c>
      <c r="AM252" s="26">
        <f>SUM(ENERO:DICIEMBRE!AM252)</f>
        <v>0</v>
      </c>
      <c r="AN252" s="26">
        <f>SUM(ENERO:DICIEMBRE!AN252)</f>
        <v>0</v>
      </c>
      <c r="AO252" s="26">
        <f>SUM(ENERO:DICIEMBRE!AO252)</f>
        <v>0</v>
      </c>
      <c r="AP252" s="26">
        <f>SUM(ENERO:DICIEMBRE!AP252)</f>
        <v>0</v>
      </c>
      <c r="AQ252" s="26">
        <f>SUM(ENERO:DICIEMBRE!AQ252)</f>
        <v>0</v>
      </c>
      <c r="AR252" s="26">
        <f>SUM(ENERO:DICIEMBRE!AR252)</f>
        <v>0</v>
      </c>
      <c r="AS252" s="26">
        <f>SUM(ENERO:DICIEMBRE!AS252)</f>
        <v>0</v>
      </c>
      <c r="AT252" s="26">
        <f>SUM(ENERO:DICIEMBRE!AT252)</f>
        <v>0</v>
      </c>
      <c r="AU252" s="26">
        <f>SUM(ENERO:DICIEMBRE!AU252)</f>
        <v>0</v>
      </c>
      <c r="AV252" s="26">
        <f>SUM(ENERO:DICIEMBRE!AV252)</f>
        <v>0</v>
      </c>
      <c r="AW252" s="26">
        <f>SUM(ENERO:DICIEMBRE!AW252)</f>
        <v>0</v>
      </c>
      <c r="AX252" s="26">
        <f>SUM(ENERO:DICIEMBRE!AX252)</f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x14ac:dyDescent="0.2">
      <c r="A253" s="3319" t="s">
        <v>277</v>
      </c>
      <c r="B253" s="3296" t="s">
        <v>269</v>
      </c>
      <c r="C253" s="3296"/>
      <c r="D253" s="405">
        <f t="shared" si="149"/>
        <v>0</v>
      </c>
      <c r="E253" s="511">
        <f t="shared" si="161"/>
        <v>0</v>
      </c>
      <c r="F253" s="480">
        <f t="shared" si="161"/>
        <v>0</v>
      </c>
      <c r="G253" s="26">
        <f>SUM(ENERO:DICIEMBRE!G253)</f>
        <v>0</v>
      </c>
      <c r="H253" s="26">
        <f>SUM(ENERO:DICIEMBRE!H253)</f>
        <v>0</v>
      </c>
      <c r="I253" s="26">
        <f>SUM(ENERO:DICIEMBRE!I253)</f>
        <v>0</v>
      </c>
      <c r="J253" s="26">
        <f>SUM(ENERO:DICIEMBRE!J253)</f>
        <v>0</v>
      </c>
      <c r="K253" s="26">
        <f>SUM(ENERO:DICIEMBRE!K253)</f>
        <v>0</v>
      </c>
      <c r="L253" s="26">
        <f>SUM(ENERO:DICIEMBRE!L253)</f>
        <v>0</v>
      </c>
      <c r="M253" s="26">
        <f>SUM(ENERO:DICIEMBRE!M253)</f>
        <v>0</v>
      </c>
      <c r="N253" s="26">
        <f>SUM(ENERO:DICIEMBRE!N253)</f>
        <v>0</v>
      </c>
      <c r="O253" s="26">
        <f>SUM(ENERO:DICIEMBRE!O253)</f>
        <v>0</v>
      </c>
      <c r="P253" s="26">
        <f>SUM(ENERO:DICIEMBRE!P253)</f>
        <v>0</v>
      </c>
      <c r="Q253" s="26">
        <f>SUM(ENERO:DICIEMBRE!Q253)</f>
        <v>0</v>
      </c>
      <c r="R253" s="26">
        <f>SUM(ENERO:DICIEMBRE!R253)</f>
        <v>0</v>
      </c>
      <c r="S253" s="26">
        <f>SUM(ENERO:DICIEMBRE!S253)</f>
        <v>0</v>
      </c>
      <c r="T253" s="26">
        <f>SUM(ENERO:DICIEMBRE!T253)</f>
        <v>0</v>
      </c>
      <c r="U253" s="26">
        <f>SUM(ENERO:DICIEMBRE!U253)</f>
        <v>0</v>
      </c>
      <c r="V253" s="26">
        <f>SUM(ENERO:DICIEMBRE!V253)</f>
        <v>0</v>
      </c>
      <c r="W253" s="26">
        <f>SUM(ENERO:DICIEMBRE!W253)</f>
        <v>0</v>
      </c>
      <c r="X253" s="26">
        <f>SUM(ENERO:DICIEMBRE!X253)</f>
        <v>0</v>
      </c>
      <c r="Y253" s="26">
        <f>SUM(ENERO:DICIEMBRE!Y253)</f>
        <v>0</v>
      </c>
      <c r="Z253" s="26">
        <f>SUM(ENERO:DICIEMBRE!Z253)</f>
        <v>0</v>
      </c>
      <c r="AA253" s="26">
        <f>SUM(ENERO:DICIEMBRE!AA253)</f>
        <v>0</v>
      </c>
      <c r="AB253" s="26">
        <f>SUM(ENERO:DICIEMBRE!AB253)</f>
        <v>0</v>
      </c>
      <c r="AC253" s="26">
        <f>SUM(ENERO:DICIEMBRE!AC253)</f>
        <v>0</v>
      </c>
      <c r="AD253" s="26">
        <f>SUM(ENERO:DICIEMBRE!AD253)</f>
        <v>0</v>
      </c>
      <c r="AE253" s="26">
        <f>SUM(ENERO:DICIEMBRE!AE253)</f>
        <v>0</v>
      </c>
      <c r="AF253" s="26">
        <f>SUM(ENERO:DICIEMBRE!AF253)</f>
        <v>0</v>
      </c>
      <c r="AG253" s="26">
        <f>SUM(ENERO:DICIEMBRE!AG253)</f>
        <v>0</v>
      </c>
      <c r="AH253" s="26">
        <f>SUM(ENERO:DICIEMBRE!AH253)</f>
        <v>0</v>
      </c>
      <c r="AI253" s="26">
        <f>SUM(ENERO:DICIEMBRE!AI253)</f>
        <v>0</v>
      </c>
      <c r="AJ253" s="26">
        <f>SUM(ENERO:DICIEMBRE!AJ253)</f>
        <v>0</v>
      </c>
      <c r="AK253" s="26">
        <f>SUM(ENERO:DICIEMBRE!AK253)</f>
        <v>0</v>
      </c>
      <c r="AL253" s="26">
        <f>SUM(ENERO:DICIEMBRE!AL253)</f>
        <v>0</v>
      </c>
      <c r="AM253" s="26">
        <f>SUM(ENERO:DICIEMBRE!AM253)</f>
        <v>0</v>
      </c>
      <c r="AN253" s="26">
        <f>SUM(ENERO:DICIEMBRE!AN253)</f>
        <v>0</v>
      </c>
      <c r="AO253" s="26">
        <f>SUM(ENERO:DICIEMBRE!AO253)</f>
        <v>0</v>
      </c>
      <c r="AP253" s="26">
        <f>SUM(ENERO:DICIEMBRE!AP253)</f>
        <v>0</v>
      </c>
      <c r="AQ253" s="26">
        <f>SUM(ENERO:DICIEMBRE!AQ253)</f>
        <v>0</v>
      </c>
      <c r="AR253" s="26">
        <f>SUM(ENERO:DICIEMBRE!AR253)</f>
        <v>0</v>
      </c>
      <c r="AS253" s="26">
        <f>SUM(ENERO:DICIEMBRE!AS253)</f>
        <v>0</v>
      </c>
      <c r="AT253" s="26">
        <f>SUM(ENERO:DICIEMBRE!AT253)</f>
        <v>0</v>
      </c>
      <c r="AU253" s="26">
        <f>SUM(ENERO:DICIEMBRE!AU253)</f>
        <v>0</v>
      </c>
      <c r="AV253" s="26">
        <f>SUM(ENERO:DICIEMBRE!AV253)</f>
        <v>0</v>
      </c>
      <c r="AW253" s="26">
        <f>SUM(ENERO:DICIEMBRE!AW253)</f>
        <v>0</v>
      </c>
      <c r="AX253" s="26">
        <f>SUM(ENERO:DICIEMBRE!AX253)</f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26">
        <f>SUM(ENERO:DICIEMBRE!G254)</f>
        <v>0</v>
      </c>
      <c r="H254" s="26">
        <f>SUM(ENERO:DICIEMBRE!H254)</f>
        <v>0</v>
      </c>
      <c r="I254" s="26">
        <f>SUM(ENERO:DICIEMBRE!I254)</f>
        <v>0</v>
      </c>
      <c r="J254" s="26">
        <f>SUM(ENERO:DICIEMBRE!J254)</f>
        <v>0</v>
      </c>
      <c r="K254" s="26">
        <f>SUM(ENERO:DICIEMBRE!K254)</f>
        <v>0</v>
      </c>
      <c r="L254" s="26">
        <f>SUM(ENERO:DICIEMBRE!L254)</f>
        <v>0</v>
      </c>
      <c r="M254" s="26">
        <f>SUM(ENERO:DICIEMBRE!M254)</f>
        <v>0</v>
      </c>
      <c r="N254" s="26">
        <f>SUM(ENERO:DICIEMBRE!N254)</f>
        <v>0</v>
      </c>
      <c r="O254" s="26">
        <f>SUM(ENERO:DICIEMBRE!O254)</f>
        <v>0</v>
      </c>
      <c r="P254" s="26">
        <f>SUM(ENERO:DICIEMBRE!P254)</f>
        <v>0</v>
      </c>
      <c r="Q254" s="26">
        <f>SUM(ENERO:DICIEMBRE!Q254)</f>
        <v>0</v>
      </c>
      <c r="R254" s="26">
        <f>SUM(ENERO:DICIEMBRE!R254)</f>
        <v>0</v>
      </c>
      <c r="S254" s="26">
        <f>SUM(ENERO:DICIEMBRE!S254)</f>
        <v>0</v>
      </c>
      <c r="T254" s="26">
        <f>SUM(ENERO:DICIEMBRE!T254)</f>
        <v>0</v>
      </c>
      <c r="U254" s="26">
        <f>SUM(ENERO:DICIEMBRE!U254)</f>
        <v>0</v>
      </c>
      <c r="V254" s="26">
        <f>SUM(ENERO:DICIEMBRE!V254)</f>
        <v>0</v>
      </c>
      <c r="W254" s="26">
        <f>SUM(ENERO:DICIEMBRE!W254)</f>
        <v>0</v>
      </c>
      <c r="X254" s="26">
        <f>SUM(ENERO:DICIEMBRE!X254)</f>
        <v>0</v>
      </c>
      <c r="Y254" s="26">
        <f>SUM(ENERO:DICIEMBRE!Y254)</f>
        <v>0</v>
      </c>
      <c r="Z254" s="26">
        <f>SUM(ENERO:DICIEMBRE!Z254)</f>
        <v>0</v>
      </c>
      <c r="AA254" s="26">
        <f>SUM(ENERO:DICIEMBRE!AA254)</f>
        <v>0</v>
      </c>
      <c r="AB254" s="26">
        <f>SUM(ENERO:DICIEMBRE!AB254)</f>
        <v>0</v>
      </c>
      <c r="AC254" s="26">
        <f>SUM(ENERO:DICIEMBRE!AC254)</f>
        <v>0</v>
      </c>
      <c r="AD254" s="26">
        <f>SUM(ENERO:DICIEMBRE!AD254)</f>
        <v>0</v>
      </c>
      <c r="AE254" s="26">
        <f>SUM(ENERO:DICIEMBRE!AE254)</f>
        <v>0</v>
      </c>
      <c r="AF254" s="26">
        <f>SUM(ENERO:DICIEMBRE!AF254)</f>
        <v>0</v>
      </c>
      <c r="AG254" s="26">
        <f>SUM(ENERO:DICIEMBRE!AG254)</f>
        <v>0</v>
      </c>
      <c r="AH254" s="26">
        <f>SUM(ENERO:DICIEMBRE!AH254)</f>
        <v>0</v>
      </c>
      <c r="AI254" s="26">
        <f>SUM(ENERO:DICIEMBRE!AI254)</f>
        <v>0</v>
      </c>
      <c r="AJ254" s="26">
        <f>SUM(ENERO:DICIEMBRE!AJ254)</f>
        <v>0</v>
      </c>
      <c r="AK254" s="26">
        <f>SUM(ENERO:DICIEMBRE!AK254)</f>
        <v>0</v>
      </c>
      <c r="AL254" s="26">
        <f>SUM(ENERO:DICIEMBRE!AL254)</f>
        <v>0</v>
      </c>
      <c r="AM254" s="26">
        <f>SUM(ENERO:DICIEMBRE!AM254)</f>
        <v>0</v>
      </c>
      <c r="AN254" s="26">
        <f>SUM(ENERO:DICIEMBRE!AN254)</f>
        <v>0</v>
      </c>
      <c r="AO254" s="26">
        <f>SUM(ENERO:DICIEMBRE!AO254)</f>
        <v>0</v>
      </c>
      <c r="AP254" s="26">
        <f>SUM(ENERO:DICIEMBRE!AP254)</f>
        <v>0</v>
      </c>
      <c r="AQ254" s="26">
        <f>SUM(ENERO:DICIEMBRE!AQ254)</f>
        <v>0</v>
      </c>
      <c r="AR254" s="26">
        <f>SUM(ENERO:DICIEMBRE!AR254)</f>
        <v>0</v>
      </c>
      <c r="AS254" s="26">
        <f>SUM(ENERO:DICIEMBRE!AS254)</f>
        <v>0</v>
      </c>
      <c r="AT254" s="26">
        <f>SUM(ENERO:DICIEMBRE!AT254)</f>
        <v>0</v>
      </c>
      <c r="AU254" s="26">
        <f>SUM(ENERO:DICIEMBRE!AU254)</f>
        <v>0</v>
      </c>
      <c r="AV254" s="26">
        <f>SUM(ENERO:DICIEMBRE!AV254)</f>
        <v>0</v>
      </c>
      <c r="AW254" s="26">
        <f>SUM(ENERO:DICIEMBRE!AW254)</f>
        <v>0</v>
      </c>
      <c r="AX254" s="26">
        <f>SUM(ENERO:DICIEMBRE!AX254)</f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26">
        <f>SUM(ENERO:DICIEMBRE!G255)</f>
        <v>0</v>
      </c>
      <c r="H255" s="26">
        <f>SUM(ENERO:DICIEMBRE!H255)</f>
        <v>0</v>
      </c>
      <c r="I255" s="26">
        <f>SUM(ENERO:DICIEMBRE!I255)</f>
        <v>0</v>
      </c>
      <c r="J255" s="26">
        <f>SUM(ENERO:DICIEMBRE!J255)</f>
        <v>0</v>
      </c>
      <c r="K255" s="26">
        <f>SUM(ENERO:DICIEMBRE!K255)</f>
        <v>0</v>
      </c>
      <c r="L255" s="26">
        <f>SUM(ENERO:DICIEMBRE!L255)</f>
        <v>0</v>
      </c>
      <c r="M255" s="26">
        <f>SUM(ENERO:DICIEMBRE!M255)</f>
        <v>0</v>
      </c>
      <c r="N255" s="26">
        <f>SUM(ENERO:DICIEMBRE!N255)</f>
        <v>0</v>
      </c>
      <c r="O255" s="26">
        <f>SUM(ENERO:DICIEMBRE!O255)</f>
        <v>0</v>
      </c>
      <c r="P255" s="26">
        <f>SUM(ENERO:DICIEMBRE!P255)</f>
        <v>0</v>
      </c>
      <c r="Q255" s="26">
        <f>SUM(ENERO:DICIEMBRE!Q255)</f>
        <v>0</v>
      </c>
      <c r="R255" s="26">
        <f>SUM(ENERO:DICIEMBRE!R255)</f>
        <v>0</v>
      </c>
      <c r="S255" s="26">
        <f>SUM(ENERO:DICIEMBRE!S255)</f>
        <v>0</v>
      </c>
      <c r="T255" s="26">
        <f>SUM(ENERO:DICIEMBRE!T255)</f>
        <v>0</v>
      </c>
      <c r="U255" s="26">
        <f>SUM(ENERO:DICIEMBRE!U255)</f>
        <v>0</v>
      </c>
      <c r="V255" s="26">
        <f>SUM(ENERO:DICIEMBRE!V255)</f>
        <v>0</v>
      </c>
      <c r="W255" s="26">
        <f>SUM(ENERO:DICIEMBRE!W255)</f>
        <v>0</v>
      </c>
      <c r="X255" s="26">
        <f>SUM(ENERO:DICIEMBRE!X255)</f>
        <v>0</v>
      </c>
      <c r="Y255" s="26">
        <f>SUM(ENERO:DICIEMBRE!Y255)</f>
        <v>0</v>
      </c>
      <c r="Z255" s="26">
        <f>SUM(ENERO:DICIEMBRE!Z255)</f>
        <v>0</v>
      </c>
      <c r="AA255" s="26">
        <f>SUM(ENERO:DICIEMBRE!AA255)</f>
        <v>0</v>
      </c>
      <c r="AB255" s="26">
        <f>SUM(ENERO:DICIEMBRE!AB255)</f>
        <v>0</v>
      </c>
      <c r="AC255" s="26">
        <f>SUM(ENERO:DICIEMBRE!AC255)</f>
        <v>0</v>
      </c>
      <c r="AD255" s="26">
        <f>SUM(ENERO:DICIEMBRE!AD255)</f>
        <v>0</v>
      </c>
      <c r="AE255" s="26">
        <f>SUM(ENERO:DICIEMBRE!AE255)</f>
        <v>0</v>
      </c>
      <c r="AF255" s="26">
        <f>SUM(ENERO:DICIEMBRE!AF255)</f>
        <v>0</v>
      </c>
      <c r="AG255" s="26">
        <f>SUM(ENERO:DICIEMBRE!AG255)</f>
        <v>0</v>
      </c>
      <c r="AH255" s="26">
        <f>SUM(ENERO:DICIEMBRE!AH255)</f>
        <v>0</v>
      </c>
      <c r="AI255" s="26">
        <f>SUM(ENERO:DICIEMBRE!AI255)</f>
        <v>0</v>
      </c>
      <c r="AJ255" s="26">
        <f>SUM(ENERO:DICIEMBRE!AJ255)</f>
        <v>0</v>
      </c>
      <c r="AK255" s="26">
        <f>SUM(ENERO:DICIEMBRE!AK255)</f>
        <v>0</v>
      </c>
      <c r="AL255" s="26">
        <f>SUM(ENERO:DICIEMBRE!AL255)</f>
        <v>0</v>
      </c>
      <c r="AM255" s="26">
        <f>SUM(ENERO:DICIEMBRE!AM255)</f>
        <v>0</v>
      </c>
      <c r="AN255" s="26">
        <f>SUM(ENERO:DICIEMBRE!AN255)</f>
        <v>0</v>
      </c>
      <c r="AO255" s="26">
        <f>SUM(ENERO:DICIEMBRE!AO255)</f>
        <v>0</v>
      </c>
      <c r="AP255" s="26">
        <f>SUM(ENERO:DICIEMBRE!AP255)</f>
        <v>0</v>
      </c>
      <c r="AQ255" s="26">
        <f>SUM(ENERO:DICIEMBRE!AQ255)</f>
        <v>0</v>
      </c>
      <c r="AR255" s="26">
        <f>SUM(ENERO:DICIEMBRE!AR255)</f>
        <v>0</v>
      </c>
      <c r="AS255" s="26">
        <f>SUM(ENERO:DICIEMBRE!AS255)</f>
        <v>0</v>
      </c>
      <c r="AT255" s="26">
        <f>SUM(ENERO:DICIEMBRE!AT255)</f>
        <v>0</v>
      </c>
      <c r="AU255" s="26">
        <f>SUM(ENERO:DICIEMBRE!AU255)</f>
        <v>0</v>
      </c>
      <c r="AV255" s="26">
        <f>SUM(ENERO:DICIEMBRE!AV255)</f>
        <v>0</v>
      </c>
      <c r="AW255" s="26">
        <f>SUM(ENERO:DICIEMBRE!AW255)</f>
        <v>0</v>
      </c>
      <c r="AX255" s="26">
        <f>SUM(ENERO:DICIEMBRE!AX255)</f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26">
        <f>SUM(ENERO:DICIEMBRE!G256)</f>
        <v>0</v>
      </c>
      <c r="H256" s="26">
        <f>SUM(ENERO:DICIEMBRE!H256)</f>
        <v>0</v>
      </c>
      <c r="I256" s="26">
        <f>SUM(ENERO:DICIEMBRE!I256)</f>
        <v>0</v>
      </c>
      <c r="J256" s="26">
        <f>SUM(ENERO:DICIEMBRE!J256)</f>
        <v>0</v>
      </c>
      <c r="K256" s="26">
        <f>SUM(ENERO:DICIEMBRE!K256)</f>
        <v>0</v>
      </c>
      <c r="L256" s="26">
        <f>SUM(ENERO:DICIEMBRE!L256)</f>
        <v>0</v>
      </c>
      <c r="M256" s="26">
        <f>SUM(ENERO:DICIEMBRE!M256)</f>
        <v>0</v>
      </c>
      <c r="N256" s="26">
        <f>SUM(ENERO:DICIEMBRE!N256)</f>
        <v>0</v>
      </c>
      <c r="O256" s="26">
        <f>SUM(ENERO:DICIEMBRE!O256)</f>
        <v>0</v>
      </c>
      <c r="P256" s="26">
        <f>SUM(ENERO:DICIEMBRE!P256)</f>
        <v>0</v>
      </c>
      <c r="Q256" s="26">
        <f>SUM(ENERO:DICIEMBRE!Q256)</f>
        <v>0</v>
      </c>
      <c r="R256" s="26">
        <f>SUM(ENERO:DICIEMBRE!R256)</f>
        <v>0</v>
      </c>
      <c r="S256" s="26">
        <f>SUM(ENERO:DICIEMBRE!S256)</f>
        <v>0</v>
      </c>
      <c r="T256" s="26">
        <f>SUM(ENERO:DICIEMBRE!T256)</f>
        <v>0</v>
      </c>
      <c r="U256" s="26">
        <f>SUM(ENERO:DICIEMBRE!U256)</f>
        <v>0</v>
      </c>
      <c r="V256" s="26">
        <f>SUM(ENERO:DICIEMBRE!V256)</f>
        <v>0</v>
      </c>
      <c r="W256" s="26">
        <f>SUM(ENERO:DICIEMBRE!W256)</f>
        <v>0</v>
      </c>
      <c r="X256" s="26">
        <f>SUM(ENERO:DICIEMBRE!X256)</f>
        <v>0</v>
      </c>
      <c r="Y256" s="26">
        <f>SUM(ENERO:DICIEMBRE!Y256)</f>
        <v>0</v>
      </c>
      <c r="Z256" s="26">
        <f>SUM(ENERO:DICIEMBRE!Z256)</f>
        <v>0</v>
      </c>
      <c r="AA256" s="26">
        <f>SUM(ENERO:DICIEMBRE!AA256)</f>
        <v>0</v>
      </c>
      <c r="AB256" s="26">
        <f>SUM(ENERO:DICIEMBRE!AB256)</f>
        <v>0</v>
      </c>
      <c r="AC256" s="26">
        <f>SUM(ENERO:DICIEMBRE!AC256)</f>
        <v>0</v>
      </c>
      <c r="AD256" s="26">
        <f>SUM(ENERO:DICIEMBRE!AD256)</f>
        <v>0</v>
      </c>
      <c r="AE256" s="26">
        <f>SUM(ENERO:DICIEMBRE!AE256)</f>
        <v>0</v>
      </c>
      <c r="AF256" s="26">
        <f>SUM(ENERO:DICIEMBRE!AF256)</f>
        <v>0</v>
      </c>
      <c r="AG256" s="26">
        <f>SUM(ENERO:DICIEMBRE!AG256)</f>
        <v>0</v>
      </c>
      <c r="AH256" s="26">
        <f>SUM(ENERO:DICIEMBRE!AH256)</f>
        <v>0</v>
      </c>
      <c r="AI256" s="26">
        <f>SUM(ENERO:DICIEMBRE!AI256)</f>
        <v>0</v>
      </c>
      <c r="AJ256" s="26">
        <f>SUM(ENERO:DICIEMBRE!AJ256)</f>
        <v>0</v>
      </c>
      <c r="AK256" s="26">
        <f>SUM(ENERO:DICIEMBRE!AK256)</f>
        <v>0</v>
      </c>
      <c r="AL256" s="26">
        <f>SUM(ENERO:DICIEMBRE!AL256)</f>
        <v>0</v>
      </c>
      <c r="AM256" s="26">
        <f>SUM(ENERO:DICIEMBRE!AM256)</f>
        <v>0</v>
      </c>
      <c r="AN256" s="26">
        <f>SUM(ENERO:DICIEMBRE!AN256)</f>
        <v>0</v>
      </c>
      <c r="AO256" s="26">
        <f>SUM(ENERO:DICIEMBRE!AO256)</f>
        <v>0</v>
      </c>
      <c r="AP256" s="26">
        <f>SUM(ENERO:DICIEMBRE!AP256)</f>
        <v>0</v>
      </c>
      <c r="AQ256" s="26">
        <f>SUM(ENERO:DICIEMBRE!AQ256)</f>
        <v>0</v>
      </c>
      <c r="AR256" s="26">
        <f>SUM(ENERO:DICIEMBRE!AR256)</f>
        <v>0</v>
      </c>
      <c r="AS256" s="26">
        <f>SUM(ENERO:DICIEMBRE!AS256)</f>
        <v>0</v>
      </c>
      <c r="AT256" s="26">
        <f>SUM(ENERO:DICIEMBRE!AT256)</f>
        <v>0</v>
      </c>
      <c r="AU256" s="26">
        <f>SUM(ENERO:DICIEMBRE!AU256)</f>
        <v>0</v>
      </c>
      <c r="AV256" s="26">
        <f>SUM(ENERO:DICIEMBRE!AV256)</f>
        <v>0</v>
      </c>
      <c r="AW256" s="26">
        <f>SUM(ENERO:DICIEMBRE!AW256)</f>
        <v>0</v>
      </c>
      <c r="AX256" s="26">
        <f>SUM(ENERO:DICIEMBRE!AX256)</f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26">
        <f>SUM(ENERO:DICIEMBRE!G257)</f>
        <v>0</v>
      </c>
      <c r="H257" s="26">
        <f>SUM(ENERO:DICIEMBRE!H257)</f>
        <v>0</v>
      </c>
      <c r="I257" s="26">
        <f>SUM(ENERO:DICIEMBRE!I257)</f>
        <v>0</v>
      </c>
      <c r="J257" s="26">
        <f>SUM(ENERO:DICIEMBRE!J257)</f>
        <v>0</v>
      </c>
      <c r="K257" s="26">
        <f>SUM(ENERO:DICIEMBRE!K257)</f>
        <v>0</v>
      </c>
      <c r="L257" s="26">
        <f>SUM(ENERO:DICIEMBRE!L257)</f>
        <v>0</v>
      </c>
      <c r="M257" s="26">
        <f>SUM(ENERO:DICIEMBRE!M257)</f>
        <v>0</v>
      </c>
      <c r="N257" s="26">
        <f>SUM(ENERO:DICIEMBRE!N257)</f>
        <v>0</v>
      </c>
      <c r="O257" s="26">
        <f>SUM(ENERO:DICIEMBRE!O257)</f>
        <v>0</v>
      </c>
      <c r="P257" s="26">
        <f>SUM(ENERO:DICIEMBRE!P257)</f>
        <v>0</v>
      </c>
      <c r="Q257" s="26">
        <f>SUM(ENERO:DICIEMBRE!Q257)</f>
        <v>0</v>
      </c>
      <c r="R257" s="26">
        <f>SUM(ENERO:DICIEMBRE!R257)</f>
        <v>0</v>
      </c>
      <c r="S257" s="26">
        <f>SUM(ENERO:DICIEMBRE!S257)</f>
        <v>0</v>
      </c>
      <c r="T257" s="26">
        <f>SUM(ENERO:DICIEMBRE!T257)</f>
        <v>0</v>
      </c>
      <c r="U257" s="26">
        <f>SUM(ENERO:DICIEMBRE!U257)</f>
        <v>0</v>
      </c>
      <c r="V257" s="26">
        <f>SUM(ENERO:DICIEMBRE!V257)</f>
        <v>0</v>
      </c>
      <c r="W257" s="26">
        <f>SUM(ENERO:DICIEMBRE!W257)</f>
        <v>0</v>
      </c>
      <c r="X257" s="26">
        <f>SUM(ENERO:DICIEMBRE!X257)</f>
        <v>0</v>
      </c>
      <c r="Y257" s="26">
        <f>SUM(ENERO:DICIEMBRE!Y257)</f>
        <v>0</v>
      </c>
      <c r="Z257" s="26">
        <f>SUM(ENERO:DICIEMBRE!Z257)</f>
        <v>0</v>
      </c>
      <c r="AA257" s="26">
        <f>SUM(ENERO:DICIEMBRE!AA257)</f>
        <v>0</v>
      </c>
      <c r="AB257" s="26">
        <f>SUM(ENERO:DICIEMBRE!AB257)</f>
        <v>0</v>
      </c>
      <c r="AC257" s="26">
        <f>SUM(ENERO:DICIEMBRE!AC257)</f>
        <v>0</v>
      </c>
      <c r="AD257" s="26">
        <f>SUM(ENERO:DICIEMBRE!AD257)</f>
        <v>0</v>
      </c>
      <c r="AE257" s="26">
        <f>SUM(ENERO:DICIEMBRE!AE257)</f>
        <v>0</v>
      </c>
      <c r="AF257" s="26">
        <f>SUM(ENERO:DICIEMBRE!AF257)</f>
        <v>0</v>
      </c>
      <c r="AG257" s="26">
        <f>SUM(ENERO:DICIEMBRE!AG257)</f>
        <v>0</v>
      </c>
      <c r="AH257" s="26">
        <f>SUM(ENERO:DICIEMBRE!AH257)</f>
        <v>0</v>
      </c>
      <c r="AI257" s="26">
        <f>SUM(ENERO:DICIEMBRE!AI257)</f>
        <v>0</v>
      </c>
      <c r="AJ257" s="26">
        <f>SUM(ENERO:DICIEMBRE!AJ257)</f>
        <v>0</v>
      </c>
      <c r="AK257" s="26">
        <f>SUM(ENERO:DICIEMBRE!AK257)</f>
        <v>0</v>
      </c>
      <c r="AL257" s="26">
        <f>SUM(ENERO:DICIEMBRE!AL257)</f>
        <v>0</v>
      </c>
      <c r="AM257" s="26">
        <f>SUM(ENERO:DICIEMBRE!AM257)</f>
        <v>0</v>
      </c>
      <c r="AN257" s="26">
        <f>SUM(ENERO:DICIEMBRE!AN257)</f>
        <v>0</v>
      </c>
      <c r="AO257" s="26">
        <f>SUM(ENERO:DICIEMBRE!AO257)</f>
        <v>0</v>
      </c>
      <c r="AP257" s="26">
        <f>SUM(ENERO:DICIEMBRE!AP257)</f>
        <v>0</v>
      </c>
      <c r="AQ257" s="26">
        <f>SUM(ENERO:DICIEMBRE!AQ257)</f>
        <v>0</v>
      </c>
      <c r="AR257" s="26">
        <f>SUM(ENERO:DICIEMBRE!AR257)</f>
        <v>0</v>
      </c>
      <c r="AS257" s="26">
        <f>SUM(ENERO:DICIEMBRE!AS257)</f>
        <v>0</v>
      </c>
      <c r="AT257" s="26">
        <f>SUM(ENERO:DICIEMBRE!AT257)</f>
        <v>0</v>
      </c>
      <c r="AU257" s="26">
        <f>SUM(ENERO:DICIEMBRE!AU257)</f>
        <v>0</v>
      </c>
      <c r="AV257" s="26">
        <f>SUM(ENERO:DICIEMBRE!AV257)</f>
        <v>0</v>
      </c>
      <c r="AW257" s="26">
        <f>SUM(ENERO:DICIEMBRE!AW257)</f>
        <v>0</v>
      </c>
      <c r="AX257" s="26">
        <f>SUM(ENERO:DICIEMBRE!AX257)</f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x14ac:dyDescent="0.2">
      <c r="A258" s="3316"/>
      <c r="B258" s="3313" t="s">
        <v>274</v>
      </c>
      <c r="C258" s="3313"/>
      <c r="D258" s="520">
        <f t="shared" si="149"/>
        <v>0</v>
      </c>
      <c r="E258" s="521">
        <f t="shared" si="161"/>
        <v>0</v>
      </c>
      <c r="F258" s="522">
        <f t="shared" si="161"/>
        <v>0</v>
      </c>
      <c r="G258" s="26">
        <f>SUM(ENERO:DICIEMBRE!G258)</f>
        <v>0</v>
      </c>
      <c r="H258" s="26">
        <f>SUM(ENERO:DICIEMBRE!H258)</f>
        <v>0</v>
      </c>
      <c r="I258" s="26">
        <f>SUM(ENERO:DICIEMBRE!I258)</f>
        <v>0</v>
      </c>
      <c r="J258" s="26">
        <f>SUM(ENERO:DICIEMBRE!J258)</f>
        <v>0</v>
      </c>
      <c r="K258" s="26">
        <f>SUM(ENERO:DICIEMBRE!K258)</f>
        <v>0</v>
      </c>
      <c r="L258" s="26">
        <f>SUM(ENERO:DICIEMBRE!L258)</f>
        <v>0</v>
      </c>
      <c r="M258" s="26">
        <f>SUM(ENERO:DICIEMBRE!M258)</f>
        <v>0</v>
      </c>
      <c r="N258" s="26">
        <f>SUM(ENERO:DICIEMBRE!N258)</f>
        <v>0</v>
      </c>
      <c r="O258" s="26">
        <f>SUM(ENERO:DICIEMBRE!O258)</f>
        <v>0</v>
      </c>
      <c r="P258" s="26">
        <f>SUM(ENERO:DICIEMBRE!P258)</f>
        <v>0</v>
      </c>
      <c r="Q258" s="26">
        <f>SUM(ENERO:DICIEMBRE!Q258)</f>
        <v>0</v>
      </c>
      <c r="R258" s="26">
        <f>SUM(ENERO:DICIEMBRE!R258)</f>
        <v>0</v>
      </c>
      <c r="S258" s="26">
        <f>SUM(ENERO:DICIEMBRE!S258)</f>
        <v>0</v>
      </c>
      <c r="T258" s="26">
        <f>SUM(ENERO:DICIEMBRE!T258)</f>
        <v>0</v>
      </c>
      <c r="U258" s="26">
        <f>SUM(ENERO:DICIEMBRE!U258)</f>
        <v>0</v>
      </c>
      <c r="V258" s="26">
        <f>SUM(ENERO:DICIEMBRE!V258)</f>
        <v>0</v>
      </c>
      <c r="W258" s="26">
        <f>SUM(ENERO:DICIEMBRE!W258)</f>
        <v>0</v>
      </c>
      <c r="X258" s="26">
        <f>SUM(ENERO:DICIEMBRE!X258)</f>
        <v>0</v>
      </c>
      <c r="Y258" s="26">
        <f>SUM(ENERO:DICIEMBRE!Y258)</f>
        <v>0</v>
      </c>
      <c r="Z258" s="26">
        <f>SUM(ENERO:DICIEMBRE!Z258)</f>
        <v>0</v>
      </c>
      <c r="AA258" s="26">
        <f>SUM(ENERO:DICIEMBRE!AA258)</f>
        <v>0</v>
      </c>
      <c r="AB258" s="26">
        <f>SUM(ENERO:DICIEMBRE!AB258)</f>
        <v>0</v>
      </c>
      <c r="AC258" s="26">
        <f>SUM(ENERO:DICIEMBRE!AC258)</f>
        <v>0</v>
      </c>
      <c r="AD258" s="26">
        <f>SUM(ENERO:DICIEMBRE!AD258)</f>
        <v>0</v>
      </c>
      <c r="AE258" s="26">
        <f>SUM(ENERO:DICIEMBRE!AE258)</f>
        <v>0</v>
      </c>
      <c r="AF258" s="26">
        <f>SUM(ENERO:DICIEMBRE!AF258)</f>
        <v>0</v>
      </c>
      <c r="AG258" s="26">
        <f>SUM(ENERO:DICIEMBRE!AG258)</f>
        <v>0</v>
      </c>
      <c r="AH258" s="26">
        <f>SUM(ENERO:DICIEMBRE!AH258)</f>
        <v>0</v>
      </c>
      <c r="AI258" s="26">
        <f>SUM(ENERO:DICIEMBRE!AI258)</f>
        <v>0</v>
      </c>
      <c r="AJ258" s="26">
        <f>SUM(ENERO:DICIEMBRE!AJ258)</f>
        <v>0</v>
      </c>
      <c r="AK258" s="26">
        <f>SUM(ENERO:DICIEMBRE!AK258)</f>
        <v>0</v>
      </c>
      <c r="AL258" s="26">
        <f>SUM(ENERO:DICIEMBRE!AL258)</f>
        <v>0</v>
      </c>
      <c r="AM258" s="26">
        <f>SUM(ENERO:DICIEMBRE!AM258)</f>
        <v>0</v>
      </c>
      <c r="AN258" s="26">
        <f>SUM(ENERO:DICIEMBRE!AN258)</f>
        <v>0</v>
      </c>
      <c r="AO258" s="26">
        <f>SUM(ENERO:DICIEMBRE!AO258)</f>
        <v>0</v>
      </c>
      <c r="AP258" s="26">
        <f>SUM(ENERO:DICIEMBRE!AP258)</f>
        <v>0</v>
      </c>
      <c r="AQ258" s="26">
        <f>SUM(ENERO:DICIEMBRE!AQ258)</f>
        <v>0</v>
      </c>
      <c r="AR258" s="26">
        <f>SUM(ENERO:DICIEMBRE!AR258)</f>
        <v>0</v>
      </c>
      <c r="AS258" s="26">
        <f>SUM(ENERO:DICIEMBRE!AS258)</f>
        <v>0</v>
      </c>
      <c r="AT258" s="26">
        <f>SUM(ENERO:DICIEMBRE!AT258)</f>
        <v>0</v>
      </c>
      <c r="AU258" s="26">
        <f>SUM(ENERO:DICIEMBRE!AU258)</f>
        <v>0</v>
      </c>
      <c r="AV258" s="26">
        <f>SUM(ENERO:DICIEMBRE!AV258)</f>
        <v>0</v>
      </c>
      <c r="AW258" s="26">
        <f>SUM(ENERO:DICIEMBRE!AW258)</f>
        <v>0</v>
      </c>
      <c r="AX258" s="26">
        <f>SUM(ENERO:DICIEMBRE!AX258)</f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3317" t="s">
        <v>104</v>
      </c>
      <c r="B259" s="3296" t="s">
        <v>269</v>
      </c>
      <c r="C259" s="3296"/>
      <c r="D259" s="411">
        <f t="shared" si="149"/>
        <v>335</v>
      </c>
      <c r="E259" s="479">
        <f t="shared" si="161"/>
        <v>109</v>
      </c>
      <c r="F259" s="480">
        <f t="shared" si="161"/>
        <v>226</v>
      </c>
      <c r="G259" s="26">
        <f>SUM(ENERO:DICIEMBRE!G259)</f>
        <v>0</v>
      </c>
      <c r="H259" s="26">
        <f>SUM(ENERO:DICIEMBRE!H259)</f>
        <v>0</v>
      </c>
      <c r="I259" s="26">
        <f>SUM(ENERO:DICIEMBRE!I259)</f>
        <v>0</v>
      </c>
      <c r="J259" s="26">
        <f>SUM(ENERO:DICIEMBRE!J259)</f>
        <v>0</v>
      </c>
      <c r="K259" s="26">
        <f>SUM(ENERO:DICIEMBRE!K259)</f>
        <v>0</v>
      </c>
      <c r="L259" s="26">
        <f>SUM(ENERO:DICIEMBRE!L259)</f>
        <v>0</v>
      </c>
      <c r="M259" s="26">
        <f>SUM(ENERO:DICIEMBRE!M259)</f>
        <v>0</v>
      </c>
      <c r="N259" s="26">
        <f>SUM(ENERO:DICIEMBRE!N259)</f>
        <v>0</v>
      </c>
      <c r="O259" s="26">
        <f>SUM(ENERO:DICIEMBRE!O259)</f>
        <v>0</v>
      </c>
      <c r="P259" s="26">
        <f>SUM(ENERO:DICIEMBRE!P259)</f>
        <v>0</v>
      </c>
      <c r="Q259" s="26">
        <f>SUM(ENERO:DICIEMBRE!Q259)</f>
        <v>0</v>
      </c>
      <c r="R259" s="26">
        <f>SUM(ENERO:DICIEMBRE!R259)</f>
        <v>0</v>
      </c>
      <c r="S259" s="26">
        <f>SUM(ENERO:DICIEMBRE!S259)</f>
        <v>0</v>
      </c>
      <c r="T259" s="26">
        <f>SUM(ENERO:DICIEMBRE!T259)</f>
        <v>0</v>
      </c>
      <c r="U259" s="26">
        <f>SUM(ENERO:DICIEMBRE!U259)</f>
        <v>3</v>
      </c>
      <c r="V259" s="26">
        <f>SUM(ENERO:DICIEMBRE!V259)</f>
        <v>1</v>
      </c>
      <c r="W259" s="26">
        <f>SUM(ENERO:DICIEMBRE!W259)</f>
        <v>2</v>
      </c>
      <c r="X259" s="26">
        <f>SUM(ENERO:DICIEMBRE!X259)</f>
        <v>5</v>
      </c>
      <c r="Y259" s="26">
        <f>SUM(ENERO:DICIEMBRE!Y259)</f>
        <v>15</v>
      </c>
      <c r="Z259" s="26">
        <f>SUM(ENERO:DICIEMBRE!Z259)</f>
        <v>16</v>
      </c>
      <c r="AA259" s="26">
        <f>SUM(ENERO:DICIEMBRE!AA259)</f>
        <v>5</v>
      </c>
      <c r="AB259" s="26">
        <f>SUM(ENERO:DICIEMBRE!AB259)</f>
        <v>13</v>
      </c>
      <c r="AC259" s="26">
        <f>SUM(ENERO:DICIEMBRE!AC259)</f>
        <v>5</v>
      </c>
      <c r="AD259" s="26">
        <f>SUM(ENERO:DICIEMBRE!AD259)</f>
        <v>21</v>
      </c>
      <c r="AE259" s="26">
        <f>SUM(ENERO:DICIEMBRE!AE259)</f>
        <v>13</v>
      </c>
      <c r="AF259" s="26">
        <f>SUM(ENERO:DICIEMBRE!AF259)</f>
        <v>40</v>
      </c>
      <c r="AG259" s="26">
        <f>SUM(ENERO:DICIEMBRE!AG259)</f>
        <v>31</v>
      </c>
      <c r="AH259" s="26">
        <f>SUM(ENERO:DICIEMBRE!AH259)</f>
        <v>71</v>
      </c>
      <c r="AI259" s="26">
        <f>SUM(ENERO:DICIEMBRE!AI259)</f>
        <v>16</v>
      </c>
      <c r="AJ259" s="26">
        <f>SUM(ENERO:DICIEMBRE!AJ259)</f>
        <v>22</v>
      </c>
      <c r="AK259" s="26">
        <f>SUM(ENERO:DICIEMBRE!AK259)</f>
        <v>13</v>
      </c>
      <c r="AL259" s="26">
        <f>SUM(ENERO:DICIEMBRE!AL259)</f>
        <v>33</v>
      </c>
      <c r="AM259" s="26">
        <f>SUM(ENERO:DICIEMBRE!AM259)</f>
        <v>6</v>
      </c>
      <c r="AN259" s="26">
        <f>SUM(ENERO:DICIEMBRE!AN259)</f>
        <v>4</v>
      </c>
      <c r="AO259" s="26">
        <f>SUM(ENERO:DICIEMBRE!AO259)</f>
        <v>8</v>
      </c>
      <c r="AP259" s="26">
        <f>SUM(ENERO:DICIEMBRE!AP259)</f>
        <v>5</v>
      </c>
      <c r="AQ259" s="26">
        <f>SUM(ENERO:DICIEMBRE!AQ259)</f>
        <v>154</v>
      </c>
      <c r="AR259" s="26">
        <f>SUM(ENERO:DICIEMBRE!AR259)</f>
        <v>106</v>
      </c>
      <c r="AS259" s="26">
        <f>SUM(ENERO:DICIEMBRE!AS259)</f>
        <v>62</v>
      </c>
      <c r="AT259" s="26">
        <f>SUM(ENERO:DICIEMBRE!AT259)</f>
        <v>0</v>
      </c>
      <c r="AU259" s="26">
        <f>SUM(ENERO:DICIEMBRE!AU259)</f>
        <v>0</v>
      </c>
      <c r="AV259" s="26">
        <f>SUM(ENERO:DICIEMBRE!AV259)</f>
        <v>3</v>
      </c>
      <c r="AW259" s="26">
        <f>SUM(ENERO:DICIEMBRE!AW259)</f>
        <v>0</v>
      </c>
      <c r="AX259" s="26">
        <f>SUM(ENERO:DICIEMBRE!AX259)</f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1407</v>
      </c>
      <c r="E260" s="488">
        <f t="shared" si="161"/>
        <v>408</v>
      </c>
      <c r="F260" s="489">
        <f t="shared" si="161"/>
        <v>999</v>
      </c>
      <c r="G260" s="26">
        <f>SUM(ENERO:DICIEMBRE!G260)</f>
        <v>0</v>
      </c>
      <c r="H260" s="26">
        <f>SUM(ENERO:DICIEMBRE!H260)</f>
        <v>0</v>
      </c>
      <c r="I260" s="26">
        <f>SUM(ENERO:DICIEMBRE!I260)</f>
        <v>0</v>
      </c>
      <c r="J260" s="26">
        <f>SUM(ENERO:DICIEMBRE!J260)</f>
        <v>0</v>
      </c>
      <c r="K260" s="26">
        <f>SUM(ENERO:DICIEMBRE!K260)</f>
        <v>0</v>
      </c>
      <c r="L260" s="26">
        <f>SUM(ENERO:DICIEMBRE!L260)</f>
        <v>0</v>
      </c>
      <c r="M260" s="26">
        <f>SUM(ENERO:DICIEMBRE!M260)</f>
        <v>0</v>
      </c>
      <c r="N260" s="26">
        <f>SUM(ENERO:DICIEMBRE!N260)</f>
        <v>0</v>
      </c>
      <c r="O260" s="26">
        <f>SUM(ENERO:DICIEMBRE!O260)</f>
        <v>0</v>
      </c>
      <c r="P260" s="26">
        <f>SUM(ENERO:DICIEMBRE!P260)</f>
        <v>0</v>
      </c>
      <c r="Q260" s="26">
        <f>SUM(ENERO:DICIEMBRE!Q260)</f>
        <v>0</v>
      </c>
      <c r="R260" s="26">
        <f>SUM(ENERO:DICIEMBRE!R260)</f>
        <v>0</v>
      </c>
      <c r="S260" s="26">
        <f>SUM(ENERO:DICIEMBRE!S260)</f>
        <v>0</v>
      </c>
      <c r="T260" s="26">
        <f>SUM(ENERO:DICIEMBRE!T260)</f>
        <v>0</v>
      </c>
      <c r="U260" s="26">
        <f>SUM(ENERO:DICIEMBRE!U260)</f>
        <v>3</v>
      </c>
      <c r="V260" s="26">
        <f>SUM(ENERO:DICIEMBRE!V260)</f>
        <v>5</v>
      </c>
      <c r="W260" s="26">
        <f>SUM(ENERO:DICIEMBRE!W260)</f>
        <v>22</v>
      </c>
      <c r="X260" s="26">
        <f>SUM(ENERO:DICIEMBRE!X260)</f>
        <v>18</v>
      </c>
      <c r="Y260" s="26">
        <f>SUM(ENERO:DICIEMBRE!Y260)</f>
        <v>67</v>
      </c>
      <c r="Z260" s="26">
        <f>SUM(ENERO:DICIEMBRE!Z260)</f>
        <v>75</v>
      </c>
      <c r="AA260" s="26">
        <f>SUM(ENERO:DICIEMBRE!AA260)</f>
        <v>28</v>
      </c>
      <c r="AB260" s="26">
        <f>SUM(ENERO:DICIEMBRE!AB260)</f>
        <v>54</v>
      </c>
      <c r="AC260" s="26">
        <f>SUM(ENERO:DICIEMBRE!AC260)</f>
        <v>2</v>
      </c>
      <c r="AD260" s="26">
        <f>SUM(ENERO:DICIEMBRE!AD260)</f>
        <v>101</v>
      </c>
      <c r="AE260" s="26">
        <f>SUM(ENERO:DICIEMBRE!AE260)</f>
        <v>50</v>
      </c>
      <c r="AF260" s="26">
        <f>SUM(ENERO:DICIEMBRE!AF260)</f>
        <v>165</v>
      </c>
      <c r="AG260" s="26">
        <f>SUM(ENERO:DICIEMBRE!AG260)</f>
        <v>132</v>
      </c>
      <c r="AH260" s="26">
        <f>SUM(ENERO:DICIEMBRE!AH260)</f>
        <v>324</v>
      </c>
      <c r="AI260" s="26">
        <f>SUM(ENERO:DICIEMBRE!AI260)</f>
        <v>34</v>
      </c>
      <c r="AJ260" s="26">
        <f>SUM(ENERO:DICIEMBRE!AJ260)</f>
        <v>123</v>
      </c>
      <c r="AK260" s="26">
        <f>SUM(ENERO:DICIEMBRE!AK260)</f>
        <v>45</v>
      </c>
      <c r="AL260" s="26">
        <f>SUM(ENERO:DICIEMBRE!AL260)</f>
        <v>118</v>
      </c>
      <c r="AM260" s="26">
        <f>SUM(ENERO:DICIEMBRE!AM260)</f>
        <v>25</v>
      </c>
      <c r="AN260" s="26">
        <f>SUM(ENERO:DICIEMBRE!AN260)</f>
        <v>16</v>
      </c>
      <c r="AO260" s="26">
        <f>SUM(ENERO:DICIEMBRE!AO260)</f>
        <v>42</v>
      </c>
      <c r="AP260" s="26">
        <f>SUM(ENERO:DICIEMBRE!AP260)</f>
        <v>23</v>
      </c>
      <c r="AQ260" s="26">
        <f>SUM(ENERO:DICIEMBRE!AQ260)</f>
        <v>0</v>
      </c>
      <c r="AR260" s="26">
        <f>SUM(ENERO:DICIEMBRE!AR260)</f>
        <v>0</v>
      </c>
      <c r="AS260" s="26">
        <f>SUM(ENERO:DICIEMBRE!AS260)</f>
        <v>235</v>
      </c>
      <c r="AT260" s="26">
        <f>SUM(ENERO:DICIEMBRE!AT260)</f>
        <v>0</v>
      </c>
      <c r="AU260" s="26">
        <f>SUM(ENERO:DICIEMBRE!AU260)</f>
        <v>0</v>
      </c>
      <c r="AV260" s="26">
        <f>SUM(ENERO:DICIEMBRE!AV260)</f>
        <v>24</v>
      </c>
      <c r="AW260" s="26">
        <f>SUM(ENERO:DICIEMBRE!AW260)</f>
        <v>0</v>
      </c>
      <c r="AX260" s="26">
        <f>SUM(ENERO:DICIEMBRE!AX260)</f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x14ac:dyDescent="0.2">
      <c r="A261" s="3290"/>
      <c r="B261" s="3297" t="s">
        <v>271</v>
      </c>
      <c r="C261" s="3297"/>
      <c r="D261" s="417">
        <f t="shared" si="149"/>
        <v>353</v>
      </c>
      <c r="E261" s="488">
        <f t="shared" si="161"/>
        <v>110</v>
      </c>
      <c r="F261" s="489">
        <f t="shared" si="161"/>
        <v>243</v>
      </c>
      <c r="G261" s="26">
        <f>SUM(ENERO:DICIEMBRE!G261)</f>
        <v>0</v>
      </c>
      <c r="H261" s="26">
        <f>SUM(ENERO:DICIEMBRE!H261)</f>
        <v>0</v>
      </c>
      <c r="I261" s="26">
        <f>SUM(ENERO:DICIEMBRE!I261)</f>
        <v>0</v>
      </c>
      <c r="J261" s="26">
        <f>SUM(ENERO:DICIEMBRE!J261)</f>
        <v>0</v>
      </c>
      <c r="K261" s="26">
        <f>SUM(ENERO:DICIEMBRE!K261)</f>
        <v>0</v>
      </c>
      <c r="L261" s="26">
        <f>SUM(ENERO:DICIEMBRE!L261)</f>
        <v>0</v>
      </c>
      <c r="M261" s="26">
        <f>SUM(ENERO:DICIEMBRE!M261)</f>
        <v>0</v>
      </c>
      <c r="N261" s="26">
        <f>SUM(ENERO:DICIEMBRE!N261)</f>
        <v>0</v>
      </c>
      <c r="O261" s="26">
        <f>SUM(ENERO:DICIEMBRE!O261)</f>
        <v>0</v>
      </c>
      <c r="P261" s="26">
        <f>SUM(ENERO:DICIEMBRE!P261)</f>
        <v>0</v>
      </c>
      <c r="Q261" s="26">
        <f>SUM(ENERO:DICIEMBRE!Q261)</f>
        <v>0</v>
      </c>
      <c r="R261" s="26">
        <f>SUM(ENERO:DICIEMBRE!R261)</f>
        <v>0</v>
      </c>
      <c r="S261" s="26">
        <f>SUM(ENERO:DICIEMBRE!S261)</f>
        <v>0</v>
      </c>
      <c r="T261" s="26">
        <f>SUM(ENERO:DICIEMBRE!T261)</f>
        <v>0</v>
      </c>
      <c r="U261" s="26">
        <f>SUM(ENERO:DICIEMBRE!U261)</f>
        <v>3</v>
      </c>
      <c r="V261" s="26">
        <f>SUM(ENERO:DICIEMBRE!V261)</f>
        <v>1</v>
      </c>
      <c r="W261" s="26">
        <f>SUM(ENERO:DICIEMBRE!W261)</f>
        <v>1</v>
      </c>
      <c r="X261" s="26">
        <f>SUM(ENERO:DICIEMBRE!X261)</f>
        <v>5</v>
      </c>
      <c r="Y261" s="26">
        <f>SUM(ENERO:DICIEMBRE!Y261)</f>
        <v>15</v>
      </c>
      <c r="Z261" s="26">
        <f>SUM(ENERO:DICIEMBRE!Z261)</f>
        <v>15</v>
      </c>
      <c r="AA261" s="26">
        <f>SUM(ENERO:DICIEMBRE!AA261)</f>
        <v>4</v>
      </c>
      <c r="AB261" s="26">
        <f>SUM(ENERO:DICIEMBRE!AB261)</f>
        <v>13</v>
      </c>
      <c r="AC261" s="26">
        <f>SUM(ENERO:DICIEMBRE!AC261)</f>
        <v>5</v>
      </c>
      <c r="AD261" s="26">
        <f>SUM(ENERO:DICIEMBRE!AD261)</f>
        <v>23</v>
      </c>
      <c r="AE261" s="26">
        <f>SUM(ENERO:DICIEMBRE!AE261)</f>
        <v>12</v>
      </c>
      <c r="AF261" s="26">
        <f>SUM(ENERO:DICIEMBRE!AF261)</f>
        <v>42</v>
      </c>
      <c r="AG261" s="26">
        <f>SUM(ENERO:DICIEMBRE!AG261)</f>
        <v>34</v>
      </c>
      <c r="AH261" s="26">
        <f>SUM(ENERO:DICIEMBRE!AH261)</f>
        <v>78</v>
      </c>
      <c r="AI261" s="26">
        <f>SUM(ENERO:DICIEMBRE!AI261)</f>
        <v>16</v>
      </c>
      <c r="AJ261" s="26">
        <f>SUM(ENERO:DICIEMBRE!AJ261)</f>
        <v>27</v>
      </c>
      <c r="AK261" s="26">
        <f>SUM(ENERO:DICIEMBRE!AK261)</f>
        <v>14</v>
      </c>
      <c r="AL261" s="26">
        <f>SUM(ENERO:DICIEMBRE!AL261)</f>
        <v>34</v>
      </c>
      <c r="AM261" s="26">
        <f>SUM(ENERO:DICIEMBRE!AM261)</f>
        <v>6</v>
      </c>
      <c r="AN261" s="26">
        <f>SUM(ENERO:DICIEMBRE!AN261)</f>
        <v>5</v>
      </c>
      <c r="AO261" s="26">
        <f>SUM(ENERO:DICIEMBRE!AO261)</f>
        <v>8</v>
      </c>
      <c r="AP261" s="26">
        <f>SUM(ENERO:DICIEMBRE!AP261)</f>
        <v>5</v>
      </c>
      <c r="AQ261" s="26">
        <f>SUM(ENERO:DICIEMBRE!AQ261)</f>
        <v>0</v>
      </c>
      <c r="AR261" s="26">
        <f>SUM(ENERO:DICIEMBRE!AR261)</f>
        <v>0</v>
      </c>
      <c r="AS261" s="26">
        <f>SUM(ENERO:DICIEMBRE!AS261)</f>
        <v>0</v>
      </c>
      <c r="AT261" s="26">
        <f>SUM(ENERO:DICIEMBRE!AT261)</f>
        <v>0</v>
      </c>
      <c r="AU261" s="26">
        <f>SUM(ENERO:DICIEMBRE!AU261)</f>
        <v>0</v>
      </c>
      <c r="AV261" s="26">
        <f>SUM(ENERO:DICIEMBRE!AV261)</f>
        <v>3</v>
      </c>
      <c r="AW261" s="26">
        <f>SUM(ENERO:DICIEMBRE!AW261)</f>
        <v>0</v>
      </c>
      <c r="AX261" s="26">
        <f>SUM(ENERO:DICIEMBRE!AX261)</f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x14ac:dyDescent="0.2">
      <c r="A262" s="3290"/>
      <c r="B262" s="3318" t="s">
        <v>272</v>
      </c>
      <c r="C262" s="3318"/>
      <c r="D262" s="417">
        <f t="shared" si="149"/>
        <v>362</v>
      </c>
      <c r="E262" s="488">
        <f t="shared" si="161"/>
        <v>112</v>
      </c>
      <c r="F262" s="489">
        <f t="shared" si="161"/>
        <v>250</v>
      </c>
      <c r="G262" s="26">
        <f>SUM(ENERO:DICIEMBRE!G262)</f>
        <v>0</v>
      </c>
      <c r="H262" s="26">
        <f>SUM(ENERO:DICIEMBRE!H262)</f>
        <v>0</v>
      </c>
      <c r="I262" s="26">
        <f>SUM(ENERO:DICIEMBRE!I262)</f>
        <v>0</v>
      </c>
      <c r="J262" s="26">
        <f>SUM(ENERO:DICIEMBRE!J262)</f>
        <v>0</v>
      </c>
      <c r="K262" s="26">
        <f>SUM(ENERO:DICIEMBRE!K262)</f>
        <v>0</v>
      </c>
      <c r="L262" s="26">
        <f>SUM(ENERO:DICIEMBRE!L262)</f>
        <v>0</v>
      </c>
      <c r="M262" s="26">
        <f>SUM(ENERO:DICIEMBRE!M262)</f>
        <v>0</v>
      </c>
      <c r="N262" s="26">
        <f>SUM(ENERO:DICIEMBRE!N262)</f>
        <v>0</v>
      </c>
      <c r="O262" s="26">
        <f>SUM(ENERO:DICIEMBRE!O262)</f>
        <v>0</v>
      </c>
      <c r="P262" s="26">
        <f>SUM(ENERO:DICIEMBRE!P262)</f>
        <v>0</v>
      </c>
      <c r="Q262" s="26">
        <f>SUM(ENERO:DICIEMBRE!Q262)</f>
        <v>0</v>
      </c>
      <c r="R262" s="26">
        <f>SUM(ENERO:DICIEMBRE!R262)</f>
        <v>0</v>
      </c>
      <c r="S262" s="26">
        <f>SUM(ENERO:DICIEMBRE!S262)</f>
        <v>0</v>
      </c>
      <c r="T262" s="26">
        <f>SUM(ENERO:DICIEMBRE!T262)</f>
        <v>0</v>
      </c>
      <c r="U262" s="26">
        <f>SUM(ENERO:DICIEMBRE!U262)</f>
        <v>3</v>
      </c>
      <c r="V262" s="26">
        <f>SUM(ENERO:DICIEMBRE!V262)</f>
        <v>0</v>
      </c>
      <c r="W262" s="26">
        <f>SUM(ENERO:DICIEMBRE!W262)</f>
        <v>3</v>
      </c>
      <c r="X262" s="26">
        <f>SUM(ENERO:DICIEMBRE!X262)</f>
        <v>5</v>
      </c>
      <c r="Y262" s="26">
        <f>SUM(ENERO:DICIEMBRE!Y262)</f>
        <v>18</v>
      </c>
      <c r="Z262" s="26">
        <f>SUM(ENERO:DICIEMBRE!Z262)</f>
        <v>20</v>
      </c>
      <c r="AA262" s="26">
        <f>SUM(ENERO:DICIEMBRE!AA262)</f>
        <v>12</v>
      </c>
      <c r="AB262" s="26">
        <f>SUM(ENERO:DICIEMBRE!AB262)</f>
        <v>13</v>
      </c>
      <c r="AC262" s="26">
        <f>SUM(ENERO:DICIEMBRE!AC262)</f>
        <v>0</v>
      </c>
      <c r="AD262" s="26">
        <f>SUM(ENERO:DICIEMBRE!AD262)</f>
        <v>20</v>
      </c>
      <c r="AE262" s="26">
        <f>SUM(ENERO:DICIEMBRE!AE262)</f>
        <v>10</v>
      </c>
      <c r="AF262" s="26">
        <f>SUM(ENERO:DICIEMBRE!AF262)</f>
        <v>43</v>
      </c>
      <c r="AG262" s="26">
        <f>SUM(ENERO:DICIEMBRE!AG262)</f>
        <v>34</v>
      </c>
      <c r="AH262" s="26">
        <f>SUM(ENERO:DICIEMBRE!AH262)</f>
        <v>71</v>
      </c>
      <c r="AI262" s="26">
        <f>SUM(ENERO:DICIEMBRE!AI262)</f>
        <v>8</v>
      </c>
      <c r="AJ262" s="26">
        <f>SUM(ENERO:DICIEMBRE!AJ262)</f>
        <v>35</v>
      </c>
      <c r="AK262" s="26">
        <f>SUM(ENERO:DICIEMBRE!AK262)</f>
        <v>16</v>
      </c>
      <c r="AL262" s="26">
        <f>SUM(ENERO:DICIEMBRE!AL262)</f>
        <v>35</v>
      </c>
      <c r="AM262" s="26">
        <f>SUM(ENERO:DICIEMBRE!AM262)</f>
        <v>8</v>
      </c>
      <c r="AN262" s="26">
        <f>SUM(ENERO:DICIEMBRE!AN262)</f>
        <v>8</v>
      </c>
      <c r="AO262" s="26">
        <f>SUM(ENERO:DICIEMBRE!AO262)</f>
        <v>10</v>
      </c>
      <c r="AP262" s="26">
        <f>SUM(ENERO:DICIEMBRE!AP262)</f>
        <v>9</v>
      </c>
      <c r="AQ262" s="26">
        <f>SUM(ENERO:DICIEMBRE!AQ262)</f>
        <v>0</v>
      </c>
      <c r="AR262" s="26">
        <f>SUM(ENERO:DICIEMBRE!AR262)</f>
        <v>0</v>
      </c>
      <c r="AS262" s="26">
        <f>SUM(ENERO:DICIEMBRE!AS262)</f>
        <v>0</v>
      </c>
      <c r="AT262" s="26">
        <f>SUM(ENERO:DICIEMBRE!AT262)</f>
        <v>0</v>
      </c>
      <c r="AU262" s="26">
        <f>SUM(ENERO:DICIEMBRE!AU262)</f>
        <v>0</v>
      </c>
      <c r="AV262" s="26">
        <f>SUM(ENERO:DICIEMBRE!AV262)</f>
        <v>7</v>
      </c>
      <c r="AW262" s="26">
        <f>SUM(ENERO:DICIEMBRE!AW262)</f>
        <v>0</v>
      </c>
      <c r="AX262" s="26">
        <f>SUM(ENERO:DICIEMBRE!AX262)</f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x14ac:dyDescent="0.2">
      <c r="A263" s="3290"/>
      <c r="B263" s="3300" t="s">
        <v>273</v>
      </c>
      <c r="C263" s="3301"/>
      <c r="D263" s="417">
        <f t="shared" si="149"/>
        <v>191</v>
      </c>
      <c r="E263" s="488">
        <f t="shared" si="161"/>
        <v>45</v>
      </c>
      <c r="F263" s="489">
        <f t="shared" si="161"/>
        <v>146</v>
      </c>
      <c r="G263" s="26">
        <f>SUM(ENERO:DICIEMBRE!G263)</f>
        <v>0</v>
      </c>
      <c r="H263" s="26">
        <f>SUM(ENERO:DICIEMBRE!H263)</f>
        <v>0</v>
      </c>
      <c r="I263" s="26">
        <f>SUM(ENERO:DICIEMBRE!I263)</f>
        <v>0</v>
      </c>
      <c r="J263" s="26">
        <f>SUM(ENERO:DICIEMBRE!J263)</f>
        <v>0</v>
      </c>
      <c r="K263" s="26">
        <f>SUM(ENERO:DICIEMBRE!K263)</f>
        <v>0</v>
      </c>
      <c r="L263" s="26">
        <f>SUM(ENERO:DICIEMBRE!L263)</f>
        <v>0</v>
      </c>
      <c r="M263" s="26">
        <f>SUM(ENERO:DICIEMBRE!M263)</f>
        <v>0</v>
      </c>
      <c r="N263" s="26">
        <f>SUM(ENERO:DICIEMBRE!N263)</f>
        <v>0</v>
      </c>
      <c r="O263" s="26">
        <f>SUM(ENERO:DICIEMBRE!O263)</f>
        <v>0</v>
      </c>
      <c r="P263" s="26">
        <f>SUM(ENERO:DICIEMBRE!P263)</f>
        <v>0</v>
      </c>
      <c r="Q263" s="26">
        <f>SUM(ENERO:DICIEMBRE!Q263)</f>
        <v>0</v>
      </c>
      <c r="R263" s="26">
        <f>SUM(ENERO:DICIEMBRE!R263)</f>
        <v>0</v>
      </c>
      <c r="S263" s="26">
        <f>SUM(ENERO:DICIEMBRE!S263)</f>
        <v>0</v>
      </c>
      <c r="T263" s="26">
        <f>SUM(ENERO:DICIEMBRE!T263)</f>
        <v>0</v>
      </c>
      <c r="U263" s="26">
        <f>SUM(ENERO:DICIEMBRE!U263)</f>
        <v>0</v>
      </c>
      <c r="V263" s="26">
        <f>SUM(ENERO:DICIEMBRE!V263)</f>
        <v>0</v>
      </c>
      <c r="W263" s="26">
        <f>SUM(ENERO:DICIEMBRE!W263)</f>
        <v>1</v>
      </c>
      <c r="X263" s="26">
        <f>SUM(ENERO:DICIEMBRE!X263)</f>
        <v>0</v>
      </c>
      <c r="Y263" s="26">
        <f>SUM(ENERO:DICIEMBRE!Y263)</f>
        <v>11</v>
      </c>
      <c r="Z263" s="26">
        <f>SUM(ENERO:DICIEMBRE!Z263)</f>
        <v>10</v>
      </c>
      <c r="AA263" s="26">
        <f>SUM(ENERO:DICIEMBRE!AA263)</f>
        <v>4</v>
      </c>
      <c r="AB263" s="26">
        <f>SUM(ENERO:DICIEMBRE!AB263)</f>
        <v>6</v>
      </c>
      <c r="AC263" s="26">
        <f>SUM(ENERO:DICIEMBRE!AC263)</f>
        <v>0</v>
      </c>
      <c r="AD263" s="26">
        <f>SUM(ENERO:DICIEMBRE!AD263)</f>
        <v>8</v>
      </c>
      <c r="AE263" s="26">
        <f>SUM(ENERO:DICIEMBRE!AE263)</f>
        <v>6</v>
      </c>
      <c r="AF263" s="26">
        <f>SUM(ENERO:DICIEMBRE!AF263)</f>
        <v>24</v>
      </c>
      <c r="AG263" s="26">
        <f>SUM(ENERO:DICIEMBRE!AG263)</f>
        <v>13</v>
      </c>
      <c r="AH263" s="26">
        <f>SUM(ENERO:DICIEMBRE!AH263)</f>
        <v>39</v>
      </c>
      <c r="AI263" s="26">
        <f>SUM(ENERO:DICIEMBRE!AI263)</f>
        <v>2</v>
      </c>
      <c r="AJ263" s="26">
        <f>SUM(ENERO:DICIEMBRE!AJ263)</f>
        <v>24</v>
      </c>
      <c r="AK263" s="26">
        <f>SUM(ENERO:DICIEMBRE!AK263)</f>
        <v>4</v>
      </c>
      <c r="AL263" s="26">
        <f>SUM(ENERO:DICIEMBRE!AL263)</f>
        <v>29</v>
      </c>
      <c r="AM263" s="26">
        <f>SUM(ENERO:DICIEMBRE!AM263)</f>
        <v>4</v>
      </c>
      <c r="AN263" s="26">
        <f>SUM(ENERO:DICIEMBRE!AN263)</f>
        <v>6</v>
      </c>
      <c r="AO263" s="26">
        <f>SUM(ENERO:DICIEMBRE!AO263)</f>
        <v>0</v>
      </c>
      <c r="AP263" s="26">
        <f>SUM(ENERO:DICIEMBRE!AP263)</f>
        <v>2</v>
      </c>
      <c r="AQ263" s="26">
        <f>SUM(ENERO:DICIEMBRE!AQ263)</f>
        <v>0</v>
      </c>
      <c r="AR263" s="26">
        <f>SUM(ENERO:DICIEMBRE!AR263)</f>
        <v>0</v>
      </c>
      <c r="AS263" s="26">
        <f>SUM(ENERO:DICIEMBRE!AS263)</f>
        <v>0</v>
      </c>
      <c r="AT263" s="26">
        <f>SUM(ENERO:DICIEMBRE!AT263)</f>
        <v>0</v>
      </c>
      <c r="AU263" s="26">
        <f>SUM(ENERO:DICIEMBRE!AU263)</f>
        <v>0</v>
      </c>
      <c r="AV263" s="26">
        <f>SUM(ENERO:DICIEMBRE!AV263)</f>
        <v>3</v>
      </c>
      <c r="AW263" s="26">
        <f>SUM(ENERO:DICIEMBRE!AW263)</f>
        <v>0</v>
      </c>
      <c r="AX263" s="26">
        <f>SUM(ENERO:DICIEMBRE!AX263)</f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x14ac:dyDescent="0.2">
      <c r="A264" s="3291"/>
      <c r="B264" s="3302" t="s">
        <v>274</v>
      </c>
      <c r="C264" s="3302"/>
      <c r="D264" s="524">
        <f t="shared" si="149"/>
        <v>5</v>
      </c>
      <c r="E264" s="525">
        <f t="shared" si="161"/>
        <v>0</v>
      </c>
      <c r="F264" s="526">
        <f t="shared" si="161"/>
        <v>5</v>
      </c>
      <c r="G264" s="26">
        <f>SUM(ENERO:DICIEMBRE!G264)</f>
        <v>0</v>
      </c>
      <c r="H264" s="26">
        <f>SUM(ENERO:DICIEMBRE!H264)</f>
        <v>0</v>
      </c>
      <c r="I264" s="26">
        <f>SUM(ENERO:DICIEMBRE!I264)</f>
        <v>0</v>
      </c>
      <c r="J264" s="26">
        <f>SUM(ENERO:DICIEMBRE!J264)</f>
        <v>0</v>
      </c>
      <c r="K264" s="26">
        <f>SUM(ENERO:DICIEMBRE!K264)</f>
        <v>0</v>
      </c>
      <c r="L264" s="26">
        <f>SUM(ENERO:DICIEMBRE!L264)</f>
        <v>0</v>
      </c>
      <c r="M264" s="26">
        <f>SUM(ENERO:DICIEMBRE!M264)</f>
        <v>0</v>
      </c>
      <c r="N264" s="26">
        <f>SUM(ENERO:DICIEMBRE!N264)</f>
        <v>0</v>
      </c>
      <c r="O264" s="26">
        <f>SUM(ENERO:DICIEMBRE!O264)</f>
        <v>0</v>
      </c>
      <c r="P264" s="26">
        <f>SUM(ENERO:DICIEMBRE!P264)</f>
        <v>0</v>
      </c>
      <c r="Q264" s="26">
        <f>SUM(ENERO:DICIEMBRE!Q264)</f>
        <v>0</v>
      </c>
      <c r="R264" s="26">
        <f>SUM(ENERO:DICIEMBRE!R264)</f>
        <v>0</v>
      </c>
      <c r="S264" s="26">
        <f>SUM(ENERO:DICIEMBRE!S264)</f>
        <v>0</v>
      </c>
      <c r="T264" s="26">
        <f>SUM(ENERO:DICIEMBRE!T264)</f>
        <v>0</v>
      </c>
      <c r="U264" s="26">
        <f>SUM(ENERO:DICIEMBRE!U264)</f>
        <v>0</v>
      </c>
      <c r="V264" s="26">
        <f>SUM(ENERO:DICIEMBRE!V264)</f>
        <v>0</v>
      </c>
      <c r="W264" s="26">
        <f>SUM(ENERO:DICIEMBRE!W264)</f>
        <v>0</v>
      </c>
      <c r="X264" s="26">
        <f>SUM(ENERO:DICIEMBRE!X264)</f>
        <v>0</v>
      </c>
      <c r="Y264" s="26">
        <f>SUM(ENERO:DICIEMBRE!Y264)</f>
        <v>0</v>
      </c>
      <c r="Z264" s="26">
        <f>SUM(ENERO:DICIEMBRE!Z264)</f>
        <v>0</v>
      </c>
      <c r="AA264" s="26">
        <f>SUM(ENERO:DICIEMBRE!AA264)</f>
        <v>0</v>
      </c>
      <c r="AB264" s="26">
        <f>SUM(ENERO:DICIEMBRE!AB264)</f>
        <v>0</v>
      </c>
      <c r="AC264" s="26">
        <f>SUM(ENERO:DICIEMBRE!AC264)</f>
        <v>0</v>
      </c>
      <c r="AD264" s="26">
        <f>SUM(ENERO:DICIEMBRE!AD264)</f>
        <v>2</v>
      </c>
      <c r="AE264" s="26">
        <f>SUM(ENERO:DICIEMBRE!AE264)</f>
        <v>0</v>
      </c>
      <c r="AF264" s="26">
        <f>SUM(ENERO:DICIEMBRE!AF264)</f>
        <v>0</v>
      </c>
      <c r="AG264" s="26">
        <f>SUM(ENERO:DICIEMBRE!AG264)</f>
        <v>0</v>
      </c>
      <c r="AH264" s="26">
        <f>SUM(ENERO:DICIEMBRE!AH264)</f>
        <v>2</v>
      </c>
      <c r="AI264" s="26">
        <f>SUM(ENERO:DICIEMBRE!AI264)</f>
        <v>0</v>
      </c>
      <c r="AJ264" s="26">
        <f>SUM(ENERO:DICIEMBRE!AJ264)</f>
        <v>1</v>
      </c>
      <c r="AK264" s="26">
        <f>SUM(ENERO:DICIEMBRE!AK264)</f>
        <v>0</v>
      </c>
      <c r="AL264" s="26">
        <f>SUM(ENERO:DICIEMBRE!AL264)</f>
        <v>0</v>
      </c>
      <c r="AM264" s="26">
        <f>SUM(ENERO:DICIEMBRE!AM264)</f>
        <v>0</v>
      </c>
      <c r="AN264" s="26">
        <f>SUM(ENERO:DICIEMBRE!AN264)</f>
        <v>0</v>
      </c>
      <c r="AO264" s="26">
        <f>SUM(ENERO:DICIEMBRE!AO264)</f>
        <v>0</v>
      </c>
      <c r="AP264" s="26">
        <f>SUM(ENERO:DICIEMBRE!AP264)</f>
        <v>0</v>
      </c>
      <c r="AQ264" s="26">
        <f>SUM(ENERO:DICIEMBRE!AQ264)</f>
        <v>0</v>
      </c>
      <c r="AR264" s="26">
        <f>SUM(ENERO:DICIEMBRE!AR264)</f>
        <v>0</v>
      </c>
      <c r="AS264" s="26">
        <f>SUM(ENERO:DICIEMBRE!AS264)</f>
        <v>0</v>
      </c>
      <c r="AT264" s="26">
        <f>SUM(ENERO:DICIEMBRE!AT264)</f>
        <v>0</v>
      </c>
      <c r="AU264" s="26">
        <f>SUM(ENERO:DICIEMBRE!AU264)</f>
        <v>0</v>
      </c>
      <c r="AV264" s="26">
        <f>SUM(ENERO:DICIEMBRE!AV264)</f>
        <v>0</v>
      </c>
      <c r="AW264" s="26">
        <f>SUM(ENERO:DICIEMBRE!AW264)</f>
        <v>0</v>
      </c>
      <c r="AX264" s="26">
        <f>SUM(ENERO:DICIEMBRE!AX264)</f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x14ac:dyDescent="0.2">
      <c r="A265" s="3317" t="s">
        <v>278</v>
      </c>
      <c r="B265" s="3296" t="s">
        <v>269</v>
      </c>
      <c r="C265" s="3296"/>
      <c r="D265" s="405">
        <f t="shared" si="149"/>
        <v>29</v>
      </c>
      <c r="E265" s="511">
        <f t="shared" ref="E265:F282" si="166">+Y265+AA265+AC265+AE265+AG265+AI265+AK265+AM265</f>
        <v>11</v>
      </c>
      <c r="F265" s="512">
        <f t="shared" si="166"/>
        <v>18</v>
      </c>
      <c r="G265" s="26">
        <f>SUM(ENERO:DICIEMBRE!G265)</f>
        <v>0</v>
      </c>
      <c r="H265" s="26">
        <f>SUM(ENERO:DICIEMBRE!H265)</f>
        <v>0</v>
      </c>
      <c r="I265" s="26">
        <f>SUM(ENERO:DICIEMBRE!I265)</f>
        <v>0</v>
      </c>
      <c r="J265" s="26">
        <f>SUM(ENERO:DICIEMBRE!J265)</f>
        <v>0</v>
      </c>
      <c r="K265" s="26">
        <f>SUM(ENERO:DICIEMBRE!K265)</f>
        <v>0</v>
      </c>
      <c r="L265" s="26">
        <f>SUM(ENERO:DICIEMBRE!L265)</f>
        <v>0</v>
      </c>
      <c r="M265" s="26">
        <f>SUM(ENERO:DICIEMBRE!M265)</f>
        <v>0</v>
      </c>
      <c r="N265" s="26">
        <f>SUM(ENERO:DICIEMBRE!N265)</f>
        <v>0</v>
      </c>
      <c r="O265" s="26">
        <f>SUM(ENERO:DICIEMBRE!O265)</f>
        <v>0</v>
      </c>
      <c r="P265" s="26">
        <f>SUM(ENERO:DICIEMBRE!P265)</f>
        <v>0</v>
      </c>
      <c r="Q265" s="26">
        <f>SUM(ENERO:DICIEMBRE!Q265)</f>
        <v>0</v>
      </c>
      <c r="R265" s="26">
        <f>SUM(ENERO:DICIEMBRE!R265)</f>
        <v>0</v>
      </c>
      <c r="S265" s="26">
        <f>SUM(ENERO:DICIEMBRE!S265)</f>
        <v>0</v>
      </c>
      <c r="T265" s="26">
        <f>SUM(ENERO:DICIEMBRE!T265)</f>
        <v>0</v>
      </c>
      <c r="U265" s="26">
        <f>SUM(ENERO:DICIEMBRE!U265)</f>
        <v>0</v>
      </c>
      <c r="V265" s="26">
        <f>SUM(ENERO:DICIEMBRE!V265)</f>
        <v>0</v>
      </c>
      <c r="W265" s="26">
        <f>SUM(ENERO:DICIEMBRE!W265)</f>
        <v>0</v>
      </c>
      <c r="X265" s="26">
        <f>SUM(ENERO:DICIEMBRE!X265)</f>
        <v>0</v>
      </c>
      <c r="Y265" s="26">
        <f>SUM(ENERO:DICIEMBRE!Y265)</f>
        <v>5</v>
      </c>
      <c r="Z265" s="26">
        <f>SUM(ENERO:DICIEMBRE!Z265)</f>
        <v>2</v>
      </c>
      <c r="AA265" s="26">
        <f>SUM(ENERO:DICIEMBRE!AA265)</f>
        <v>0</v>
      </c>
      <c r="AB265" s="26">
        <f>SUM(ENERO:DICIEMBRE!AB265)</f>
        <v>3</v>
      </c>
      <c r="AC265" s="26">
        <f>SUM(ENERO:DICIEMBRE!AC265)</f>
        <v>0</v>
      </c>
      <c r="AD265" s="26">
        <f>SUM(ENERO:DICIEMBRE!AD265)</f>
        <v>2</v>
      </c>
      <c r="AE265" s="26">
        <f>SUM(ENERO:DICIEMBRE!AE265)</f>
        <v>2</v>
      </c>
      <c r="AF265" s="26">
        <f>SUM(ENERO:DICIEMBRE!AF265)</f>
        <v>3</v>
      </c>
      <c r="AG265" s="26">
        <f>SUM(ENERO:DICIEMBRE!AG265)</f>
        <v>3</v>
      </c>
      <c r="AH265" s="26">
        <f>SUM(ENERO:DICIEMBRE!AH265)</f>
        <v>5</v>
      </c>
      <c r="AI265" s="26">
        <f>SUM(ENERO:DICIEMBRE!AI265)</f>
        <v>0</v>
      </c>
      <c r="AJ265" s="26">
        <f>SUM(ENERO:DICIEMBRE!AJ265)</f>
        <v>2</v>
      </c>
      <c r="AK265" s="26">
        <f>SUM(ENERO:DICIEMBRE!AK265)</f>
        <v>1</v>
      </c>
      <c r="AL265" s="26">
        <f>SUM(ENERO:DICIEMBRE!AL265)</f>
        <v>1</v>
      </c>
      <c r="AM265" s="26">
        <f>SUM(ENERO:DICIEMBRE!AM265)</f>
        <v>0</v>
      </c>
      <c r="AN265" s="26">
        <f>SUM(ENERO:DICIEMBRE!AN265)</f>
        <v>0</v>
      </c>
      <c r="AO265" s="26">
        <f>SUM(ENERO:DICIEMBRE!AO265)</f>
        <v>0</v>
      </c>
      <c r="AP265" s="26">
        <f>SUM(ENERO:DICIEMBRE!AP265)</f>
        <v>0</v>
      </c>
      <c r="AQ265" s="26">
        <f>SUM(ENERO:DICIEMBRE!AQ265)</f>
        <v>2</v>
      </c>
      <c r="AR265" s="26">
        <f>SUM(ENERO:DICIEMBRE!AR265)</f>
        <v>2</v>
      </c>
      <c r="AS265" s="26">
        <f>SUM(ENERO:DICIEMBRE!AS265)</f>
        <v>5</v>
      </c>
      <c r="AT265" s="26">
        <f>SUM(ENERO:DICIEMBRE!AT265)</f>
        <v>0</v>
      </c>
      <c r="AU265" s="26">
        <f>SUM(ENERO:DICIEMBRE!AU265)</f>
        <v>173</v>
      </c>
      <c r="AV265" s="26">
        <f>SUM(ENERO:DICIEMBRE!AV265)</f>
        <v>1</v>
      </c>
      <c r="AW265" s="26">
        <f>SUM(ENERO:DICIEMBRE!AW265)</f>
        <v>0</v>
      </c>
      <c r="AX265" s="26">
        <f>SUM(ENERO:DICIEMBRE!AX265)</f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35</v>
      </c>
      <c r="E266" s="528">
        <f t="shared" si="166"/>
        <v>13</v>
      </c>
      <c r="F266" s="529">
        <f t="shared" si="166"/>
        <v>22</v>
      </c>
      <c r="G266" s="26">
        <f>SUM(ENERO:DICIEMBRE!G266)</f>
        <v>0</v>
      </c>
      <c r="H266" s="26">
        <f>SUM(ENERO:DICIEMBRE!H266)</f>
        <v>0</v>
      </c>
      <c r="I266" s="26">
        <f>SUM(ENERO:DICIEMBRE!I266)</f>
        <v>0</v>
      </c>
      <c r="J266" s="26">
        <f>SUM(ENERO:DICIEMBRE!J266)</f>
        <v>0</v>
      </c>
      <c r="K266" s="26">
        <f>SUM(ENERO:DICIEMBRE!K266)</f>
        <v>0</v>
      </c>
      <c r="L266" s="26">
        <f>SUM(ENERO:DICIEMBRE!L266)</f>
        <v>0</v>
      </c>
      <c r="M266" s="26">
        <f>SUM(ENERO:DICIEMBRE!M266)</f>
        <v>0</v>
      </c>
      <c r="N266" s="26">
        <f>SUM(ENERO:DICIEMBRE!N266)</f>
        <v>0</v>
      </c>
      <c r="O266" s="26">
        <f>SUM(ENERO:DICIEMBRE!O266)</f>
        <v>0</v>
      </c>
      <c r="P266" s="26">
        <f>SUM(ENERO:DICIEMBRE!P266)</f>
        <v>0</v>
      </c>
      <c r="Q266" s="26">
        <f>SUM(ENERO:DICIEMBRE!Q266)</f>
        <v>0</v>
      </c>
      <c r="R266" s="26">
        <f>SUM(ENERO:DICIEMBRE!R266)</f>
        <v>0</v>
      </c>
      <c r="S266" s="26">
        <f>SUM(ENERO:DICIEMBRE!S266)</f>
        <v>0</v>
      </c>
      <c r="T266" s="26">
        <f>SUM(ENERO:DICIEMBRE!T266)</f>
        <v>0</v>
      </c>
      <c r="U266" s="26">
        <f>SUM(ENERO:DICIEMBRE!U266)</f>
        <v>0</v>
      </c>
      <c r="V266" s="26">
        <f>SUM(ENERO:DICIEMBRE!V266)</f>
        <v>0</v>
      </c>
      <c r="W266" s="26">
        <f>SUM(ENERO:DICIEMBRE!W266)</f>
        <v>0</v>
      </c>
      <c r="X266" s="26">
        <f>SUM(ENERO:DICIEMBRE!X266)</f>
        <v>0</v>
      </c>
      <c r="Y266" s="26">
        <f>SUM(ENERO:DICIEMBRE!Y266)</f>
        <v>7</v>
      </c>
      <c r="Z266" s="26">
        <f>SUM(ENERO:DICIEMBRE!Z266)</f>
        <v>1</v>
      </c>
      <c r="AA266" s="26">
        <f>SUM(ENERO:DICIEMBRE!AA266)</f>
        <v>0</v>
      </c>
      <c r="AB266" s="26">
        <f>SUM(ENERO:DICIEMBRE!AB266)</f>
        <v>6</v>
      </c>
      <c r="AC266" s="26">
        <f>SUM(ENERO:DICIEMBRE!AC266)</f>
        <v>0</v>
      </c>
      <c r="AD266" s="26">
        <f>SUM(ENERO:DICIEMBRE!AD266)</f>
        <v>2</v>
      </c>
      <c r="AE266" s="26">
        <f>SUM(ENERO:DICIEMBRE!AE266)</f>
        <v>5</v>
      </c>
      <c r="AF266" s="26">
        <f>SUM(ENERO:DICIEMBRE!AF266)</f>
        <v>9</v>
      </c>
      <c r="AG266" s="26">
        <f>SUM(ENERO:DICIEMBRE!AG266)</f>
        <v>0</v>
      </c>
      <c r="AH266" s="26">
        <f>SUM(ENERO:DICIEMBRE!AH266)</f>
        <v>1</v>
      </c>
      <c r="AI266" s="26">
        <f>SUM(ENERO:DICIEMBRE!AI266)</f>
        <v>0</v>
      </c>
      <c r="AJ266" s="26">
        <f>SUM(ENERO:DICIEMBRE!AJ266)</f>
        <v>1</v>
      </c>
      <c r="AK266" s="26">
        <f>SUM(ENERO:DICIEMBRE!AK266)</f>
        <v>1</v>
      </c>
      <c r="AL266" s="26">
        <f>SUM(ENERO:DICIEMBRE!AL266)</f>
        <v>2</v>
      </c>
      <c r="AM266" s="26">
        <f>SUM(ENERO:DICIEMBRE!AM266)</f>
        <v>0</v>
      </c>
      <c r="AN266" s="26">
        <f>SUM(ENERO:DICIEMBRE!AN266)</f>
        <v>0</v>
      </c>
      <c r="AO266" s="26">
        <f>SUM(ENERO:DICIEMBRE!AO266)</f>
        <v>0</v>
      </c>
      <c r="AP266" s="26">
        <f>SUM(ENERO:DICIEMBRE!AP266)</f>
        <v>0</v>
      </c>
      <c r="AQ266" s="26">
        <f>SUM(ENERO:DICIEMBRE!AQ266)</f>
        <v>0</v>
      </c>
      <c r="AR266" s="26">
        <f>SUM(ENERO:DICIEMBRE!AR266)</f>
        <v>0</v>
      </c>
      <c r="AS266" s="26">
        <f>SUM(ENERO:DICIEMBRE!AS266)</f>
        <v>7</v>
      </c>
      <c r="AT266" s="26">
        <f>SUM(ENERO:DICIEMBRE!AT266)</f>
        <v>0</v>
      </c>
      <c r="AU266" s="26">
        <f>SUM(ENERO:DICIEMBRE!AU266)</f>
        <v>478</v>
      </c>
      <c r="AV266" s="26">
        <f>SUM(ENERO:DICIEMBRE!AV266)</f>
        <v>0</v>
      </c>
      <c r="AW266" s="26">
        <f>SUM(ENERO:DICIEMBRE!AW266)</f>
        <v>0</v>
      </c>
      <c r="AX266" s="26">
        <f>SUM(ENERO:DICIEMBRE!AX266)</f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x14ac:dyDescent="0.2">
      <c r="A267" s="3290"/>
      <c r="B267" s="3297" t="s">
        <v>271</v>
      </c>
      <c r="C267" s="3297"/>
      <c r="D267" s="417">
        <f t="shared" ref="D267:D300" si="167">SUM(E267+F267)</f>
        <v>32</v>
      </c>
      <c r="E267" s="528">
        <f t="shared" si="166"/>
        <v>11</v>
      </c>
      <c r="F267" s="529">
        <f t="shared" si="166"/>
        <v>21</v>
      </c>
      <c r="G267" s="26">
        <f>SUM(ENERO:DICIEMBRE!G267)</f>
        <v>0</v>
      </c>
      <c r="H267" s="26">
        <f>SUM(ENERO:DICIEMBRE!H267)</f>
        <v>0</v>
      </c>
      <c r="I267" s="26">
        <f>SUM(ENERO:DICIEMBRE!I267)</f>
        <v>0</v>
      </c>
      <c r="J267" s="26">
        <f>SUM(ENERO:DICIEMBRE!J267)</f>
        <v>0</v>
      </c>
      <c r="K267" s="26">
        <f>SUM(ENERO:DICIEMBRE!K267)</f>
        <v>0</v>
      </c>
      <c r="L267" s="26">
        <f>SUM(ENERO:DICIEMBRE!L267)</f>
        <v>0</v>
      </c>
      <c r="M267" s="26">
        <f>SUM(ENERO:DICIEMBRE!M267)</f>
        <v>0</v>
      </c>
      <c r="N267" s="26">
        <f>SUM(ENERO:DICIEMBRE!N267)</f>
        <v>0</v>
      </c>
      <c r="O267" s="26">
        <f>SUM(ENERO:DICIEMBRE!O267)</f>
        <v>0</v>
      </c>
      <c r="P267" s="26">
        <f>SUM(ENERO:DICIEMBRE!P267)</f>
        <v>0</v>
      </c>
      <c r="Q267" s="26">
        <f>SUM(ENERO:DICIEMBRE!Q267)</f>
        <v>0</v>
      </c>
      <c r="R267" s="26">
        <f>SUM(ENERO:DICIEMBRE!R267)</f>
        <v>0</v>
      </c>
      <c r="S267" s="26">
        <f>SUM(ENERO:DICIEMBRE!S267)</f>
        <v>0</v>
      </c>
      <c r="T267" s="26">
        <f>SUM(ENERO:DICIEMBRE!T267)</f>
        <v>0</v>
      </c>
      <c r="U267" s="26">
        <f>SUM(ENERO:DICIEMBRE!U267)</f>
        <v>0</v>
      </c>
      <c r="V267" s="26">
        <f>SUM(ENERO:DICIEMBRE!V267)</f>
        <v>0</v>
      </c>
      <c r="W267" s="26">
        <f>SUM(ENERO:DICIEMBRE!W267)</f>
        <v>0</v>
      </c>
      <c r="X267" s="26">
        <f>SUM(ENERO:DICIEMBRE!X267)</f>
        <v>0</v>
      </c>
      <c r="Y267" s="26">
        <f>SUM(ENERO:DICIEMBRE!Y267)</f>
        <v>5</v>
      </c>
      <c r="Z267" s="26">
        <f>SUM(ENERO:DICIEMBRE!Z267)</f>
        <v>1</v>
      </c>
      <c r="AA267" s="26">
        <f>SUM(ENERO:DICIEMBRE!AA267)</f>
        <v>0</v>
      </c>
      <c r="AB267" s="26">
        <f>SUM(ENERO:DICIEMBRE!AB267)</f>
        <v>5</v>
      </c>
      <c r="AC267" s="26">
        <f>SUM(ENERO:DICIEMBRE!AC267)</f>
        <v>0</v>
      </c>
      <c r="AD267" s="26">
        <f>SUM(ENERO:DICIEMBRE!AD267)</f>
        <v>2</v>
      </c>
      <c r="AE267" s="26">
        <f>SUM(ENERO:DICIEMBRE!AE267)</f>
        <v>2</v>
      </c>
      <c r="AF267" s="26">
        <f>SUM(ENERO:DICIEMBRE!AF267)</f>
        <v>7</v>
      </c>
      <c r="AG267" s="26">
        <f>SUM(ENERO:DICIEMBRE!AG267)</f>
        <v>3</v>
      </c>
      <c r="AH267" s="26">
        <f>SUM(ENERO:DICIEMBRE!AH267)</f>
        <v>4</v>
      </c>
      <c r="AI267" s="26">
        <f>SUM(ENERO:DICIEMBRE!AI267)</f>
        <v>0</v>
      </c>
      <c r="AJ267" s="26">
        <f>SUM(ENERO:DICIEMBRE!AJ267)</f>
        <v>1</v>
      </c>
      <c r="AK267" s="26">
        <f>SUM(ENERO:DICIEMBRE!AK267)</f>
        <v>1</v>
      </c>
      <c r="AL267" s="26">
        <f>SUM(ENERO:DICIEMBRE!AL267)</f>
        <v>1</v>
      </c>
      <c r="AM267" s="26">
        <f>SUM(ENERO:DICIEMBRE!AM267)</f>
        <v>0</v>
      </c>
      <c r="AN267" s="26">
        <f>SUM(ENERO:DICIEMBRE!AN267)</f>
        <v>0</v>
      </c>
      <c r="AO267" s="26">
        <f>SUM(ENERO:DICIEMBRE!AO267)</f>
        <v>0</v>
      </c>
      <c r="AP267" s="26">
        <f>SUM(ENERO:DICIEMBRE!AP267)</f>
        <v>0</v>
      </c>
      <c r="AQ267" s="26">
        <f>SUM(ENERO:DICIEMBRE!AQ267)</f>
        <v>0</v>
      </c>
      <c r="AR267" s="26">
        <f>SUM(ENERO:DICIEMBRE!AR267)</f>
        <v>0</v>
      </c>
      <c r="AS267" s="26">
        <f>SUM(ENERO:DICIEMBRE!AS267)</f>
        <v>0</v>
      </c>
      <c r="AT267" s="26">
        <f>SUM(ENERO:DICIEMBRE!AT267)</f>
        <v>0</v>
      </c>
      <c r="AU267" s="26">
        <f>SUM(ENERO:DICIEMBRE!AU267)</f>
        <v>0</v>
      </c>
      <c r="AV267" s="26">
        <f>SUM(ENERO:DICIEMBRE!AV267)</f>
        <v>1</v>
      </c>
      <c r="AW267" s="26">
        <f>SUM(ENERO:DICIEMBRE!AW267)</f>
        <v>0</v>
      </c>
      <c r="AX267" s="26">
        <f>SUM(ENERO:DICIEMBRE!AX267)</f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x14ac:dyDescent="0.2">
      <c r="A268" s="3290"/>
      <c r="B268" s="3297" t="s">
        <v>272</v>
      </c>
      <c r="C268" s="3297"/>
      <c r="D268" s="417">
        <f t="shared" si="167"/>
        <v>13</v>
      </c>
      <c r="E268" s="528">
        <f t="shared" si="166"/>
        <v>7</v>
      </c>
      <c r="F268" s="529">
        <f t="shared" si="166"/>
        <v>6</v>
      </c>
      <c r="G268" s="26">
        <f>SUM(ENERO:DICIEMBRE!G268)</f>
        <v>0</v>
      </c>
      <c r="H268" s="26">
        <f>SUM(ENERO:DICIEMBRE!H268)</f>
        <v>0</v>
      </c>
      <c r="I268" s="26">
        <f>SUM(ENERO:DICIEMBRE!I268)</f>
        <v>0</v>
      </c>
      <c r="J268" s="26">
        <f>SUM(ENERO:DICIEMBRE!J268)</f>
        <v>0</v>
      </c>
      <c r="K268" s="26">
        <f>SUM(ENERO:DICIEMBRE!K268)</f>
        <v>0</v>
      </c>
      <c r="L268" s="26">
        <f>SUM(ENERO:DICIEMBRE!L268)</f>
        <v>0</v>
      </c>
      <c r="M268" s="26">
        <f>SUM(ENERO:DICIEMBRE!M268)</f>
        <v>0</v>
      </c>
      <c r="N268" s="26">
        <f>SUM(ENERO:DICIEMBRE!N268)</f>
        <v>0</v>
      </c>
      <c r="O268" s="26">
        <f>SUM(ENERO:DICIEMBRE!O268)</f>
        <v>0</v>
      </c>
      <c r="P268" s="26">
        <f>SUM(ENERO:DICIEMBRE!P268)</f>
        <v>0</v>
      </c>
      <c r="Q268" s="26">
        <f>SUM(ENERO:DICIEMBRE!Q268)</f>
        <v>0</v>
      </c>
      <c r="R268" s="26">
        <f>SUM(ENERO:DICIEMBRE!R268)</f>
        <v>0</v>
      </c>
      <c r="S268" s="26">
        <f>SUM(ENERO:DICIEMBRE!S268)</f>
        <v>0</v>
      </c>
      <c r="T268" s="26">
        <f>SUM(ENERO:DICIEMBRE!T268)</f>
        <v>0</v>
      </c>
      <c r="U268" s="26">
        <f>SUM(ENERO:DICIEMBRE!U268)</f>
        <v>0</v>
      </c>
      <c r="V268" s="26">
        <f>SUM(ENERO:DICIEMBRE!V268)</f>
        <v>0</v>
      </c>
      <c r="W268" s="26">
        <f>SUM(ENERO:DICIEMBRE!W268)</f>
        <v>0</v>
      </c>
      <c r="X268" s="26">
        <f>SUM(ENERO:DICIEMBRE!X268)</f>
        <v>0</v>
      </c>
      <c r="Y268" s="26">
        <f>SUM(ENERO:DICIEMBRE!Y268)</f>
        <v>4</v>
      </c>
      <c r="Z268" s="26">
        <f>SUM(ENERO:DICIEMBRE!Z268)</f>
        <v>1</v>
      </c>
      <c r="AA268" s="26">
        <f>SUM(ENERO:DICIEMBRE!AA268)</f>
        <v>0</v>
      </c>
      <c r="AB268" s="26">
        <f>SUM(ENERO:DICIEMBRE!AB268)</f>
        <v>1</v>
      </c>
      <c r="AC268" s="26">
        <f>SUM(ENERO:DICIEMBRE!AC268)</f>
        <v>0</v>
      </c>
      <c r="AD268" s="26">
        <f>SUM(ENERO:DICIEMBRE!AD268)</f>
        <v>1</v>
      </c>
      <c r="AE268" s="26">
        <f>SUM(ENERO:DICIEMBRE!AE268)</f>
        <v>0</v>
      </c>
      <c r="AF268" s="26">
        <f>SUM(ENERO:DICIEMBRE!AF268)</f>
        <v>3</v>
      </c>
      <c r="AG268" s="26">
        <f>SUM(ENERO:DICIEMBRE!AG268)</f>
        <v>2</v>
      </c>
      <c r="AH268" s="26">
        <f>SUM(ENERO:DICIEMBRE!AH268)</f>
        <v>0</v>
      </c>
      <c r="AI268" s="26">
        <f>SUM(ENERO:DICIEMBRE!AI268)</f>
        <v>0</v>
      </c>
      <c r="AJ268" s="26">
        <f>SUM(ENERO:DICIEMBRE!AJ268)</f>
        <v>0</v>
      </c>
      <c r="AK268" s="26">
        <f>SUM(ENERO:DICIEMBRE!AK268)</f>
        <v>1</v>
      </c>
      <c r="AL268" s="26">
        <f>SUM(ENERO:DICIEMBRE!AL268)</f>
        <v>0</v>
      </c>
      <c r="AM268" s="26">
        <f>SUM(ENERO:DICIEMBRE!AM268)</f>
        <v>0</v>
      </c>
      <c r="AN268" s="26">
        <f>SUM(ENERO:DICIEMBRE!AN268)</f>
        <v>0</v>
      </c>
      <c r="AO268" s="26">
        <f>SUM(ENERO:DICIEMBRE!AO268)</f>
        <v>0</v>
      </c>
      <c r="AP268" s="26">
        <f>SUM(ENERO:DICIEMBRE!AP268)</f>
        <v>0</v>
      </c>
      <c r="AQ268" s="26">
        <f>SUM(ENERO:DICIEMBRE!AQ268)</f>
        <v>0</v>
      </c>
      <c r="AR268" s="26">
        <f>SUM(ENERO:DICIEMBRE!AR268)</f>
        <v>0</v>
      </c>
      <c r="AS268" s="26">
        <f>SUM(ENERO:DICIEMBRE!AS268)</f>
        <v>0</v>
      </c>
      <c r="AT268" s="26">
        <f>SUM(ENERO:DICIEMBRE!AT268)</f>
        <v>0</v>
      </c>
      <c r="AU268" s="26">
        <f>SUM(ENERO:DICIEMBRE!AU268)</f>
        <v>0</v>
      </c>
      <c r="AV268" s="26">
        <f>SUM(ENERO:DICIEMBRE!AV268)</f>
        <v>0</v>
      </c>
      <c r="AW268" s="26">
        <f>SUM(ENERO:DICIEMBRE!AW268)</f>
        <v>0</v>
      </c>
      <c r="AX268" s="26">
        <f>SUM(ENERO:DICIEMBRE!AX268)</f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x14ac:dyDescent="0.2">
      <c r="A269" s="3290"/>
      <c r="B269" s="3300" t="s">
        <v>273</v>
      </c>
      <c r="C269" s="3301"/>
      <c r="D269" s="417">
        <f t="shared" si="167"/>
        <v>0</v>
      </c>
      <c r="E269" s="528">
        <f t="shared" si="166"/>
        <v>0</v>
      </c>
      <c r="F269" s="529">
        <f t="shared" si="166"/>
        <v>0</v>
      </c>
      <c r="G269" s="26">
        <f>SUM(ENERO:DICIEMBRE!G269)</f>
        <v>0</v>
      </c>
      <c r="H269" s="26">
        <f>SUM(ENERO:DICIEMBRE!H269)</f>
        <v>0</v>
      </c>
      <c r="I269" s="26">
        <f>SUM(ENERO:DICIEMBRE!I269)</f>
        <v>0</v>
      </c>
      <c r="J269" s="26">
        <f>SUM(ENERO:DICIEMBRE!J269)</f>
        <v>0</v>
      </c>
      <c r="K269" s="26">
        <f>SUM(ENERO:DICIEMBRE!K269)</f>
        <v>0</v>
      </c>
      <c r="L269" s="26">
        <f>SUM(ENERO:DICIEMBRE!L269)</f>
        <v>0</v>
      </c>
      <c r="M269" s="26">
        <f>SUM(ENERO:DICIEMBRE!M269)</f>
        <v>0</v>
      </c>
      <c r="N269" s="26">
        <f>SUM(ENERO:DICIEMBRE!N269)</f>
        <v>0</v>
      </c>
      <c r="O269" s="26">
        <f>SUM(ENERO:DICIEMBRE!O269)</f>
        <v>0</v>
      </c>
      <c r="P269" s="26">
        <f>SUM(ENERO:DICIEMBRE!P269)</f>
        <v>0</v>
      </c>
      <c r="Q269" s="26">
        <f>SUM(ENERO:DICIEMBRE!Q269)</f>
        <v>0</v>
      </c>
      <c r="R269" s="26">
        <f>SUM(ENERO:DICIEMBRE!R269)</f>
        <v>0</v>
      </c>
      <c r="S269" s="26">
        <f>SUM(ENERO:DICIEMBRE!S269)</f>
        <v>0</v>
      </c>
      <c r="T269" s="26">
        <f>SUM(ENERO:DICIEMBRE!T269)</f>
        <v>0</v>
      </c>
      <c r="U269" s="26">
        <f>SUM(ENERO:DICIEMBRE!U269)</f>
        <v>0</v>
      </c>
      <c r="V269" s="26">
        <f>SUM(ENERO:DICIEMBRE!V269)</f>
        <v>0</v>
      </c>
      <c r="W269" s="26">
        <f>SUM(ENERO:DICIEMBRE!W269)</f>
        <v>0</v>
      </c>
      <c r="X269" s="26">
        <f>SUM(ENERO:DICIEMBRE!X269)</f>
        <v>0</v>
      </c>
      <c r="Y269" s="26">
        <f>SUM(ENERO:DICIEMBRE!Y269)</f>
        <v>0</v>
      </c>
      <c r="Z269" s="26">
        <f>SUM(ENERO:DICIEMBRE!Z269)</f>
        <v>0</v>
      </c>
      <c r="AA269" s="26">
        <f>SUM(ENERO:DICIEMBRE!AA269)</f>
        <v>0</v>
      </c>
      <c r="AB269" s="26">
        <f>SUM(ENERO:DICIEMBRE!AB269)</f>
        <v>0</v>
      </c>
      <c r="AC269" s="26">
        <f>SUM(ENERO:DICIEMBRE!AC269)</f>
        <v>0</v>
      </c>
      <c r="AD269" s="26">
        <f>SUM(ENERO:DICIEMBRE!AD269)</f>
        <v>0</v>
      </c>
      <c r="AE269" s="26">
        <f>SUM(ENERO:DICIEMBRE!AE269)</f>
        <v>0</v>
      </c>
      <c r="AF269" s="26">
        <f>SUM(ENERO:DICIEMBRE!AF269)</f>
        <v>0</v>
      </c>
      <c r="AG269" s="26">
        <f>SUM(ENERO:DICIEMBRE!AG269)</f>
        <v>0</v>
      </c>
      <c r="AH269" s="26">
        <f>SUM(ENERO:DICIEMBRE!AH269)</f>
        <v>0</v>
      </c>
      <c r="AI269" s="26">
        <f>SUM(ENERO:DICIEMBRE!AI269)</f>
        <v>0</v>
      </c>
      <c r="AJ269" s="26">
        <f>SUM(ENERO:DICIEMBRE!AJ269)</f>
        <v>0</v>
      </c>
      <c r="AK269" s="26">
        <f>SUM(ENERO:DICIEMBRE!AK269)</f>
        <v>0</v>
      </c>
      <c r="AL269" s="26">
        <f>SUM(ENERO:DICIEMBRE!AL269)</f>
        <v>0</v>
      </c>
      <c r="AM269" s="26">
        <f>SUM(ENERO:DICIEMBRE!AM269)</f>
        <v>0</v>
      </c>
      <c r="AN269" s="26">
        <f>SUM(ENERO:DICIEMBRE!AN269)</f>
        <v>0</v>
      </c>
      <c r="AO269" s="26">
        <f>SUM(ENERO:DICIEMBRE!AO269)</f>
        <v>0</v>
      </c>
      <c r="AP269" s="26">
        <f>SUM(ENERO:DICIEMBRE!AP269)</f>
        <v>0</v>
      </c>
      <c r="AQ269" s="26">
        <f>SUM(ENERO:DICIEMBRE!AQ269)</f>
        <v>0</v>
      </c>
      <c r="AR269" s="26">
        <f>SUM(ENERO:DICIEMBRE!AR269)</f>
        <v>0</v>
      </c>
      <c r="AS269" s="26">
        <f>SUM(ENERO:DICIEMBRE!AS269)</f>
        <v>0</v>
      </c>
      <c r="AT269" s="26">
        <f>SUM(ENERO:DICIEMBRE!AT269)</f>
        <v>0</v>
      </c>
      <c r="AU269" s="26">
        <f>SUM(ENERO:DICIEMBRE!AU269)</f>
        <v>0</v>
      </c>
      <c r="AV269" s="26">
        <f>SUM(ENERO:DICIEMBRE!AV269)</f>
        <v>0</v>
      </c>
      <c r="AW269" s="26">
        <f>SUM(ENERO:DICIEMBRE!AW269)</f>
        <v>0</v>
      </c>
      <c r="AX269" s="26">
        <f>SUM(ENERO:DICIEMBRE!AX269)</f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x14ac:dyDescent="0.2">
      <c r="A270" s="3291"/>
      <c r="B270" s="3313" t="s">
        <v>274</v>
      </c>
      <c r="C270" s="3313"/>
      <c r="D270" s="506">
        <f t="shared" si="167"/>
        <v>0</v>
      </c>
      <c r="E270" s="538">
        <f t="shared" si="166"/>
        <v>0</v>
      </c>
      <c r="F270" s="539">
        <f t="shared" si="166"/>
        <v>0</v>
      </c>
      <c r="G270" s="26">
        <f>SUM(ENERO:DICIEMBRE!G270)</f>
        <v>0</v>
      </c>
      <c r="H270" s="26">
        <f>SUM(ENERO:DICIEMBRE!H270)</f>
        <v>0</v>
      </c>
      <c r="I270" s="26">
        <f>SUM(ENERO:DICIEMBRE!I270)</f>
        <v>0</v>
      </c>
      <c r="J270" s="26">
        <f>SUM(ENERO:DICIEMBRE!J270)</f>
        <v>0</v>
      </c>
      <c r="K270" s="26">
        <f>SUM(ENERO:DICIEMBRE!K270)</f>
        <v>0</v>
      </c>
      <c r="L270" s="26">
        <f>SUM(ENERO:DICIEMBRE!L270)</f>
        <v>0</v>
      </c>
      <c r="M270" s="26">
        <f>SUM(ENERO:DICIEMBRE!M270)</f>
        <v>0</v>
      </c>
      <c r="N270" s="26">
        <f>SUM(ENERO:DICIEMBRE!N270)</f>
        <v>0</v>
      </c>
      <c r="O270" s="26">
        <f>SUM(ENERO:DICIEMBRE!O270)</f>
        <v>0</v>
      </c>
      <c r="P270" s="26">
        <f>SUM(ENERO:DICIEMBRE!P270)</f>
        <v>0</v>
      </c>
      <c r="Q270" s="26">
        <f>SUM(ENERO:DICIEMBRE!Q270)</f>
        <v>0</v>
      </c>
      <c r="R270" s="26">
        <f>SUM(ENERO:DICIEMBRE!R270)</f>
        <v>0</v>
      </c>
      <c r="S270" s="26">
        <f>SUM(ENERO:DICIEMBRE!S270)</f>
        <v>0</v>
      </c>
      <c r="T270" s="26">
        <f>SUM(ENERO:DICIEMBRE!T270)</f>
        <v>0</v>
      </c>
      <c r="U270" s="26">
        <f>SUM(ENERO:DICIEMBRE!U270)</f>
        <v>0</v>
      </c>
      <c r="V270" s="26">
        <f>SUM(ENERO:DICIEMBRE!V270)</f>
        <v>0</v>
      </c>
      <c r="W270" s="26">
        <f>SUM(ENERO:DICIEMBRE!W270)</f>
        <v>0</v>
      </c>
      <c r="X270" s="26">
        <f>SUM(ENERO:DICIEMBRE!X270)</f>
        <v>0</v>
      </c>
      <c r="Y270" s="26">
        <f>SUM(ENERO:DICIEMBRE!Y270)</f>
        <v>0</v>
      </c>
      <c r="Z270" s="26">
        <f>SUM(ENERO:DICIEMBRE!Z270)</f>
        <v>0</v>
      </c>
      <c r="AA270" s="26">
        <f>SUM(ENERO:DICIEMBRE!AA270)</f>
        <v>0</v>
      </c>
      <c r="AB270" s="26">
        <f>SUM(ENERO:DICIEMBRE!AB270)</f>
        <v>0</v>
      </c>
      <c r="AC270" s="26">
        <f>SUM(ENERO:DICIEMBRE!AC270)</f>
        <v>0</v>
      </c>
      <c r="AD270" s="26">
        <f>SUM(ENERO:DICIEMBRE!AD270)</f>
        <v>0</v>
      </c>
      <c r="AE270" s="26">
        <f>SUM(ENERO:DICIEMBRE!AE270)</f>
        <v>0</v>
      </c>
      <c r="AF270" s="26">
        <f>SUM(ENERO:DICIEMBRE!AF270)</f>
        <v>0</v>
      </c>
      <c r="AG270" s="26">
        <f>SUM(ENERO:DICIEMBRE!AG270)</f>
        <v>0</v>
      </c>
      <c r="AH270" s="26">
        <f>SUM(ENERO:DICIEMBRE!AH270)</f>
        <v>0</v>
      </c>
      <c r="AI270" s="26">
        <f>SUM(ENERO:DICIEMBRE!AI270)</f>
        <v>0</v>
      </c>
      <c r="AJ270" s="26">
        <f>SUM(ENERO:DICIEMBRE!AJ270)</f>
        <v>0</v>
      </c>
      <c r="AK270" s="26">
        <f>SUM(ENERO:DICIEMBRE!AK270)</f>
        <v>0</v>
      </c>
      <c r="AL270" s="26">
        <f>SUM(ENERO:DICIEMBRE!AL270)</f>
        <v>0</v>
      </c>
      <c r="AM270" s="26">
        <f>SUM(ENERO:DICIEMBRE!AM270)</f>
        <v>0</v>
      </c>
      <c r="AN270" s="26">
        <f>SUM(ENERO:DICIEMBRE!AN270)</f>
        <v>0</v>
      </c>
      <c r="AO270" s="26">
        <f>SUM(ENERO:DICIEMBRE!AO270)</f>
        <v>0</v>
      </c>
      <c r="AP270" s="26">
        <f>SUM(ENERO:DICIEMBRE!AP270)</f>
        <v>0</v>
      </c>
      <c r="AQ270" s="26">
        <f>SUM(ENERO:DICIEMBRE!AQ270)</f>
        <v>0</v>
      </c>
      <c r="AR270" s="26">
        <f>SUM(ENERO:DICIEMBRE!AR270)</f>
        <v>0</v>
      </c>
      <c r="AS270" s="26">
        <f>SUM(ENERO:DICIEMBRE!AS270)</f>
        <v>0</v>
      </c>
      <c r="AT270" s="26">
        <f>SUM(ENERO:DICIEMBRE!AT270)</f>
        <v>0</v>
      </c>
      <c r="AU270" s="26">
        <f>SUM(ENERO:DICIEMBRE!AU270)</f>
        <v>0</v>
      </c>
      <c r="AV270" s="26">
        <f>SUM(ENERO:DICIEMBRE!AV270)</f>
        <v>0</v>
      </c>
      <c r="AW270" s="26">
        <f>SUM(ENERO:DICIEMBRE!AW270)</f>
        <v>0</v>
      </c>
      <c r="AX270" s="26">
        <f>SUM(ENERO:DICIEMBRE!AX270)</f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x14ac:dyDescent="0.2">
      <c r="A271" s="3317" t="s">
        <v>279</v>
      </c>
      <c r="B271" s="3296" t="s">
        <v>269</v>
      </c>
      <c r="C271" s="3296"/>
      <c r="D271" s="411">
        <f t="shared" si="167"/>
        <v>156</v>
      </c>
      <c r="E271" s="543">
        <f t="shared" si="166"/>
        <v>51</v>
      </c>
      <c r="F271" s="544">
        <f t="shared" si="166"/>
        <v>105</v>
      </c>
      <c r="G271" s="26">
        <f>SUM(ENERO:DICIEMBRE!G271)</f>
        <v>0</v>
      </c>
      <c r="H271" s="26">
        <f>SUM(ENERO:DICIEMBRE!H271)</f>
        <v>0</v>
      </c>
      <c r="I271" s="26">
        <f>SUM(ENERO:DICIEMBRE!I271)</f>
        <v>0</v>
      </c>
      <c r="J271" s="26">
        <f>SUM(ENERO:DICIEMBRE!J271)</f>
        <v>0</v>
      </c>
      <c r="K271" s="26">
        <f>SUM(ENERO:DICIEMBRE!K271)</f>
        <v>0</v>
      </c>
      <c r="L271" s="26">
        <f>SUM(ENERO:DICIEMBRE!L271)</f>
        <v>0</v>
      </c>
      <c r="M271" s="26">
        <f>SUM(ENERO:DICIEMBRE!M271)</f>
        <v>0</v>
      </c>
      <c r="N271" s="26">
        <f>SUM(ENERO:DICIEMBRE!N271)</f>
        <v>0</v>
      </c>
      <c r="O271" s="26">
        <f>SUM(ENERO:DICIEMBRE!O271)</f>
        <v>0</v>
      </c>
      <c r="P271" s="26">
        <f>SUM(ENERO:DICIEMBRE!P271)</f>
        <v>0</v>
      </c>
      <c r="Q271" s="26">
        <f>SUM(ENERO:DICIEMBRE!Q271)</f>
        <v>0</v>
      </c>
      <c r="R271" s="26">
        <f>SUM(ENERO:DICIEMBRE!R271)</f>
        <v>0</v>
      </c>
      <c r="S271" s="26">
        <f>SUM(ENERO:DICIEMBRE!S271)</f>
        <v>0</v>
      </c>
      <c r="T271" s="26">
        <f>SUM(ENERO:DICIEMBRE!T271)</f>
        <v>0</v>
      </c>
      <c r="U271" s="26">
        <f>SUM(ENERO:DICIEMBRE!U271)</f>
        <v>0</v>
      </c>
      <c r="V271" s="26">
        <f>SUM(ENERO:DICIEMBRE!V271)</f>
        <v>0</v>
      </c>
      <c r="W271" s="26">
        <f>SUM(ENERO:DICIEMBRE!W271)</f>
        <v>0</v>
      </c>
      <c r="X271" s="26">
        <f>SUM(ENERO:DICIEMBRE!X271)</f>
        <v>0</v>
      </c>
      <c r="Y271" s="26">
        <f>SUM(ENERO:DICIEMBRE!Y271)</f>
        <v>0</v>
      </c>
      <c r="Z271" s="26">
        <f>SUM(ENERO:DICIEMBRE!Z271)</f>
        <v>0</v>
      </c>
      <c r="AA271" s="26">
        <f>SUM(ENERO:DICIEMBRE!AA271)</f>
        <v>2</v>
      </c>
      <c r="AB271" s="26">
        <f>SUM(ENERO:DICIEMBRE!AB271)</f>
        <v>0</v>
      </c>
      <c r="AC271" s="26">
        <f>SUM(ENERO:DICIEMBRE!AC271)</f>
        <v>0</v>
      </c>
      <c r="AD271" s="26">
        <f>SUM(ENERO:DICIEMBRE!AD271)</f>
        <v>3</v>
      </c>
      <c r="AE271" s="26">
        <f>SUM(ENERO:DICIEMBRE!AE271)</f>
        <v>0</v>
      </c>
      <c r="AF271" s="26">
        <f>SUM(ENERO:DICIEMBRE!AF271)</f>
        <v>19</v>
      </c>
      <c r="AG271" s="26">
        <f>SUM(ENERO:DICIEMBRE!AG271)</f>
        <v>9</v>
      </c>
      <c r="AH271" s="26">
        <f>SUM(ENERO:DICIEMBRE!AH271)</f>
        <v>16</v>
      </c>
      <c r="AI271" s="26">
        <f>SUM(ENERO:DICIEMBRE!AI271)</f>
        <v>9</v>
      </c>
      <c r="AJ271" s="26">
        <f>SUM(ENERO:DICIEMBRE!AJ271)</f>
        <v>15</v>
      </c>
      <c r="AK271" s="26">
        <f>SUM(ENERO:DICIEMBRE!AK271)</f>
        <v>15</v>
      </c>
      <c r="AL271" s="26">
        <f>SUM(ENERO:DICIEMBRE!AL271)</f>
        <v>31</v>
      </c>
      <c r="AM271" s="26">
        <f>SUM(ENERO:DICIEMBRE!AM271)</f>
        <v>16</v>
      </c>
      <c r="AN271" s="26">
        <f>SUM(ENERO:DICIEMBRE!AN271)</f>
        <v>21</v>
      </c>
      <c r="AO271" s="26">
        <f>SUM(ENERO:DICIEMBRE!AO271)</f>
        <v>16</v>
      </c>
      <c r="AP271" s="26">
        <f>SUM(ENERO:DICIEMBRE!AP271)</f>
        <v>0</v>
      </c>
      <c r="AQ271" s="26">
        <f>SUM(ENERO:DICIEMBRE!AQ271)</f>
        <v>33</v>
      </c>
      <c r="AR271" s="26">
        <f>SUM(ENERO:DICIEMBRE!AR271)</f>
        <v>33</v>
      </c>
      <c r="AS271" s="26">
        <f>SUM(ENERO:DICIEMBRE!AS271)</f>
        <v>36</v>
      </c>
      <c r="AT271" s="26">
        <f>SUM(ENERO:DICIEMBRE!AT271)</f>
        <v>0</v>
      </c>
      <c r="AU271" s="26">
        <f>SUM(ENERO:DICIEMBRE!AU271)</f>
        <v>0</v>
      </c>
      <c r="AV271" s="26">
        <f>SUM(ENERO:DICIEMBRE!AV271)</f>
        <v>1</v>
      </c>
      <c r="AW271" s="26">
        <f>SUM(ENERO:DICIEMBRE!AW271)</f>
        <v>0</v>
      </c>
      <c r="AX271" s="26">
        <f>SUM(ENERO:DICIEMBRE!AX271)</f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528</v>
      </c>
      <c r="E272" s="528">
        <f t="shared" si="166"/>
        <v>191</v>
      </c>
      <c r="F272" s="529">
        <f t="shared" si="166"/>
        <v>337</v>
      </c>
      <c r="G272" s="26">
        <f>SUM(ENERO:DICIEMBRE!G272)</f>
        <v>0</v>
      </c>
      <c r="H272" s="26">
        <f>SUM(ENERO:DICIEMBRE!H272)</f>
        <v>0</v>
      </c>
      <c r="I272" s="26">
        <f>SUM(ENERO:DICIEMBRE!I272)</f>
        <v>0</v>
      </c>
      <c r="J272" s="26">
        <f>SUM(ENERO:DICIEMBRE!J272)</f>
        <v>0</v>
      </c>
      <c r="K272" s="26">
        <f>SUM(ENERO:DICIEMBRE!K272)</f>
        <v>0</v>
      </c>
      <c r="L272" s="26">
        <f>SUM(ENERO:DICIEMBRE!L272)</f>
        <v>0</v>
      </c>
      <c r="M272" s="26">
        <f>SUM(ENERO:DICIEMBRE!M272)</f>
        <v>0</v>
      </c>
      <c r="N272" s="26">
        <f>SUM(ENERO:DICIEMBRE!N272)</f>
        <v>0</v>
      </c>
      <c r="O272" s="26">
        <f>SUM(ENERO:DICIEMBRE!O272)</f>
        <v>0</v>
      </c>
      <c r="P272" s="26">
        <f>SUM(ENERO:DICIEMBRE!P272)</f>
        <v>0</v>
      </c>
      <c r="Q272" s="26">
        <f>SUM(ENERO:DICIEMBRE!Q272)</f>
        <v>0</v>
      </c>
      <c r="R272" s="26">
        <f>SUM(ENERO:DICIEMBRE!R272)</f>
        <v>0</v>
      </c>
      <c r="S272" s="26">
        <f>SUM(ENERO:DICIEMBRE!S272)</f>
        <v>0</v>
      </c>
      <c r="T272" s="26">
        <f>SUM(ENERO:DICIEMBRE!T272)</f>
        <v>0</v>
      </c>
      <c r="U272" s="26">
        <f>SUM(ENERO:DICIEMBRE!U272)</f>
        <v>0</v>
      </c>
      <c r="V272" s="26">
        <f>SUM(ENERO:DICIEMBRE!V272)</f>
        <v>0</v>
      </c>
      <c r="W272" s="26">
        <f>SUM(ENERO:DICIEMBRE!W272)</f>
        <v>0</v>
      </c>
      <c r="X272" s="26">
        <f>SUM(ENERO:DICIEMBRE!X272)</f>
        <v>0</v>
      </c>
      <c r="Y272" s="26">
        <f>SUM(ENERO:DICIEMBRE!Y272)</f>
        <v>0</v>
      </c>
      <c r="Z272" s="26">
        <f>SUM(ENERO:DICIEMBRE!Z272)</f>
        <v>0</v>
      </c>
      <c r="AA272" s="26">
        <f>SUM(ENERO:DICIEMBRE!AA272)</f>
        <v>0</v>
      </c>
      <c r="AB272" s="26">
        <f>SUM(ENERO:DICIEMBRE!AB272)</f>
        <v>0</v>
      </c>
      <c r="AC272" s="26">
        <f>SUM(ENERO:DICIEMBRE!AC272)</f>
        <v>0</v>
      </c>
      <c r="AD272" s="26">
        <f>SUM(ENERO:DICIEMBRE!AD272)</f>
        <v>5</v>
      </c>
      <c r="AE272" s="26">
        <f>SUM(ENERO:DICIEMBRE!AE272)</f>
        <v>6</v>
      </c>
      <c r="AF272" s="26">
        <f>SUM(ENERO:DICIEMBRE!AF272)</f>
        <v>49</v>
      </c>
      <c r="AG272" s="26">
        <f>SUM(ENERO:DICIEMBRE!AG272)</f>
        <v>37</v>
      </c>
      <c r="AH272" s="26">
        <f>SUM(ENERO:DICIEMBRE!AH272)</f>
        <v>39</v>
      </c>
      <c r="AI272" s="26">
        <f>SUM(ENERO:DICIEMBRE!AI272)</f>
        <v>30</v>
      </c>
      <c r="AJ272" s="26">
        <f>SUM(ENERO:DICIEMBRE!AJ272)</f>
        <v>45</v>
      </c>
      <c r="AK272" s="26">
        <f>SUM(ENERO:DICIEMBRE!AK272)</f>
        <v>62</v>
      </c>
      <c r="AL272" s="26">
        <f>SUM(ENERO:DICIEMBRE!AL272)</f>
        <v>124</v>
      </c>
      <c r="AM272" s="26">
        <f>SUM(ENERO:DICIEMBRE!AM272)</f>
        <v>56</v>
      </c>
      <c r="AN272" s="26">
        <f>SUM(ENERO:DICIEMBRE!AN272)</f>
        <v>75</v>
      </c>
      <c r="AO272" s="26">
        <f>SUM(ENERO:DICIEMBRE!AO272)</f>
        <v>23</v>
      </c>
      <c r="AP272" s="26">
        <f>SUM(ENERO:DICIEMBRE!AP272)</f>
        <v>1</v>
      </c>
      <c r="AQ272" s="26">
        <f>SUM(ENERO:DICIEMBRE!AQ272)</f>
        <v>0</v>
      </c>
      <c r="AR272" s="26">
        <f>SUM(ENERO:DICIEMBRE!AR272)</f>
        <v>0</v>
      </c>
      <c r="AS272" s="26">
        <f>SUM(ENERO:DICIEMBRE!AS272)</f>
        <v>126</v>
      </c>
      <c r="AT272" s="26">
        <f>SUM(ENERO:DICIEMBRE!AT272)</f>
        <v>0</v>
      </c>
      <c r="AU272" s="26">
        <f>SUM(ENERO:DICIEMBRE!AU272)</f>
        <v>0</v>
      </c>
      <c r="AV272" s="26">
        <f>SUM(ENERO:DICIEMBRE!AV272)</f>
        <v>2</v>
      </c>
      <c r="AW272" s="26">
        <f>SUM(ENERO:DICIEMBRE!AW272)</f>
        <v>0</v>
      </c>
      <c r="AX272" s="26">
        <f>SUM(ENERO:DICIEMBRE!AX272)</f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x14ac:dyDescent="0.2">
      <c r="A273" s="3290"/>
      <c r="B273" s="3297" t="s">
        <v>271</v>
      </c>
      <c r="C273" s="3297"/>
      <c r="D273" s="417">
        <f t="shared" si="167"/>
        <v>222</v>
      </c>
      <c r="E273" s="528">
        <f t="shared" si="166"/>
        <v>74</v>
      </c>
      <c r="F273" s="529">
        <f t="shared" si="166"/>
        <v>148</v>
      </c>
      <c r="G273" s="26">
        <f>SUM(ENERO:DICIEMBRE!G273)</f>
        <v>0</v>
      </c>
      <c r="H273" s="26">
        <f>SUM(ENERO:DICIEMBRE!H273)</f>
        <v>0</v>
      </c>
      <c r="I273" s="26">
        <f>SUM(ENERO:DICIEMBRE!I273)</f>
        <v>0</v>
      </c>
      <c r="J273" s="26">
        <f>SUM(ENERO:DICIEMBRE!J273)</f>
        <v>0</v>
      </c>
      <c r="K273" s="26">
        <f>SUM(ENERO:DICIEMBRE!K273)</f>
        <v>0</v>
      </c>
      <c r="L273" s="26">
        <f>SUM(ENERO:DICIEMBRE!L273)</f>
        <v>0</v>
      </c>
      <c r="M273" s="26">
        <f>SUM(ENERO:DICIEMBRE!M273)</f>
        <v>0</v>
      </c>
      <c r="N273" s="26">
        <f>SUM(ENERO:DICIEMBRE!N273)</f>
        <v>0</v>
      </c>
      <c r="O273" s="26">
        <f>SUM(ENERO:DICIEMBRE!O273)</f>
        <v>0</v>
      </c>
      <c r="P273" s="26">
        <f>SUM(ENERO:DICIEMBRE!P273)</f>
        <v>0</v>
      </c>
      <c r="Q273" s="26">
        <f>SUM(ENERO:DICIEMBRE!Q273)</f>
        <v>0</v>
      </c>
      <c r="R273" s="26">
        <f>SUM(ENERO:DICIEMBRE!R273)</f>
        <v>0</v>
      </c>
      <c r="S273" s="26">
        <f>SUM(ENERO:DICIEMBRE!S273)</f>
        <v>0</v>
      </c>
      <c r="T273" s="26">
        <f>SUM(ENERO:DICIEMBRE!T273)</f>
        <v>0</v>
      </c>
      <c r="U273" s="26">
        <f>SUM(ENERO:DICIEMBRE!U273)</f>
        <v>0</v>
      </c>
      <c r="V273" s="26">
        <f>SUM(ENERO:DICIEMBRE!V273)</f>
        <v>0</v>
      </c>
      <c r="W273" s="26">
        <f>SUM(ENERO:DICIEMBRE!W273)</f>
        <v>0</v>
      </c>
      <c r="X273" s="26">
        <f>SUM(ENERO:DICIEMBRE!X273)</f>
        <v>0</v>
      </c>
      <c r="Y273" s="26">
        <f>SUM(ENERO:DICIEMBRE!Y273)</f>
        <v>0</v>
      </c>
      <c r="Z273" s="26">
        <f>SUM(ENERO:DICIEMBRE!Z273)</f>
        <v>0</v>
      </c>
      <c r="AA273" s="26">
        <f>SUM(ENERO:DICIEMBRE!AA273)</f>
        <v>2</v>
      </c>
      <c r="AB273" s="26">
        <f>SUM(ENERO:DICIEMBRE!AB273)</f>
        <v>0</v>
      </c>
      <c r="AC273" s="26">
        <f>SUM(ENERO:DICIEMBRE!AC273)</f>
        <v>0</v>
      </c>
      <c r="AD273" s="26">
        <f>SUM(ENERO:DICIEMBRE!AD273)</f>
        <v>3</v>
      </c>
      <c r="AE273" s="26">
        <f>SUM(ENERO:DICIEMBRE!AE273)</f>
        <v>0</v>
      </c>
      <c r="AF273" s="26">
        <f>SUM(ENERO:DICIEMBRE!AF273)</f>
        <v>20</v>
      </c>
      <c r="AG273" s="26">
        <f>SUM(ENERO:DICIEMBRE!AG273)</f>
        <v>13</v>
      </c>
      <c r="AH273" s="26">
        <f>SUM(ENERO:DICIEMBRE!AH273)</f>
        <v>23</v>
      </c>
      <c r="AI273" s="26">
        <f>SUM(ENERO:DICIEMBRE!AI273)</f>
        <v>11</v>
      </c>
      <c r="AJ273" s="26">
        <f>SUM(ENERO:DICIEMBRE!AJ273)</f>
        <v>23</v>
      </c>
      <c r="AK273" s="26">
        <f>SUM(ENERO:DICIEMBRE!AK273)</f>
        <v>27</v>
      </c>
      <c r="AL273" s="26">
        <f>SUM(ENERO:DICIEMBRE!AL273)</f>
        <v>43</v>
      </c>
      <c r="AM273" s="26">
        <f>SUM(ENERO:DICIEMBRE!AM273)</f>
        <v>21</v>
      </c>
      <c r="AN273" s="26">
        <f>SUM(ENERO:DICIEMBRE!AN273)</f>
        <v>36</v>
      </c>
      <c r="AO273" s="26">
        <f>SUM(ENERO:DICIEMBRE!AO273)</f>
        <v>14</v>
      </c>
      <c r="AP273" s="26">
        <f>SUM(ENERO:DICIEMBRE!AP273)</f>
        <v>0</v>
      </c>
      <c r="AQ273" s="26">
        <f>SUM(ENERO:DICIEMBRE!AQ273)</f>
        <v>0</v>
      </c>
      <c r="AR273" s="26">
        <f>SUM(ENERO:DICIEMBRE!AR273)</f>
        <v>0</v>
      </c>
      <c r="AS273" s="26">
        <f>SUM(ENERO:DICIEMBRE!AS273)</f>
        <v>0</v>
      </c>
      <c r="AT273" s="26">
        <f>SUM(ENERO:DICIEMBRE!AT273)</f>
        <v>0</v>
      </c>
      <c r="AU273" s="26">
        <f>SUM(ENERO:DICIEMBRE!AU273)</f>
        <v>0</v>
      </c>
      <c r="AV273" s="26">
        <f>SUM(ENERO:DICIEMBRE!AV273)</f>
        <v>0</v>
      </c>
      <c r="AW273" s="26">
        <f>SUM(ENERO:DICIEMBRE!AW273)</f>
        <v>0</v>
      </c>
      <c r="AX273" s="26">
        <f>SUM(ENERO:DICIEMBRE!AX273)</f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x14ac:dyDescent="0.2">
      <c r="A274" s="3290"/>
      <c r="B274" s="3297" t="s">
        <v>272</v>
      </c>
      <c r="C274" s="3297"/>
      <c r="D274" s="417">
        <f t="shared" si="167"/>
        <v>206</v>
      </c>
      <c r="E274" s="528">
        <f t="shared" si="166"/>
        <v>67</v>
      </c>
      <c r="F274" s="529">
        <f t="shared" si="166"/>
        <v>139</v>
      </c>
      <c r="G274" s="26">
        <f>SUM(ENERO:DICIEMBRE!G274)</f>
        <v>0</v>
      </c>
      <c r="H274" s="26">
        <f>SUM(ENERO:DICIEMBRE!H274)</f>
        <v>0</v>
      </c>
      <c r="I274" s="26">
        <f>SUM(ENERO:DICIEMBRE!I274)</f>
        <v>0</v>
      </c>
      <c r="J274" s="26">
        <f>SUM(ENERO:DICIEMBRE!J274)</f>
        <v>0</v>
      </c>
      <c r="K274" s="26">
        <f>SUM(ENERO:DICIEMBRE!K274)</f>
        <v>0</v>
      </c>
      <c r="L274" s="26">
        <f>SUM(ENERO:DICIEMBRE!L274)</f>
        <v>0</v>
      </c>
      <c r="M274" s="26">
        <f>SUM(ENERO:DICIEMBRE!M274)</f>
        <v>0</v>
      </c>
      <c r="N274" s="26">
        <f>SUM(ENERO:DICIEMBRE!N274)</f>
        <v>0</v>
      </c>
      <c r="O274" s="26">
        <f>SUM(ENERO:DICIEMBRE!O274)</f>
        <v>0</v>
      </c>
      <c r="P274" s="26">
        <f>SUM(ENERO:DICIEMBRE!P274)</f>
        <v>0</v>
      </c>
      <c r="Q274" s="26">
        <f>SUM(ENERO:DICIEMBRE!Q274)</f>
        <v>0</v>
      </c>
      <c r="R274" s="26">
        <f>SUM(ENERO:DICIEMBRE!R274)</f>
        <v>0</v>
      </c>
      <c r="S274" s="26">
        <f>SUM(ENERO:DICIEMBRE!S274)</f>
        <v>0</v>
      </c>
      <c r="T274" s="26">
        <f>SUM(ENERO:DICIEMBRE!T274)</f>
        <v>0</v>
      </c>
      <c r="U274" s="26">
        <f>SUM(ENERO:DICIEMBRE!U274)</f>
        <v>0</v>
      </c>
      <c r="V274" s="26">
        <f>SUM(ENERO:DICIEMBRE!V274)</f>
        <v>0</v>
      </c>
      <c r="W274" s="26">
        <f>SUM(ENERO:DICIEMBRE!W274)</f>
        <v>0</v>
      </c>
      <c r="X274" s="26">
        <f>SUM(ENERO:DICIEMBRE!X274)</f>
        <v>0</v>
      </c>
      <c r="Y274" s="26">
        <f>SUM(ENERO:DICIEMBRE!Y274)</f>
        <v>0</v>
      </c>
      <c r="Z274" s="26">
        <f>SUM(ENERO:DICIEMBRE!Z274)</f>
        <v>0</v>
      </c>
      <c r="AA274" s="26">
        <f>SUM(ENERO:DICIEMBRE!AA274)</f>
        <v>0</v>
      </c>
      <c r="AB274" s="26">
        <f>SUM(ENERO:DICIEMBRE!AB274)</f>
        <v>0</v>
      </c>
      <c r="AC274" s="26">
        <f>SUM(ENERO:DICIEMBRE!AC274)</f>
        <v>0</v>
      </c>
      <c r="AD274" s="26">
        <f>SUM(ENERO:DICIEMBRE!AD274)</f>
        <v>3</v>
      </c>
      <c r="AE274" s="26">
        <f>SUM(ENERO:DICIEMBRE!AE274)</f>
        <v>2</v>
      </c>
      <c r="AF274" s="26">
        <f>SUM(ENERO:DICIEMBRE!AF274)</f>
        <v>21</v>
      </c>
      <c r="AG274" s="26">
        <f>SUM(ENERO:DICIEMBRE!AG274)</f>
        <v>15</v>
      </c>
      <c r="AH274" s="26">
        <f>SUM(ENERO:DICIEMBRE!AH274)</f>
        <v>18</v>
      </c>
      <c r="AI274" s="26">
        <f>SUM(ENERO:DICIEMBRE!AI274)</f>
        <v>8</v>
      </c>
      <c r="AJ274" s="26">
        <f>SUM(ENERO:DICIEMBRE!AJ274)</f>
        <v>21</v>
      </c>
      <c r="AK274" s="26">
        <f>SUM(ENERO:DICIEMBRE!AK274)</f>
        <v>24</v>
      </c>
      <c r="AL274" s="26">
        <f>SUM(ENERO:DICIEMBRE!AL274)</f>
        <v>44</v>
      </c>
      <c r="AM274" s="26">
        <f>SUM(ENERO:DICIEMBRE!AM274)</f>
        <v>18</v>
      </c>
      <c r="AN274" s="26">
        <f>SUM(ENERO:DICIEMBRE!AN274)</f>
        <v>32</v>
      </c>
      <c r="AO274" s="26">
        <f>SUM(ENERO:DICIEMBRE!AO274)</f>
        <v>14</v>
      </c>
      <c r="AP274" s="26">
        <f>SUM(ENERO:DICIEMBRE!AP274)</f>
        <v>0</v>
      </c>
      <c r="AQ274" s="26">
        <f>SUM(ENERO:DICIEMBRE!AQ274)</f>
        <v>0</v>
      </c>
      <c r="AR274" s="26">
        <f>SUM(ENERO:DICIEMBRE!AR274)</f>
        <v>0</v>
      </c>
      <c r="AS274" s="26">
        <f>SUM(ENERO:DICIEMBRE!AS274)</f>
        <v>0</v>
      </c>
      <c r="AT274" s="26">
        <f>SUM(ENERO:DICIEMBRE!AT274)</f>
        <v>0</v>
      </c>
      <c r="AU274" s="26">
        <f>SUM(ENERO:DICIEMBRE!AU274)</f>
        <v>0</v>
      </c>
      <c r="AV274" s="26">
        <f>SUM(ENERO:DICIEMBRE!AV274)</f>
        <v>1</v>
      </c>
      <c r="AW274" s="26">
        <f>SUM(ENERO:DICIEMBRE!AW274)</f>
        <v>0</v>
      </c>
      <c r="AX274" s="26">
        <f>SUM(ENERO:DICIEMBRE!AX274)</f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x14ac:dyDescent="0.2">
      <c r="A275" s="3290"/>
      <c r="B275" s="3300" t="s">
        <v>273</v>
      </c>
      <c r="C275" s="3301"/>
      <c r="D275" s="417">
        <f t="shared" si="167"/>
        <v>36</v>
      </c>
      <c r="E275" s="528">
        <f t="shared" si="166"/>
        <v>10</v>
      </c>
      <c r="F275" s="529">
        <f t="shared" si="166"/>
        <v>26</v>
      </c>
      <c r="G275" s="26">
        <f>SUM(ENERO:DICIEMBRE!G275)</f>
        <v>0</v>
      </c>
      <c r="H275" s="26">
        <f>SUM(ENERO:DICIEMBRE!H275)</f>
        <v>0</v>
      </c>
      <c r="I275" s="26">
        <f>SUM(ENERO:DICIEMBRE!I275)</f>
        <v>0</v>
      </c>
      <c r="J275" s="26">
        <f>SUM(ENERO:DICIEMBRE!J275)</f>
        <v>0</v>
      </c>
      <c r="K275" s="26">
        <f>SUM(ENERO:DICIEMBRE!K275)</f>
        <v>0</v>
      </c>
      <c r="L275" s="26">
        <f>SUM(ENERO:DICIEMBRE!L275)</f>
        <v>0</v>
      </c>
      <c r="M275" s="26">
        <f>SUM(ENERO:DICIEMBRE!M275)</f>
        <v>0</v>
      </c>
      <c r="N275" s="26">
        <f>SUM(ENERO:DICIEMBRE!N275)</f>
        <v>0</v>
      </c>
      <c r="O275" s="26">
        <f>SUM(ENERO:DICIEMBRE!O275)</f>
        <v>0</v>
      </c>
      <c r="P275" s="26">
        <f>SUM(ENERO:DICIEMBRE!P275)</f>
        <v>0</v>
      </c>
      <c r="Q275" s="26">
        <f>SUM(ENERO:DICIEMBRE!Q275)</f>
        <v>0</v>
      </c>
      <c r="R275" s="26">
        <f>SUM(ENERO:DICIEMBRE!R275)</f>
        <v>0</v>
      </c>
      <c r="S275" s="26">
        <f>SUM(ENERO:DICIEMBRE!S275)</f>
        <v>0</v>
      </c>
      <c r="T275" s="26">
        <f>SUM(ENERO:DICIEMBRE!T275)</f>
        <v>0</v>
      </c>
      <c r="U275" s="26">
        <f>SUM(ENERO:DICIEMBRE!U275)</f>
        <v>0</v>
      </c>
      <c r="V275" s="26">
        <f>SUM(ENERO:DICIEMBRE!V275)</f>
        <v>0</v>
      </c>
      <c r="W275" s="26">
        <f>SUM(ENERO:DICIEMBRE!W275)</f>
        <v>0</v>
      </c>
      <c r="X275" s="26">
        <f>SUM(ENERO:DICIEMBRE!X275)</f>
        <v>0</v>
      </c>
      <c r="Y275" s="26">
        <f>SUM(ENERO:DICIEMBRE!Y275)</f>
        <v>0</v>
      </c>
      <c r="Z275" s="26">
        <f>SUM(ENERO:DICIEMBRE!Z275)</f>
        <v>0</v>
      </c>
      <c r="AA275" s="26">
        <f>SUM(ENERO:DICIEMBRE!AA275)</f>
        <v>0</v>
      </c>
      <c r="AB275" s="26">
        <f>SUM(ENERO:DICIEMBRE!AB275)</f>
        <v>0</v>
      </c>
      <c r="AC275" s="26">
        <f>SUM(ENERO:DICIEMBRE!AC275)</f>
        <v>0</v>
      </c>
      <c r="AD275" s="26">
        <f>SUM(ENERO:DICIEMBRE!AD275)</f>
        <v>0</v>
      </c>
      <c r="AE275" s="26">
        <f>SUM(ENERO:DICIEMBRE!AE275)</f>
        <v>0</v>
      </c>
      <c r="AF275" s="26">
        <f>SUM(ENERO:DICIEMBRE!AF275)</f>
        <v>0</v>
      </c>
      <c r="AG275" s="26">
        <f>SUM(ENERO:DICIEMBRE!AG275)</f>
        <v>2</v>
      </c>
      <c r="AH275" s="26">
        <f>SUM(ENERO:DICIEMBRE!AH275)</f>
        <v>5</v>
      </c>
      <c r="AI275" s="26">
        <f>SUM(ENERO:DICIEMBRE!AI275)</f>
        <v>2</v>
      </c>
      <c r="AJ275" s="26">
        <f>SUM(ENERO:DICIEMBRE!AJ275)</f>
        <v>5</v>
      </c>
      <c r="AK275" s="26">
        <f>SUM(ENERO:DICIEMBRE!AK275)</f>
        <v>3</v>
      </c>
      <c r="AL275" s="26">
        <f>SUM(ENERO:DICIEMBRE!AL275)</f>
        <v>12</v>
      </c>
      <c r="AM275" s="26">
        <f>SUM(ENERO:DICIEMBRE!AM275)</f>
        <v>3</v>
      </c>
      <c r="AN275" s="26">
        <f>SUM(ENERO:DICIEMBRE!AN275)</f>
        <v>4</v>
      </c>
      <c r="AO275" s="26">
        <f>SUM(ENERO:DICIEMBRE!AO275)</f>
        <v>0</v>
      </c>
      <c r="AP275" s="26">
        <f>SUM(ENERO:DICIEMBRE!AP275)</f>
        <v>0</v>
      </c>
      <c r="AQ275" s="26">
        <f>SUM(ENERO:DICIEMBRE!AQ275)</f>
        <v>0</v>
      </c>
      <c r="AR275" s="26">
        <f>SUM(ENERO:DICIEMBRE!AR275)</f>
        <v>0</v>
      </c>
      <c r="AS275" s="26">
        <f>SUM(ENERO:DICIEMBRE!AS275)</f>
        <v>0</v>
      </c>
      <c r="AT275" s="26">
        <f>SUM(ENERO:DICIEMBRE!AT275)</f>
        <v>0</v>
      </c>
      <c r="AU275" s="26">
        <f>SUM(ENERO:DICIEMBRE!AU275)</f>
        <v>0</v>
      </c>
      <c r="AV275" s="26">
        <f>SUM(ENERO:DICIEMBRE!AV275)</f>
        <v>0</v>
      </c>
      <c r="AW275" s="26">
        <f>SUM(ENERO:DICIEMBRE!AW275)</f>
        <v>0</v>
      </c>
      <c r="AX275" s="26">
        <f>SUM(ENERO:DICIEMBRE!AX275)</f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x14ac:dyDescent="0.2">
      <c r="A276" s="3291"/>
      <c r="B276" s="3313" t="s">
        <v>274</v>
      </c>
      <c r="C276" s="3313"/>
      <c r="D276" s="506">
        <f t="shared" si="167"/>
        <v>0</v>
      </c>
      <c r="E276" s="538">
        <f t="shared" si="166"/>
        <v>0</v>
      </c>
      <c r="F276" s="539">
        <f t="shared" si="166"/>
        <v>0</v>
      </c>
      <c r="G276" s="26">
        <f>SUM(ENERO:DICIEMBRE!G276)</f>
        <v>0</v>
      </c>
      <c r="H276" s="26">
        <f>SUM(ENERO:DICIEMBRE!H276)</f>
        <v>0</v>
      </c>
      <c r="I276" s="26">
        <f>SUM(ENERO:DICIEMBRE!I276)</f>
        <v>0</v>
      </c>
      <c r="J276" s="26">
        <f>SUM(ENERO:DICIEMBRE!J276)</f>
        <v>0</v>
      </c>
      <c r="K276" s="26">
        <f>SUM(ENERO:DICIEMBRE!K276)</f>
        <v>0</v>
      </c>
      <c r="L276" s="26">
        <f>SUM(ENERO:DICIEMBRE!L276)</f>
        <v>0</v>
      </c>
      <c r="M276" s="26">
        <f>SUM(ENERO:DICIEMBRE!M276)</f>
        <v>0</v>
      </c>
      <c r="N276" s="26">
        <f>SUM(ENERO:DICIEMBRE!N276)</f>
        <v>0</v>
      </c>
      <c r="O276" s="26">
        <f>SUM(ENERO:DICIEMBRE!O276)</f>
        <v>0</v>
      </c>
      <c r="P276" s="26">
        <f>SUM(ENERO:DICIEMBRE!P276)</f>
        <v>0</v>
      </c>
      <c r="Q276" s="26">
        <f>SUM(ENERO:DICIEMBRE!Q276)</f>
        <v>0</v>
      </c>
      <c r="R276" s="26">
        <f>SUM(ENERO:DICIEMBRE!R276)</f>
        <v>0</v>
      </c>
      <c r="S276" s="26">
        <f>SUM(ENERO:DICIEMBRE!S276)</f>
        <v>0</v>
      </c>
      <c r="T276" s="26">
        <f>SUM(ENERO:DICIEMBRE!T276)</f>
        <v>0</v>
      </c>
      <c r="U276" s="26">
        <f>SUM(ENERO:DICIEMBRE!U276)</f>
        <v>0</v>
      </c>
      <c r="V276" s="26">
        <f>SUM(ENERO:DICIEMBRE!V276)</f>
        <v>0</v>
      </c>
      <c r="W276" s="26">
        <f>SUM(ENERO:DICIEMBRE!W276)</f>
        <v>0</v>
      </c>
      <c r="X276" s="26">
        <f>SUM(ENERO:DICIEMBRE!X276)</f>
        <v>0</v>
      </c>
      <c r="Y276" s="26">
        <f>SUM(ENERO:DICIEMBRE!Y276)</f>
        <v>0</v>
      </c>
      <c r="Z276" s="26">
        <f>SUM(ENERO:DICIEMBRE!Z276)</f>
        <v>0</v>
      </c>
      <c r="AA276" s="26">
        <f>SUM(ENERO:DICIEMBRE!AA276)</f>
        <v>0</v>
      </c>
      <c r="AB276" s="26">
        <f>SUM(ENERO:DICIEMBRE!AB276)</f>
        <v>0</v>
      </c>
      <c r="AC276" s="26">
        <f>SUM(ENERO:DICIEMBRE!AC276)</f>
        <v>0</v>
      </c>
      <c r="AD276" s="26">
        <f>SUM(ENERO:DICIEMBRE!AD276)</f>
        <v>0</v>
      </c>
      <c r="AE276" s="26">
        <f>SUM(ENERO:DICIEMBRE!AE276)</f>
        <v>0</v>
      </c>
      <c r="AF276" s="26">
        <f>SUM(ENERO:DICIEMBRE!AF276)</f>
        <v>0</v>
      </c>
      <c r="AG276" s="26">
        <f>SUM(ENERO:DICIEMBRE!AG276)</f>
        <v>0</v>
      </c>
      <c r="AH276" s="26">
        <f>SUM(ENERO:DICIEMBRE!AH276)</f>
        <v>0</v>
      </c>
      <c r="AI276" s="26">
        <f>SUM(ENERO:DICIEMBRE!AI276)</f>
        <v>0</v>
      </c>
      <c r="AJ276" s="26">
        <f>SUM(ENERO:DICIEMBRE!AJ276)</f>
        <v>0</v>
      </c>
      <c r="AK276" s="26">
        <f>SUM(ENERO:DICIEMBRE!AK276)</f>
        <v>0</v>
      </c>
      <c r="AL276" s="26">
        <f>SUM(ENERO:DICIEMBRE!AL276)</f>
        <v>0</v>
      </c>
      <c r="AM276" s="26">
        <f>SUM(ENERO:DICIEMBRE!AM276)</f>
        <v>0</v>
      </c>
      <c r="AN276" s="26">
        <f>SUM(ENERO:DICIEMBRE!AN276)</f>
        <v>0</v>
      </c>
      <c r="AO276" s="26">
        <f>SUM(ENERO:DICIEMBRE!AO276)</f>
        <v>0</v>
      </c>
      <c r="AP276" s="26">
        <f>SUM(ENERO:DICIEMBRE!AP276)</f>
        <v>0</v>
      </c>
      <c r="AQ276" s="26">
        <f>SUM(ENERO:DICIEMBRE!AQ276)</f>
        <v>0</v>
      </c>
      <c r="AR276" s="26">
        <f>SUM(ENERO:DICIEMBRE!AR276)</f>
        <v>0</v>
      </c>
      <c r="AS276" s="26">
        <f>SUM(ENERO:DICIEMBRE!AS276)</f>
        <v>0</v>
      </c>
      <c r="AT276" s="26">
        <f>SUM(ENERO:DICIEMBRE!AT276)</f>
        <v>0</v>
      </c>
      <c r="AU276" s="26">
        <f>SUM(ENERO:DICIEMBRE!AU276)</f>
        <v>0</v>
      </c>
      <c r="AV276" s="26">
        <f>SUM(ENERO:DICIEMBRE!AV276)</f>
        <v>0</v>
      </c>
      <c r="AW276" s="26">
        <f>SUM(ENERO:DICIEMBRE!AW276)</f>
        <v>0</v>
      </c>
      <c r="AX276" s="26">
        <f>SUM(ENERO:DICIEMBRE!AX276)</f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x14ac:dyDescent="0.2">
      <c r="A277" s="3314" t="s">
        <v>280</v>
      </c>
      <c r="B277" s="3296" t="s">
        <v>269</v>
      </c>
      <c r="C277" s="3296"/>
      <c r="D277" s="411">
        <f t="shared" si="167"/>
        <v>0</v>
      </c>
      <c r="E277" s="543">
        <f t="shared" si="166"/>
        <v>0</v>
      </c>
      <c r="F277" s="544">
        <f t="shared" si="166"/>
        <v>0</v>
      </c>
      <c r="G277" s="26">
        <f>SUM(ENERO:DICIEMBRE!G277)</f>
        <v>0</v>
      </c>
      <c r="H277" s="26">
        <f>SUM(ENERO:DICIEMBRE!H277)</f>
        <v>0</v>
      </c>
      <c r="I277" s="26">
        <f>SUM(ENERO:DICIEMBRE!I277)</f>
        <v>0</v>
      </c>
      <c r="J277" s="26">
        <f>SUM(ENERO:DICIEMBRE!J277)</f>
        <v>0</v>
      </c>
      <c r="K277" s="26">
        <f>SUM(ENERO:DICIEMBRE!K277)</f>
        <v>0</v>
      </c>
      <c r="L277" s="26">
        <f>SUM(ENERO:DICIEMBRE!L277)</f>
        <v>0</v>
      </c>
      <c r="M277" s="26">
        <f>SUM(ENERO:DICIEMBRE!M277)</f>
        <v>0</v>
      </c>
      <c r="N277" s="26">
        <f>SUM(ENERO:DICIEMBRE!N277)</f>
        <v>0</v>
      </c>
      <c r="O277" s="26">
        <f>SUM(ENERO:DICIEMBRE!O277)</f>
        <v>0</v>
      </c>
      <c r="P277" s="26">
        <f>SUM(ENERO:DICIEMBRE!P277)</f>
        <v>0</v>
      </c>
      <c r="Q277" s="26">
        <f>SUM(ENERO:DICIEMBRE!Q277)</f>
        <v>0</v>
      </c>
      <c r="R277" s="26">
        <f>SUM(ENERO:DICIEMBRE!R277)</f>
        <v>0</v>
      </c>
      <c r="S277" s="26">
        <f>SUM(ENERO:DICIEMBRE!S277)</f>
        <v>0</v>
      </c>
      <c r="T277" s="26">
        <f>SUM(ENERO:DICIEMBRE!T277)</f>
        <v>0</v>
      </c>
      <c r="U277" s="26">
        <f>SUM(ENERO:DICIEMBRE!U277)</f>
        <v>0</v>
      </c>
      <c r="V277" s="26">
        <f>SUM(ENERO:DICIEMBRE!V277)</f>
        <v>0</v>
      </c>
      <c r="W277" s="26">
        <f>SUM(ENERO:DICIEMBRE!W277)</f>
        <v>0</v>
      </c>
      <c r="X277" s="26">
        <f>SUM(ENERO:DICIEMBRE!X277)</f>
        <v>0</v>
      </c>
      <c r="Y277" s="26">
        <f>SUM(ENERO:DICIEMBRE!Y277)</f>
        <v>0</v>
      </c>
      <c r="Z277" s="26">
        <f>SUM(ENERO:DICIEMBRE!Z277)</f>
        <v>0</v>
      </c>
      <c r="AA277" s="26">
        <f>SUM(ENERO:DICIEMBRE!AA277)</f>
        <v>0</v>
      </c>
      <c r="AB277" s="26">
        <f>SUM(ENERO:DICIEMBRE!AB277)</f>
        <v>0</v>
      </c>
      <c r="AC277" s="26">
        <f>SUM(ENERO:DICIEMBRE!AC277)</f>
        <v>0</v>
      </c>
      <c r="AD277" s="26">
        <f>SUM(ENERO:DICIEMBRE!AD277)</f>
        <v>0</v>
      </c>
      <c r="AE277" s="26">
        <f>SUM(ENERO:DICIEMBRE!AE277)</f>
        <v>0</v>
      </c>
      <c r="AF277" s="26">
        <f>SUM(ENERO:DICIEMBRE!AF277)</f>
        <v>0</v>
      </c>
      <c r="AG277" s="26">
        <f>SUM(ENERO:DICIEMBRE!AG277)</f>
        <v>0</v>
      </c>
      <c r="AH277" s="26">
        <f>SUM(ENERO:DICIEMBRE!AH277)</f>
        <v>0</v>
      </c>
      <c r="AI277" s="26">
        <f>SUM(ENERO:DICIEMBRE!AI277)</f>
        <v>0</v>
      </c>
      <c r="AJ277" s="26">
        <f>SUM(ENERO:DICIEMBRE!AJ277)</f>
        <v>0</v>
      </c>
      <c r="AK277" s="26">
        <f>SUM(ENERO:DICIEMBRE!AK277)</f>
        <v>0</v>
      </c>
      <c r="AL277" s="26">
        <f>SUM(ENERO:DICIEMBRE!AL277)</f>
        <v>0</v>
      </c>
      <c r="AM277" s="26">
        <f>SUM(ENERO:DICIEMBRE!AM277)</f>
        <v>0</v>
      </c>
      <c r="AN277" s="26">
        <f>SUM(ENERO:DICIEMBRE!AN277)</f>
        <v>0</v>
      </c>
      <c r="AO277" s="26">
        <f>SUM(ENERO:DICIEMBRE!AO277)</f>
        <v>0</v>
      </c>
      <c r="AP277" s="26">
        <f>SUM(ENERO:DICIEMBRE!AP277)</f>
        <v>0</v>
      </c>
      <c r="AQ277" s="26">
        <f>SUM(ENERO:DICIEMBRE!AQ277)</f>
        <v>0</v>
      </c>
      <c r="AR277" s="26">
        <f>SUM(ENERO:DICIEMBRE!AR277)</f>
        <v>0</v>
      </c>
      <c r="AS277" s="26">
        <f>SUM(ENERO:DICIEMBRE!AS277)</f>
        <v>0</v>
      </c>
      <c r="AT277" s="26">
        <f>SUM(ENERO:DICIEMBRE!AT277)</f>
        <v>0</v>
      </c>
      <c r="AU277" s="26">
        <f>SUM(ENERO:DICIEMBRE!AU277)</f>
        <v>0</v>
      </c>
      <c r="AV277" s="26">
        <f>SUM(ENERO:DICIEMBRE!AV277)</f>
        <v>0</v>
      </c>
      <c r="AW277" s="26">
        <f>SUM(ENERO:DICIEMBRE!AW277)</f>
        <v>0</v>
      </c>
      <c r="AX277" s="26">
        <f>SUM(ENERO:DICIEMBRE!AX277)</f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528">
        <f t="shared" si="166"/>
        <v>0</v>
      </c>
      <c r="F278" s="529">
        <f t="shared" si="166"/>
        <v>0</v>
      </c>
      <c r="G278" s="26">
        <f>SUM(ENERO:DICIEMBRE!G278)</f>
        <v>0</v>
      </c>
      <c r="H278" s="26">
        <f>SUM(ENERO:DICIEMBRE!H278)</f>
        <v>0</v>
      </c>
      <c r="I278" s="26">
        <f>SUM(ENERO:DICIEMBRE!I278)</f>
        <v>0</v>
      </c>
      <c r="J278" s="26">
        <f>SUM(ENERO:DICIEMBRE!J278)</f>
        <v>0</v>
      </c>
      <c r="K278" s="26">
        <f>SUM(ENERO:DICIEMBRE!K278)</f>
        <v>0</v>
      </c>
      <c r="L278" s="26">
        <f>SUM(ENERO:DICIEMBRE!L278)</f>
        <v>0</v>
      </c>
      <c r="M278" s="26">
        <f>SUM(ENERO:DICIEMBRE!M278)</f>
        <v>0</v>
      </c>
      <c r="N278" s="26">
        <f>SUM(ENERO:DICIEMBRE!N278)</f>
        <v>0</v>
      </c>
      <c r="O278" s="26">
        <f>SUM(ENERO:DICIEMBRE!O278)</f>
        <v>0</v>
      </c>
      <c r="P278" s="26">
        <f>SUM(ENERO:DICIEMBRE!P278)</f>
        <v>0</v>
      </c>
      <c r="Q278" s="26">
        <f>SUM(ENERO:DICIEMBRE!Q278)</f>
        <v>0</v>
      </c>
      <c r="R278" s="26">
        <f>SUM(ENERO:DICIEMBRE!R278)</f>
        <v>0</v>
      </c>
      <c r="S278" s="26">
        <f>SUM(ENERO:DICIEMBRE!S278)</f>
        <v>0</v>
      </c>
      <c r="T278" s="26">
        <f>SUM(ENERO:DICIEMBRE!T278)</f>
        <v>0</v>
      </c>
      <c r="U278" s="26">
        <f>SUM(ENERO:DICIEMBRE!U278)</f>
        <v>0</v>
      </c>
      <c r="V278" s="26">
        <f>SUM(ENERO:DICIEMBRE!V278)</f>
        <v>0</v>
      </c>
      <c r="W278" s="26">
        <f>SUM(ENERO:DICIEMBRE!W278)</f>
        <v>0</v>
      </c>
      <c r="X278" s="26">
        <f>SUM(ENERO:DICIEMBRE!X278)</f>
        <v>0</v>
      </c>
      <c r="Y278" s="26">
        <f>SUM(ENERO:DICIEMBRE!Y278)</f>
        <v>0</v>
      </c>
      <c r="Z278" s="26">
        <f>SUM(ENERO:DICIEMBRE!Z278)</f>
        <v>0</v>
      </c>
      <c r="AA278" s="26">
        <f>SUM(ENERO:DICIEMBRE!AA278)</f>
        <v>0</v>
      </c>
      <c r="AB278" s="26">
        <f>SUM(ENERO:DICIEMBRE!AB278)</f>
        <v>0</v>
      </c>
      <c r="AC278" s="26">
        <f>SUM(ENERO:DICIEMBRE!AC278)</f>
        <v>0</v>
      </c>
      <c r="AD278" s="26">
        <f>SUM(ENERO:DICIEMBRE!AD278)</f>
        <v>0</v>
      </c>
      <c r="AE278" s="26">
        <f>SUM(ENERO:DICIEMBRE!AE278)</f>
        <v>0</v>
      </c>
      <c r="AF278" s="26">
        <f>SUM(ENERO:DICIEMBRE!AF278)</f>
        <v>0</v>
      </c>
      <c r="AG278" s="26">
        <f>SUM(ENERO:DICIEMBRE!AG278)</f>
        <v>0</v>
      </c>
      <c r="AH278" s="26">
        <f>SUM(ENERO:DICIEMBRE!AH278)</f>
        <v>0</v>
      </c>
      <c r="AI278" s="26">
        <f>SUM(ENERO:DICIEMBRE!AI278)</f>
        <v>0</v>
      </c>
      <c r="AJ278" s="26">
        <f>SUM(ENERO:DICIEMBRE!AJ278)</f>
        <v>0</v>
      </c>
      <c r="AK278" s="26">
        <f>SUM(ENERO:DICIEMBRE!AK278)</f>
        <v>0</v>
      </c>
      <c r="AL278" s="26">
        <f>SUM(ENERO:DICIEMBRE!AL278)</f>
        <v>0</v>
      </c>
      <c r="AM278" s="26">
        <f>SUM(ENERO:DICIEMBRE!AM278)</f>
        <v>0</v>
      </c>
      <c r="AN278" s="26">
        <f>SUM(ENERO:DICIEMBRE!AN278)</f>
        <v>0</v>
      </c>
      <c r="AO278" s="26">
        <f>SUM(ENERO:DICIEMBRE!AO278)</f>
        <v>0</v>
      </c>
      <c r="AP278" s="26">
        <f>SUM(ENERO:DICIEMBRE!AP278)</f>
        <v>0</v>
      </c>
      <c r="AQ278" s="26">
        <f>SUM(ENERO:DICIEMBRE!AQ278)</f>
        <v>0</v>
      </c>
      <c r="AR278" s="26">
        <f>SUM(ENERO:DICIEMBRE!AR278)</f>
        <v>0</v>
      </c>
      <c r="AS278" s="26">
        <f>SUM(ENERO:DICIEMBRE!AS278)</f>
        <v>0</v>
      </c>
      <c r="AT278" s="26">
        <f>SUM(ENERO:DICIEMBRE!AT278)</f>
        <v>0</v>
      </c>
      <c r="AU278" s="26">
        <f>SUM(ENERO:DICIEMBRE!AU278)</f>
        <v>0</v>
      </c>
      <c r="AV278" s="26">
        <f>SUM(ENERO:DICIEMBRE!AV278)</f>
        <v>0</v>
      </c>
      <c r="AW278" s="26">
        <f>SUM(ENERO:DICIEMBRE!AW278)</f>
        <v>0</v>
      </c>
      <c r="AX278" s="26">
        <f>SUM(ENERO:DICIEMBRE!AX278)</f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x14ac:dyDescent="0.2">
      <c r="A279" s="3315"/>
      <c r="B279" s="3297" t="s">
        <v>271</v>
      </c>
      <c r="C279" s="3297"/>
      <c r="D279" s="417">
        <f t="shared" si="167"/>
        <v>0</v>
      </c>
      <c r="E279" s="528">
        <f t="shared" si="166"/>
        <v>0</v>
      </c>
      <c r="F279" s="529">
        <f t="shared" si="166"/>
        <v>0</v>
      </c>
      <c r="G279" s="26">
        <f>SUM(ENERO:DICIEMBRE!G279)</f>
        <v>0</v>
      </c>
      <c r="H279" s="26">
        <f>SUM(ENERO:DICIEMBRE!H279)</f>
        <v>0</v>
      </c>
      <c r="I279" s="26">
        <f>SUM(ENERO:DICIEMBRE!I279)</f>
        <v>0</v>
      </c>
      <c r="J279" s="26">
        <f>SUM(ENERO:DICIEMBRE!J279)</f>
        <v>0</v>
      </c>
      <c r="K279" s="26">
        <f>SUM(ENERO:DICIEMBRE!K279)</f>
        <v>0</v>
      </c>
      <c r="L279" s="26">
        <f>SUM(ENERO:DICIEMBRE!L279)</f>
        <v>0</v>
      </c>
      <c r="M279" s="26">
        <f>SUM(ENERO:DICIEMBRE!M279)</f>
        <v>0</v>
      </c>
      <c r="N279" s="26">
        <f>SUM(ENERO:DICIEMBRE!N279)</f>
        <v>0</v>
      </c>
      <c r="O279" s="26">
        <f>SUM(ENERO:DICIEMBRE!O279)</f>
        <v>0</v>
      </c>
      <c r="P279" s="26">
        <f>SUM(ENERO:DICIEMBRE!P279)</f>
        <v>0</v>
      </c>
      <c r="Q279" s="26">
        <f>SUM(ENERO:DICIEMBRE!Q279)</f>
        <v>0</v>
      </c>
      <c r="R279" s="26">
        <f>SUM(ENERO:DICIEMBRE!R279)</f>
        <v>0</v>
      </c>
      <c r="S279" s="26">
        <f>SUM(ENERO:DICIEMBRE!S279)</f>
        <v>0</v>
      </c>
      <c r="T279" s="26">
        <f>SUM(ENERO:DICIEMBRE!T279)</f>
        <v>0</v>
      </c>
      <c r="U279" s="26">
        <f>SUM(ENERO:DICIEMBRE!U279)</f>
        <v>0</v>
      </c>
      <c r="V279" s="26">
        <f>SUM(ENERO:DICIEMBRE!V279)</f>
        <v>0</v>
      </c>
      <c r="W279" s="26">
        <f>SUM(ENERO:DICIEMBRE!W279)</f>
        <v>0</v>
      </c>
      <c r="X279" s="26">
        <f>SUM(ENERO:DICIEMBRE!X279)</f>
        <v>0</v>
      </c>
      <c r="Y279" s="26">
        <f>SUM(ENERO:DICIEMBRE!Y279)</f>
        <v>0</v>
      </c>
      <c r="Z279" s="26">
        <f>SUM(ENERO:DICIEMBRE!Z279)</f>
        <v>0</v>
      </c>
      <c r="AA279" s="26">
        <f>SUM(ENERO:DICIEMBRE!AA279)</f>
        <v>0</v>
      </c>
      <c r="AB279" s="26">
        <f>SUM(ENERO:DICIEMBRE!AB279)</f>
        <v>0</v>
      </c>
      <c r="AC279" s="26">
        <f>SUM(ENERO:DICIEMBRE!AC279)</f>
        <v>0</v>
      </c>
      <c r="AD279" s="26">
        <f>SUM(ENERO:DICIEMBRE!AD279)</f>
        <v>0</v>
      </c>
      <c r="AE279" s="26">
        <f>SUM(ENERO:DICIEMBRE!AE279)</f>
        <v>0</v>
      </c>
      <c r="AF279" s="26">
        <f>SUM(ENERO:DICIEMBRE!AF279)</f>
        <v>0</v>
      </c>
      <c r="AG279" s="26">
        <f>SUM(ENERO:DICIEMBRE!AG279)</f>
        <v>0</v>
      </c>
      <c r="AH279" s="26">
        <f>SUM(ENERO:DICIEMBRE!AH279)</f>
        <v>0</v>
      </c>
      <c r="AI279" s="26">
        <f>SUM(ENERO:DICIEMBRE!AI279)</f>
        <v>0</v>
      </c>
      <c r="AJ279" s="26">
        <f>SUM(ENERO:DICIEMBRE!AJ279)</f>
        <v>0</v>
      </c>
      <c r="AK279" s="26">
        <f>SUM(ENERO:DICIEMBRE!AK279)</f>
        <v>0</v>
      </c>
      <c r="AL279" s="26">
        <f>SUM(ENERO:DICIEMBRE!AL279)</f>
        <v>0</v>
      </c>
      <c r="AM279" s="26">
        <f>SUM(ENERO:DICIEMBRE!AM279)</f>
        <v>0</v>
      </c>
      <c r="AN279" s="26">
        <f>SUM(ENERO:DICIEMBRE!AN279)</f>
        <v>0</v>
      </c>
      <c r="AO279" s="26">
        <f>SUM(ENERO:DICIEMBRE!AO279)</f>
        <v>0</v>
      </c>
      <c r="AP279" s="26">
        <f>SUM(ENERO:DICIEMBRE!AP279)</f>
        <v>0</v>
      </c>
      <c r="AQ279" s="26">
        <f>SUM(ENERO:DICIEMBRE!AQ279)</f>
        <v>0</v>
      </c>
      <c r="AR279" s="26">
        <f>SUM(ENERO:DICIEMBRE!AR279)</f>
        <v>0</v>
      </c>
      <c r="AS279" s="26">
        <f>SUM(ENERO:DICIEMBRE!AS279)</f>
        <v>0</v>
      </c>
      <c r="AT279" s="26">
        <f>SUM(ENERO:DICIEMBRE!AT279)</f>
        <v>0</v>
      </c>
      <c r="AU279" s="26">
        <f>SUM(ENERO:DICIEMBRE!AU279)</f>
        <v>0</v>
      </c>
      <c r="AV279" s="26">
        <f>SUM(ENERO:DICIEMBRE!AV279)</f>
        <v>0</v>
      </c>
      <c r="AW279" s="26">
        <f>SUM(ENERO:DICIEMBRE!AW279)</f>
        <v>0</v>
      </c>
      <c r="AX279" s="26">
        <f>SUM(ENERO:DICIEMBRE!AX279)</f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x14ac:dyDescent="0.2">
      <c r="A280" s="3315"/>
      <c r="B280" s="3297" t="s">
        <v>272</v>
      </c>
      <c r="C280" s="3297"/>
      <c r="D280" s="417">
        <f t="shared" si="167"/>
        <v>0</v>
      </c>
      <c r="E280" s="551">
        <f t="shared" si="166"/>
        <v>0</v>
      </c>
      <c r="F280" s="552">
        <f t="shared" si="166"/>
        <v>0</v>
      </c>
      <c r="G280" s="26">
        <f>SUM(ENERO:DICIEMBRE!G280)</f>
        <v>0</v>
      </c>
      <c r="H280" s="26">
        <f>SUM(ENERO:DICIEMBRE!H280)</f>
        <v>0</v>
      </c>
      <c r="I280" s="26">
        <f>SUM(ENERO:DICIEMBRE!I280)</f>
        <v>0</v>
      </c>
      <c r="J280" s="26">
        <f>SUM(ENERO:DICIEMBRE!J280)</f>
        <v>0</v>
      </c>
      <c r="K280" s="26">
        <f>SUM(ENERO:DICIEMBRE!K280)</f>
        <v>0</v>
      </c>
      <c r="L280" s="26">
        <f>SUM(ENERO:DICIEMBRE!L280)</f>
        <v>0</v>
      </c>
      <c r="M280" s="26">
        <f>SUM(ENERO:DICIEMBRE!M280)</f>
        <v>0</v>
      </c>
      <c r="N280" s="26">
        <f>SUM(ENERO:DICIEMBRE!N280)</f>
        <v>0</v>
      </c>
      <c r="O280" s="26">
        <f>SUM(ENERO:DICIEMBRE!O280)</f>
        <v>0</v>
      </c>
      <c r="P280" s="26">
        <f>SUM(ENERO:DICIEMBRE!P280)</f>
        <v>0</v>
      </c>
      <c r="Q280" s="26">
        <f>SUM(ENERO:DICIEMBRE!Q280)</f>
        <v>0</v>
      </c>
      <c r="R280" s="26">
        <f>SUM(ENERO:DICIEMBRE!R280)</f>
        <v>0</v>
      </c>
      <c r="S280" s="26">
        <f>SUM(ENERO:DICIEMBRE!S280)</f>
        <v>0</v>
      </c>
      <c r="T280" s="26">
        <f>SUM(ENERO:DICIEMBRE!T280)</f>
        <v>0</v>
      </c>
      <c r="U280" s="26">
        <f>SUM(ENERO:DICIEMBRE!U280)</f>
        <v>0</v>
      </c>
      <c r="V280" s="26">
        <f>SUM(ENERO:DICIEMBRE!V280)</f>
        <v>0</v>
      </c>
      <c r="W280" s="26">
        <f>SUM(ENERO:DICIEMBRE!W280)</f>
        <v>0</v>
      </c>
      <c r="X280" s="26">
        <f>SUM(ENERO:DICIEMBRE!X280)</f>
        <v>0</v>
      </c>
      <c r="Y280" s="26">
        <f>SUM(ENERO:DICIEMBRE!Y280)</f>
        <v>0</v>
      </c>
      <c r="Z280" s="26">
        <f>SUM(ENERO:DICIEMBRE!Z280)</f>
        <v>0</v>
      </c>
      <c r="AA280" s="26">
        <f>SUM(ENERO:DICIEMBRE!AA280)</f>
        <v>0</v>
      </c>
      <c r="AB280" s="26">
        <f>SUM(ENERO:DICIEMBRE!AB280)</f>
        <v>0</v>
      </c>
      <c r="AC280" s="26">
        <f>SUM(ENERO:DICIEMBRE!AC280)</f>
        <v>0</v>
      </c>
      <c r="AD280" s="26">
        <f>SUM(ENERO:DICIEMBRE!AD280)</f>
        <v>0</v>
      </c>
      <c r="AE280" s="26">
        <f>SUM(ENERO:DICIEMBRE!AE280)</f>
        <v>0</v>
      </c>
      <c r="AF280" s="26">
        <f>SUM(ENERO:DICIEMBRE!AF280)</f>
        <v>0</v>
      </c>
      <c r="AG280" s="26">
        <f>SUM(ENERO:DICIEMBRE!AG280)</f>
        <v>0</v>
      </c>
      <c r="AH280" s="26">
        <f>SUM(ENERO:DICIEMBRE!AH280)</f>
        <v>0</v>
      </c>
      <c r="AI280" s="26">
        <f>SUM(ENERO:DICIEMBRE!AI280)</f>
        <v>0</v>
      </c>
      <c r="AJ280" s="26">
        <f>SUM(ENERO:DICIEMBRE!AJ280)</f>
        <v>0</v>
      </c>
      <c r="AK280" s="26">
        <f>SUM(ENERO:DICIEMBRE!AK280)</f>
        <v>0</v>
      </c>
      <c r="AL280" s="26">
        <f>SUM(ENERO:DICIEMBRE!AL280)</f>
        <v>0</v>
      </c>
      <c r="AM280" s="26">
        <f>SUM(ENERO:DICIEMBRE!AM280)</f>
        <v>0</v>
      </c>
      <c r="AN280" s="26">
        <f>SUM(ENERO:DICIEMBRE!AN280)</f>
        <v>0</v>
      </c>
      <c r="AO280" s="26">
        <f>SUM(ENERO:DICIEMBRE!AO280)</f>
        <v>0</v>
      </c>
      <c r="AP280" s="26">
        <f>SUM(ENERO:DICIEMBRE!AP280)</f>
        <v>0</v>
      </c>
      <c r="AQ280" s="26">
        <f>SUM(ENERO:DICIEMBRE!AQ280)</f>
        <v>0</v>
      </c>
      <c r="AR280" s="26">
        <f>SUM(ENERO:DICIEMBRE!AR280)</f>
        <v>0</v>
      </c>
      <c r="AS280" s="26">
        <f>SUM(ENERO:DICIEMBRE!AS280)</f>
        <v>0</v>
      </c>
      <c r="AT280" s="26">
        <f>SUM(ENERO:DICIEMBRE!AT280)</f>
        <v>0</v>
      </c>
      <c r="AU280" s="26">
        <f>SUM(ENERO:DICIEMBRE!AU280)</f>
        <v>0</v>
      </c>
      <c r="AV280" s="26">
        <f>SUM(ENERO:DICIEMBRE!AV280)</f>
        <v>0</v>
      </c>
      <c r="AW280" s="26">
        <f>SUM(ENERO:DICIEMBRE!AW280)</f>
        <v>0</v>
      </c>
      <c r="AX280" s="26">
        <f>SUM(ENERO:DICIEMBRE!AX280)</f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x14ac:dyDescent="0.2">
      <c r="A281" s="3315"/>
      <c r="B281" s="3300" t="s">
        <v>273</v>
      </c>
      <c r="C281" s="3301"/>
      <c r="D281" s="417">
        <f t="shared" si="167"/>
        <v>0</v>
      </c>
      <c r="E281" s="551">
        <f t="shared" si="166"/>
        <v>0</v>
      </c>
      <c r="F281" s="552">
        <f t="shared" si="166"/>
        <v>0</v>
      </c>
      <c r="G281" s="26">
        <f>SUM(ENERO:DICIEMBRE!G281)</f>
        <v>0</v>
      </c>
      <c r="H281" s="26">
        <f>SUM(ENERO:DICIEMBRE!H281)</f>
        <v>0</v>
      </c>
      <c r="I281" s="26">
        <f>SUM(ENERO:DICIEMBRE!I281)</f>
        <v>0</v>
      </c>
      <c r="J281" s="26">
        <f>SUM(ENERO:DICIEMBRE!J281)</f>
        <v>0</v>
      </c>
      <c r="K281" s="26">
        <f>SUM(ENERO:DICIEMBRE!K281)</f>
        <v>0</v>
      </c>
      <c r="L281" s="26">
        <f>SUM(ENERO:DICIEMBRE!L281)</f>
        <v>0</v>
      </c>
      <c r="M281" s="26">
        <f>SUM(ENERO:DICIEMBRE!M281)</f>
        <v>0</v>
      </c>
      <c r="N281" s="26">
        <f>SUM(ENERO:DICIEMBRE!N281)</f>
        <v>0</v>
      </c>
      <c r="O281" s="26">
        <f>SUM(ENERO:DICIEMBRE!O281)</f>
        <v>0</v>
      </c>
      <c r="P281" s="26">
        <f>SUM(ENERO:DICIEMBRE!P281)</f>
        <v>0</v>
      </c>
      <c r="Q281" s="26">
        <f>SUM(ENERO:DICIEMBRE!Q281)</f>
        <v>0</v>
      </c>
      <c r="R281" s="26">
        <f>SUM(ENERO:DICIEMBRE!R281)</f>
        <v>0</v>
      </c>
      <c r="S281" s="26">
        <f>SUM(ENERO:DICIEMBRE!S281)</f>
        <v>0</v>
      </c>
      <c r="T281" s="26">
        <f>SUM(ENERO:DICIEMBRE!T281)</f>
        <v>0</v>
      </c>
      <c r="U281" s="26">
        <f>SUM(ENERO:DICIEMBRE!U281)</f>
        <v>0</v>
      </c>
      <c r="V281" s="26">
        <f>SUM(ENERO:DICIEMBRE!V281)</f>
        <v>0</v>
      </c>
      <c r="W281" s="26">
        <f>SUM(ENERO:DICIEMBRE!W281)</f>
        <v>0</v>
      </c>
      <c r="X281" s="26">
        <f>SUM(ENERO:DICIEMBRE!X281)</f>
        <v>0</v>
      </c>
      <c r="Y281" s="26">
        <f>SUM(ENERO:DICIEMBRE!Y281)</f>
        <v>0</v>
      </c>
      <c r="Z281" s="26">
        <f>SUM(ENERO:DICIEMBRE!Z281)</f>
        <v>0</v>
      </c>
      <c r="AA281" s="26">
        <f>SUM(ENERO:DICIEMBRE!AA281)</f>
        <v>0</v>
      </c>
      <c r="AB281" s="26">
        <f>SUM(ENERO:DICIEMBRE!AB281)</f>
        <v>0</v>
      </c>
      <c r="AC281" s="26">
        <f>SUM(ENERO:DICIEMBRE!AC281)</f>
        <v>0</v>
      </c>
      <c r="AD281" s="26">
        <f>SUM(ENERO:DICIEMBRE!AD281)</f>
        <v>0</v>
      </c>
      <c r="AE281" s="26">
        <f>SUM(ENERO:DICIEMBRE!AE281)</f>
        <v>0</v>
      </c>
      <c r="AF281" s="26">
        <f>SUM(ENERO:DICIEMBRE!AF281)</f>
        <v>0</v>
      </c>
      <c r="AG281" s="26">
        <f>SUM(ENERO:DICIEMBRE!AG281)</f>
        <v>0</v>
      </c>
      <c r="AH281" s="26">
        <f>SUM(ENERO:DICIEMBRE!AH281)</f>
        <v>0</v>
      </c>
      <c r="AI281" s="26">
        <f>SUM(ENERO:DICIEMBRE!AI281)</f>
        <v>0</v>
      </c>
      <c r="AJ281" s="26">
        <f>SUM(ENERO:DICIEMBRE!AJ281)</f>
        <v>0</v>
      </c>
      <c r="AK281" s="26">
        <f>SUM(ENERO:DICIEMBRE!AK281)</f>
        <v>0</v>
      </c>
      <c r="AL281" s="26">
        <f>SUM(ENERO:DICIEMBRE!AL281)</f>
        <v>0</v>
      </c>
      <c r="AM281" s="26">
        <f>SUM(ENERO:DICIEMBRE!AM281)</f>
        <v>0</v>
      </c>
      <c r="AN281" s="26">
        <f>SUM(ENERO:DICIEMBRE!AN281)</f>
        <v>0</v>
      </c>
      <c r="AO281" s="26">
        <f>SUM(ENERO:DICIEMBRE!AO281)</f>
        <v>0</v>
      </c>
      <c r="AP281" s="26">
        <f>SUM(ENERO:DICIEMBRE!AP281)</f>
        <v>0</v>
      </c>
      <c r="AQ281" s="26">
        <f>SUM(ENERO:DICIEMBRE!AQ281)</f>
        <v>0</v>
      </c>
      <c r="AR281" s="26">
        <f>SUM(ENERO:DICIEMBRE!AR281)</f>
        <v>0</v>
      </c>
      <c r="AS281" s="26">
        <f>SUM(ENERO:DICIEMBRE!AS281)</f>
        <v>0</v>
      </c>
      <c r="AT281" s="26">
        <f>SUM(ENERO:DICIEMBRE!AT281)</f>
        <v>0</v>
      </c>
      <c r="AU281" s="26">
        <f>SUM(ENERO:DICIEMBRE!AU281)</f>
        <v>0</v>
      </c>
      <c r="AV281" s="26">
        <f>SUM(ENERO:DICIEMBRE!AV281)</f>
        <v>0</v>
      </c>
      <c r="AW281" s="26">
        <f>SUM(ENERO:DICIEMBRE!AW281)</f>
        <v>0</v>
      </c>
      <c r="AX281" s="26">
        <f>SUM(ENERO:DICIEMBRE!AX281)</f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x14ac:dyDescent="0.2">
      <c r="A282" s="3316"/>
      <c r="B282" s="3313" t="s">
        <v>274</v>
      </c>
      <c r="C282" s="3313"/>
      <c r="D282" s="520">
        <f t="shared" si="167"/>
        <v>0</v>
      </c>
      <c r="E282" s="521">
        <f t="shared" si="166"/>
        <v>0</v>
      </c>
      <c r="F282" s="522">
        <f t="shared" si="166"/>
        <v>0</v>
      </c>
      <c r="G282" s="26">
        <f>SUM(ENERO:DICIEMBRE!G282)</f>
        <v>0</v>
      </c>
      <c r="H282" s="26">
        <f>SUM(ENERO:DICIEMBRE!H282)</f>
        <v>0</v>
      </c>
      <c r="I282" s="26">
        <f>SUM(ENERO:DICIEMBRE!I282)</f>
        <v>0</v>
      </c>
      <c r="J282" s="26">
        <f>SUM(ENERO:DICIEMBRE!J282)</f>
        <v>0</v>
      </c>
      <c r="K282" s="26">
        <f>SUM(ENERO:DICIEMBRE!K282)</f>
        <v>0</v>
      </c>
      <c r="L282" s="26">
        <f>SUM(ENERO:DICIEMBRE!L282)</f>
        <v>0</v>
      </c>
      <c r="M282" s="26">
        <f>SUM(ENERO:DICIEMBRE!M282)</f>
        <v>0</v>
      </c>
      <c r="N282" s="26">
        <f>SUM(ENERO:DICIEMBRE!N282)</f>
        <v>0</v>
      </c>
      <c r="O282" s="26">
        <f>SUM(ENERO:DICIEMBRE!O282)</f>
        <v>0</v>
      </c>
      <c r="P282" s="26">
        <f>SUM(ENERO:DICIEMBRE!P282)</f>
        <v>0</v>
      </c>
      <c r="Q282" s="26">
        <f>SUM(ENERO:DICIEMBRE!Q282)</f>
        <v>0</v>
      </c>
      <c r="R282" s="26">
        <f>SUM(ENERO:DICIEMBRE!R282)</f>
        <v>0</v>
      </c>
      <c r="S282" s="26">
        <f>SUM(ENERO:DICIEMBRE!S282)</f>
        <v>0</v>
      </c>
      <c r="T282" s="26">
        <f>SUM(ENERO:DICIEMBRE!T282)</f>
        <v>0</v>
      </c>
      <c r="U282" s="26">
        <f>SUM(ENERO:DICIEMBRE!U282)</f>
        <v>0</v>
      </c>
      <c r="V282" s="26">
        <f>SUM(ENERO:DICIEMBRE!V282)</f>
        <v>0</v>
      </c>
      <c r="W282" s="26">
        <f>SUM(ENERO:DICIEMBRE!W282)</f>
        <v>0</v>
      </c>
      <c r="X282" s="26">
        <f>SUM(ENERO:DICIEMBRE!X282)</f>
        <v>0</v>
      </c>
      <c r="Y282" s="26">
        <f>SUM(ENERO:DICIEMBRE!Y282)</f>
        <v>0</v>
      </c>
      <c r="Z282" s="26">
        <f>SUM(ENERO:DICIEMBRE!Z282)</f>
        <v>0</v>
      </c>
      <c r="AA282" s="26">
        <f>SUM(ENERO:DICIEMBRE!AA282)</f>
        <v>0</v>
      </c>
      <c r="AB282" s="26">
        <f>SUM(ENERO:DICIEMBRE!AB282)</f>
        <v>0</v>
      </c>
      <c r="AC282" s="26">
        <f>SUM(ENERO:DICIEMBRE!AC282)</f>
        <v>0</v>
      </c>
      <c r="AD282" s="26">
        <f>SUM(ENERO:DICIEMBRE!AD282)</f>
        <v>0</v>
      </c>
      <c r="AE282" s="26">
        <f>SUM(ENERO:DICIEMBRE!AE282)</f>
        <v>0</v>
      </c>
      <c r="AF282" s="26">
        <f>SUM(ENERO:DICIEMBRE!AF282)</f>
        <v>0</v>
      </c>
      <c r="AG282" s="26">
        <f>SUM(ENERO:DICIEMBRE!AG282)</f>
        <v>0</v>
      </c>
      <c r="AH282" s="26">
        <f>SUM(ENERO:DICIEMBRE!AH282)</f>
        <v>0</v>
      </c>
      <c r="AI282" s="26">
        <f>SUM(ENERO:DICIEMBRE!AI282)</f>
        <v>0</v>
      </c>
      <c r="AJ282" s="26">
        <f>SUM(ENERO:DICIEMBRE!AJ282)</f>
        <v>0</v>
      </c>
      <c r="AK282" s="26">
        <f>SUM(ENERO:DICIEMBRE!AK282)</f>
        <v>0</v>
      </c>
      <c r="AL282" s="26">
        <f>SUM(ENERO:DICIEMBRE!AL282)</f>
        <v>0</v>
      </c>
      <c r="AM282" s="26">
        <f>SUM(ENERO:DICIEMBRE!AM282)</f>
        <v>0</v>
      </c>
      <c r="AN282" s="26">
        <f>SUM(ENERO:DICIEMBRE!AN282)</f>
        <v>0</v>
      </c>
      <c r="AO282" s="26">
        <f>SUM(ENERO:DICIEMBRE!AO282)</f>
        <v>0</v>
      </c>
      <c r="AP282" s="26">
        <f>SUM(ENERO:DICIEMBRE!AP282)</f>
        <v>0</v>
      </c>
      <c r="AQ282" s="26">
        <f>SUM(ENERO:DICIEMBRE!AQ282)</f>
        <v>0</v>
      </c>
      <c r="AR282" s="26">
        <f>SUM(ENERO:DICIEMBRE!AR282)</f>
        <v>0</v>
      </c>
      <c r="AS282" s="26">
        <f>SUM(ENERO:DICIEMBRE!AS282)</f>
        <v>0</v>
      </c>
      <c r="AT282" s="26">
        <f>SUM(ENERO:DICIEMBRE!AT282)</f>
        <v>0</v>
      </c>
      <c r="AU282" s="26">
        <f>SUM(ENERO:DICIEMBRE!AU282)</f>
        <v>0</v>
      </c>
      <c r="AV282" s="26">
        <f>SUM(ENERO:DICIEMBRE!AV282)</f>
        <v>0</v>
      </c>
      <c r="AW282" s="26">
        <f>SUM(ENERO:DICIEMBRE!AW282)</f>
        <v>0</v>
      </c>
      <c r="AX282" s="26">
        <f>SUM(ENERO:DICIEMBRE!AX282)</f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x14ac:dyDescent="0.2">
      <c r="A283" s="3310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26">
        <f>SUM(ENERO:DICIEMBRE!G283)</f>
        <v>0</v>
      </c>
      <c r="H283" s="26">
        <f>SUM(ENERO:DICIEMBRE!H283)</f>
        <v>0</v>
      </c>
      <c r="I283" s="26">
        <f>SUM(ENERO:DICIEMBRE!I283)</f>
        <v>0</v>
      </c>
      <c r="J283" s="26">
        <f>SUM(ENERO:DICIEMBRE!J283)</f>
        <v>0</v>
      </c>
      <c r="K283" s="26">
        <f>SUM(ENERO:DICIEMBRE!K283)</f>
        <v>0</v>
      </c>
      <c r="L283" s="26">
        <f>SUM(ENERO:DICIEMBRE!L283)</f>
        <v>0</v>
      </c>
      <c r="M283" s="26">
        <f>SUM(ENERO:DICIEMBRE!M283)</f>
        <v>0</v>
      </c>
      <c r="N283" s="26">
        <f>SUM(ENERO:DICIEMBRE!N283)</f>
        <v>0</v>
      </c>
      <c r="O283" s="26">
        <f>SUM(ENERO:DICIEMBRE!O283)</f>
        <v>0</v>
      </c>
      <c r="P283" s="26">
        <f>SUM(ENERO:DICIEMBRE!P283)</f>
        <v>0</v>
      </c>
      <c r="Q283" s="26">
        <f>SUM(ENERO:DICIEMBRE!Q283)</f>
        <v>0</v>
      </c>
      <c r="R283" s="26">
        <f>SUM(ENERO:DICIEMBRE!R283)</f>
        <v>0</v>
      </c>
      <c r="S283" s="26">
        <f>SUM(ENERO:DICIEMBRE!S283)</f>
        <v>0</v>
      </c>
      <c r="T283" s="26">
        <f>SUM(ENERO:DICIEMBRE!T283)</f>
        <v>0</v>
      </c>
      <c r="U283" s="26">
        <f>SUM(ENERO:DICIEMBRE!U283)</f>
        <v>0</v>
      </c>
      <c r="V283" s="26">
        <f>SUM(ENERO:DICIEMBRE!V283)</f>
        <v>0</v>
      </c>
      <c r="W283" s="26">
        <f>SUM(ENERO:DICIEMBRE!W283)</f>
        <v>0</v>
      </c>
      <c r="X283" s="26">
        <f>SUM(ENERO:DICIEMBRE!X283)</f>
        <v>0</v>
      </c>
      <c r="Y283" s="26">
        <f>SUM(ENERO:DICIEMBRE!Y283)</f>
        <v>0</v>
      </c>
      <c r="Z283" s="26">
        <f>SUM(ENERO:DICIEMBRE!Z283)</f>
        <v>0</v>
      </c>
      <c r="AA283" s="26">
        <f>SUM(ENERO:DICIEMBRE!AA283)</f>
        <v>0</v>
      </c>
      <c r="AB283" s="26">
        <f>SUM(ENERO:DICIEMBRE!AB283)</f>
        <v>0</v>
      </c>
      <c r="AC283" s="26">
        <f>SUM(ENERO:DICIEMBRE!AC283)</f>
        <v>0</v>
      </c>
      <c r="AD283" s="26">
        <f>SUM(ENERO:DICIEMBRE!AD283)</f>
        <v>0</v>
      </c>
      <c r="AE283" s="26">
        <f>SUM(ENERO:DICIEMBRE!AE283)</f>
        <v>0</v>
      </c>
      <c r="AF283" s="26">
        <f>SUM(ENERO:DICIEMBRE!AF283)</f>
        <v>0</v>
      </c>
      <c r="AG283" s="26">
        <f>SUM(ENERO:DICIEMBRE!AG283)</f>
        <v>0</v>
      </c>
      <c r="AH283" s="26">
        <f>SUM(ENERO:DICIEMBRE!AH283)</f>
        <v>0</v>
      </c>
      <c r="AI283" s="26">
        <f>SUM(ENERO:DICIEMBRE!AI283)</f>
        <v>0</v>
      </c>
      <c r="AJ283" s="26">
        <f>SUM(ENERO:DICIEMBRE!AJ283)</f>
        <v>0</v>
      </c>
      <c r="AK283" s="26">
        <f>SUM(ENERO:DICIEMBRE!AK283)</f>
        <v>0</v>
      </c>
      <c r="AL283" s="26">
        <f>SUM(ENERO:DICIEMBRE!AL283)</f>
        <v>0</v>
      </c>
      <c r="AM283" s="26">
        <f>SUM(ENERO:DICIEMBRE!AM283)</f>
        <v>0</v>
      </c>
      <c r="AN283" s="26">
        <f>SUM(ENERO:DICIEMBRE!AN283)</f>
        <v>0</v>
      </c>
      <c r="AO283" s="26">
        <f>SUM(ENERO:DICIEMBRE!AO283)</f>
        <v>0</v>
      </c>
      <c r="AP283" s="26">
        <f>SUM(ENERO:DICIEMBRE!AP283)</f>
        <v>0</v>
      </c>
      <c r="AQ283" s="26">
        <f>SUM(ENERO:DICIEMBRE!AQ283)</f>
        <v>0</v>
      </c>
      <c r="AR283" s="26">
        <f>SUM(ENERO:DICIEMBRE!AR283)</f>
        <v>0</v>
      </c>
      <c r="AS283" s="26">
        <f>SUM(ENERO:DICIEMBRE!AS283)</f>
        <v>0</v>
      </c>
      <c r="AT283" s="26">
        <f>SUM(ENERO:DICIEMBRE!AT283)</f>
        <v>0</v>
      </c>
      <c r="AU283" s="26">
        <f>SUM(ENERO:DICIEMBRE!AU283)</f>
        <v>0</v>
      </c>
      <c r="AV283" s="26">
        <f>SUM(ENERO:DICIEMBRE!AV283)</f>
        <v>0</v>
      </c>
      <c r="AW283" s="26">
        <f>SUM(ENERO:DICIEMBRE!AW283)</f>
        <v>0</v>
      </c>
      <c r="AX283" s="26">
        <f>SUM(ENERO:DICIEMBRE!AX283)</f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26">
        <f>SUM(ENERO:DICIEMBRE!G284)</f>
        <v>0</v>
      </c>
      <c r="H284" s="26">
        <f>SUM(ENERO:DICIEMBRE!H284)</f>
        <v>0</v>
      </c>
      <c r="I284" s="26">
        <f>SUM(ENERO:DICIEMBRE!I284)</f>
        <v>0</v>
      </c>
      <c r="J284" s="26">
        <f>SUM(ENERO:DICIEMBRE!J284)</f>
        <v>0</v>
      </c>
      <c r="K284" s="26">
        <f>SUM(ENERO:DICIEMBRE!K284)</f>
        <v>0</v>
      </c>
      <c r="L284" s="26">
        <f>SUM(ENERO:DICIEMBRE!L284)</f>
        <v>0</v>
      </c>
      <c r="M284" s="26">
        <f>SUM(ENERO:DICIEMBRE!M284)</f>
        <v>0</v>
      </c>
      <c r="N284" s="26">
        <f>SUM(ENERO:DICIEMBRE!N284)</f>
        <v>0</v>
      </c>
      <c r="O284" s="26">
        <f>SUM(ENERO:DICIEMBRE!O284)</f>
        <v>0</v>
      </c>
      <c r="P284" s="26">
        <f>SUM(ENERO:DICIEMBRE!P284)</f>
        <v>0</v>
      </c>
      <c r="Q284" s="26">
        <f>SUM(ENERO:DICIEMBRE!Q284)</f>
        <v>0</v>
      </c>
      <c r="R284" s="26">
        <f>SUM(ENERO:DICIEMBRE!R284)</f>
        <v>0</v>
      </c>
      <c r="S284" s="26">
        <f>SUM(ENERO:DICIEMBRE!S284)</f>
        <v>0</v>
      </c>
      <c r="T284" s="26">
        <f>SUM(ENERO:DICIEMBRE!T284)</f>
        <v>0</v>
      </c>
      <c r="U284" s="26">
        <f>SUM(ENERO:DICIEMBRE!U284)</f>
        <v>0</v>
      </c>
      <c r="V284" s="26">
        <f>SUM(ENERO:DICIEMBRE!V284)</f>
        <v>0</v>
      </c>
      <c r="W284" s="26">
        <f>SUM(ENERO:DICIEMBRE!W284)</f>
        <v>0</v>
      </c>
      <c r="X284" s="26">
        <f>SUM(ENERO:DICIEMBRE!X284)</f>
        <v>0</v>
      </c>
      <c r="Y284" s="26">
        <f>SUM(ENERO:DICIEMBRE!Y284)</f>
        <v>0</v>
      </c>
      <c r="Z284" s="26">
        <f>SUM(ENERO:DICIEMBRE!Z284)</f>
        <v>0</v>
      </c>
      <c r="AA284" s="26">
        <f>SUM(ENERO:DICIEMBRE!AA284)</f>
        <v>0</v>
      </c>
      <c r="AB284" s="26">
        <f>SUM(ENERO:DICIEMBRE!AB284)</f>
        <v>0</v>
      </c>
      <c r="AC284" s="26">
        <f>SUM(ENERO:DICIEMBRE!AC284)</f>
        <v>0</v>
      </c>
      <c r="AD284" s="26">
        <f>SUM(ENERO:DICIEMBRE!AD284)</f>
        <v>0</v>
      </c>
      <c r="AE284" s="26">
        <f>SUM(ENERO:DICIEMBRE!AE284)</f>
        <v>0</v>
      </c>
      <c r="AF284" s="26">
        <f>SUM(ENERO:DICIEMBRE!AF284)</f>
        <v>0</v>
      </c>
      <c r="AG284" s="26">
        <f>SUM(ENERO:DICIEMBRE!AG284)</f>
        <v>0</v>
      </c>
      <c r="AH284" s="26">
        <f>SUM(ENERO:DICIEMBRE!AH284)</f>
        <v>0</v>
      </c>
      <c r="AI284" s="26">
        <f>SUM(ENERO:DICIEMBRE!AI284)</f>
        <v>0</v>
      </c>
      <c r="AJ284" s="26">
        <f>SUM(ENERO:DICIEMBRE!AJ284)</f>
        <v>0</v>
      </c>
      <c r="AK284" s="26">
        <f>SUM(ENERO:DICIEMBRE!AK284)</f>
        <v>0</v>
      </c>
      <c r="AL284" s="26">
        <f>SUM(ENERO:DICIEMBRE!AL284)</f>
        <v>0</v>
      </c>
      <c r="AM284" s="26">
        <f>SUM(ENERO:DICIEMBRE!AM284)</f>
        <v>0</v>
      </c>
      <c r="AN284" s="26">
        <f>SUM(ENERO:DICIEMBRE!AN284)</f>
        <v>0</v>
      </c>
      <c r="AO284" s="26">
        <f>SUM(ENERO:DICIEMBRE!AO284)</f>
        <v>0</v>
      </c>
      <c r="AP284" s="26">
        <f>SUM(ENERO:DICIEMBRE!AP284)</f>
        <v>0</v>
      </c>
      <c r="AQ284" s="26">
        <f>SUM(ENERO:DICIEMBRE!AQ284)</f>
        <v>0</v>
      </c>
      <c r="AR284" s="26">
        <f>SUM(ENERO:DICIEMBRE!AR284)</f>
        <v>0</v>
      </c>
      <c r="AS284" s="26">
        <f>SUM(ENERO:DICIEMBRE!AS284)</f>
        <v>0</v>
      </c>
      <c r="AT284" s="26">
        <f>SUM(ENERO:DICIEMBRE!AT284)</f>
        <v>0</v>
      </c>
      <c r="AU284" s="26">
        <f>SUM(ENERO:DICIEMBRE!AU284)</f>
        <v>0</v>
      </c>
      <c r="AV284" s="26">
        <f>SUM(ENERO:DICIEMBRE!AV284)</f>
        <v>0</v>
      </c>
      <c r="AW284" s="26">
        <f>SUM(ENERO:DICIEMBRE!AW284)</f>
        <v>0</v>
      </c>
      <c r="AX284" s="26">
        <f>SUM(ENERO:DICIEMBRE!AX284)</f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26">
        <f>SUM(ENERO:DICIEMBRE!G285)</f>
        <v>0</v>
      </c>
      <c r="H285" s="26">
        <f>SUM(ENERO:DICIEMBRE!H285)</f>
        <v>0</v>
      </c>
      <c r="I285" s="26">
        <f>SUM(ENERO:DICIEMBRE!I285)</f>
        <v>0</v>
      </c>
      <c r="J285" s="26">
        <f>SUM(ENERO:DICIEMBRE!J285)</f>
        <v>0</v>
      </c>
      <c r="K285" s="26">
        <f>SUM(ENERO:DICIEMBRE!K285)</f>
        <v>0</v>
      </c>
      <c r="L285" s="26">
        <f>SUM(ENERO:DICIEMBRE!L285)</f>
        <v>0</v>
      </c>
      <c r="M285" s="26">
        <f>SUM(ENERO:DICIEMBRE!M285)</f>
        <v>0</v>
      </c>
      <c r="N285" s="26">
        <f>SUM(ENERO:DICIEMBRE!N285)</f>
        <v>0</v>
      </c>
      <c r="O285" s="26">
        <f>SUM(ENERO:DICIEMBRE!O285)</f>
        <v>0</v>
      </c>
      <c r="P285" s="26">
        <f>SUM(ENERO:DICIEMBRE!P285)</f>
        <v>0</v>
      </c>
      <c r="Q285" s="26">
        <f>SUM(ENERO:DICIEMBRE!Q285)</f>
        <v>0</v>
      </c>
      <c r="R285" s="26">
        <f>SUM(ENERO:DICIEMBRE!R285)</f>
        <v>0</v>
      </c>
      <c r="S285" s="26">
        <f>SUM(ENERO:DICIEMBRE!S285)</f>
        <v>0</v>
      </c>
      <c r="T285" s="26">
        <f>SUM(ENERO:DICIEMBRE!T285)</f>
        <v>0</v>
      </c>
      <c r="U285" s="26">
        <f>SUM(ENERO:DICIEMBRE!U285)</f>
        <v>0</v>
      </c>
      <c r="V285" s="26">
        <f>SUM(ENERO:DICIEMBRE!V285)</f>
        <v>0</v>
      </c>
      <c r="W285" s="26">
        <f>SUM(ENERO:DICIEMBRE!W285)</f>
        <v>0</v>
      </c>
      <c r="X285" s="26">
        <f>SUM(ENERO:DICIEMBRE!X285)</f>
        <v>0</v>
      </c>
      <c r="Y285" s="26">
        <f>SUM(ENERO:DICIEMBRE!Y285)</f>
        <v>0</v>
      </c>
      <c r="Z285" s="26">
        <f>SUM(ENERO:DICIEMBRE!Z285)</f>
        <v>0</v>
      </c>
      <c r="AA285" s="26">
        <f>SUM(ENERO:DICIEMBRE!AA285)</f>
        <v>0</v>
      </c>
      <c r="AB285" s="26">
        <f>SUM(ENERO:DICIEMBRE!AB285)</f>
        <v>0</v>
      </c>
      <c r="AC285" s="26">
        <f>SUM(ENERO:DICIEMBRE!AC285)</f>
        <v>0</v>
      </c>
      <c r="AD285" s="26">
        <f>SUM(ENERO:DICIEMBRE!AD285)</f>
        <v>0</v>
      </c>
      <c r="AE285" s="26">
        <f>SUM(ENERO:DICIEMBRE!AE285)</f>
        <v>0</v>
      </c>
      <c r="AF285" s="26">
        <f>SUM(ENERO:DICIEMBRE!AF285)</f>
        <v>0</v>
      </c>
      <c r="AG285" s="26">
        <f>SUM(ENERO:DICIEMBRE!AG285)</f>
        <v>0</v>
      </c>
      <c r="AH285" s="26">
        <f>SUM(ENERO:DICIEMBRE!AH285)</f>
        <v>0</v>
      </c>
      <c r="AI285" s="26">
        <f>SUM(ENERO:DICIEMBRE!AI285)</f>
        <v>0</v>
      </c>
      <c r="AJ285" s="26">
        <f>SUM(ENERO:DICIEMBRE!AJ285)</f>
        <v>0</v>
      </c>
      <c r="AK285" s="26">
        <f>SUM(ENERO:DICIEMBRE!AK285)</f>
        <v>0</v>
      </c>
      <c r="AL285" s="26">
        <f>SUM(ENERO:DICIEMBRE!AL285)</f>
        <v>0</v>
      </c>
      <c r="AM285" s="26">
        <f>SUM(ENERO:DICIEMBRE!AM285)</f>
        <v>0</v>
      </c>
      <c r="AN285" s="26">
        <f>SUM(ENERO:DICIEMBRE!AN285)</f>
        <v>0</v>
      </c>
      <c r="AO285" s="26">
        <f>SUM(ENERO:DICIEMBRE!AO285)</f>
        <v>0</v>
      </c>
      <c r="AP285" s="26">
        <f>SUM(ENERO:DICIEMBRE!AP285)</f>
        <v>0</v>
      </c>
      <c r="AQ285" s="26">
        <f>SUM(ENERO:DICIEMBRE!AQ285)</f>
        <v>0</v>
      </c>
      <c r="AR285" s="26">
        <f>SUM(ENERO:DICIEMBRE!AR285)</f>
        <v>0</v>
      </c>
      <c r="AS285" s="26">
        <f>SUM(ENERO:DICIEMBRE!AS285)</f>
        <v>0</v>
      </c>
      <c r="AT285" s="26">
        <f>SUM(ENERO:DICIEMBRE!AT285)</f>
        <v>0</v>
      </c>
      <c r="AU285" s="26">
        <f>SUM(ENERO:DICIEMBRE!AU285)</f>
        <v>0</v>
      </c>
      <c r="AV285" s="26">
        <f>SUM(ENERO:DICIEMBRE!AV285)</f>
        <v>0</v>
      </c>
      <c r="AW285" s="26">
        <f>SUM(ENERO:DICIEMBRE!AW285)</f>
        <v>0</v>
      </c>
      <c r="AX285" s="26">
        <f>SUM(ENERO:DICIEMBRE!AX285)</f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26">
        <f>SUM(ENERO:DICIEMBRE!G286)</f>
        <v>0</v>
      </c>
      <c r="H286" s="26">
        <f>SUM(ENERO:DICIEMBRE!H286)</f>
        <v>0</v>
      </c>
      <c r="I286" s="26">
        <f>SUM(ENERO:DICIEMBRE!I286)</f>
        <v>0</v>
      </c>
      <c r="J286" s="26">
        <f>SUM(ENERO:DICIEMBRE!J286)</f>
        <v>0</v>
      </c>
      <c r="K286" s="26">
        <f>SUM(ENERO:DICIEMBRE!K286)</f>
        <v>0</v>
      </c>
      <c r="L286" s="26">
        <f>SUM(ENERO:DICIEMBRE!L286)</f>
        <v>0</v>
      </c>
      <c r="M286" s="26">
        <f>SUM(ENERO:DICIEMBRE!M286)</f>
        <v>0</v>
      </c>
      <c r="N286" s="26">
        <f>SUM(ENERO:DICIEMBRE!N286)</f>
        <v>0</v>
      </c>
      <c r="O286" s="26">
        <f>SUM(ENERO:DICIEMBRE!O286)</f>
        <v>0</v>
      </c>
      <c r="P286" s="26">
        <f>SUM(ENERO:DICIEMBRE!P286)</f>
        <v>0</v>
      </c>
      <c r="Q286" s="26">
        <f>SUM(ENERO:DICIEMBRE!Q286)</f>
        <v>0</v>
      </c>
      <c r="R286" s="26">
        <f>SUM(ENERO:DICIEMBRE!R286)</f>
        <v>0</v>
      </c>
      <c r="S286" s="26">
        <f>SUM(ENERO:DICIEMBRE!S286)</f>
        <v>0</v>
      </c>
      <c r="T286" s="26">
        <f>SUM(ENERO:DICIEMBRE!T286)</f>
        <v>0</v>
      </c>
      <c r="U286" s="26">
        <f>SUM(ENERO:DICIEMBRE!U286)</f>
        <v>0</v>
      </c>
      <c r="V286" s="26">
        <f>SUM(ENERO:DICIEMBRE!V286)</f>
        <v>0</v>
      </c>
      <c r="W286" s="26">
        <f>SUM(ENERO:DICIEMBRE!W286)</f>
        <v>0</v>
      </c>
      <c r="X286" s="26">
        <f>SUM(ENERO:DICIEMBRE!X286)</f>
        <v>0</v>
      </c>
      <c r="Y286" s="26">
        <f>SUM(ENERO:DICIEMBRE!Y286)</f>
        <v>0</v>
      </c>
      <c r="Z286" s="26">
        <f>SUM(ENERO:DICIEMBRE!Z286)</f>
        <v>0</v>
      </c>
      <c r="AA286" s="26">
        <f>SUM(ENERO:DICIEMBRE!AA286)</f>
        <v>0</v>
      </c>
      <c r="AB286" s="26">
        <f>SUM(ENERO:DICIEMBRE!AB286)</f>
        <v>0</v>
      </c>
      <c r="AC286" s="26">
        <f>SUM(ENERO:DICIEMBRE!AC286)</f>
        <v>0</v>
      </c>
      <c r="AD286" s="26">
        <f>SUM(ENERO:DICIEMBRE!AD286)</f>
        <v>0</v>
      </c>
      <c r="AE286" s="26">
        <f>SUM(ENERO:DICIEMBRE!AE286)</f>
        <v>0</v>
      </c>
      <c r="AF286" s="26">
        <f>SUM(ENERO:DICIEMBRE!AF286)</f>
        <v>0</v>
      </c>
      <c r="AG286" s="26">
        <f>SUM(ENERO:DICIEMBRE!AG286)</f>
        <v>0</v>
      </c>
      <c r="AH286" s="26">
        <f>SUM(ENERO:DICIEMBRE!AH286)</f>
        <v>0</v>
      </c>
      <c r="AI286" s="26">
        <f>SUM(ENERO:DICIEMBRE!AI286)</f>
        <v>0</v>
      </c>
      <c r="AJ286" s="26">
        <f>SUM(ENERO:DICIEMBRE!AJ286)</f>
        <v>0</v>
      </c>
      <c r="AK286" s="26">
        <f>SUM(ENERO:DICIEMBRE!AK286)</f>
        <v>0</v>
      </c>
      <c r="AL286" s="26">
        <f>SUM(ENERO:DICIEMBRE!AL286)</f>
        <v>0</v>
      </c>
      <c r="AM286" s="26">
        <f>SUM(ENERO:DICIEMBRE!AM286)</f>
        <v>0</v>
      </c>
      <c r="AN286" s="26">
        <f>SUM(ENERO:DICIEMBRE!AN286)</f>
        <v>0</v>
      </c>
      <c r="AO286" s="26">
        <f>SUM(ENERO:DICIEMBRE!AO286)</f>
        <v>0</v>
      </c>
      <c r="AP286" s="26">
        <f>SUM(ENERO:DICIEMBRE!AP286)</f>
        <v>0</v>
      </c>
      <c r="AQ286" s="26">
        <f>SUM(ENERO:DICIEMBRE!AQ286)</f>
        <v>0</v>
      </c>
      <c r="AR286" s="26">
        <f>SUM(ENERO:DICIEMBRE!AR286)</f>
        <v>0</v>
      </c>
      <c r="AS286" s="26">
        <f>SUM(ENERO:DICIEMBRE!AS286)</f>
        <v>0</v>
      </c>
      <c r="AT286" s="26">
        <f>SUM(ENERO:DICIEMBRE!AT286)</f>
        <v>0</v>
      </c>
      <c r="AU286" s="26">
        <f>SUM(ENERO:DICIEMBRE!AU286)</f>
        <v>0</v>
      </c>
      <c r="AV286" s="26">
        <f>SUM(ENERO:DICIEMBRE!AV286)</f>
        <v>0</v>
      </c>
      <c r="AW286" s="26">
        <f>SUM(ENERO:DICIEMBRE!AW286)</f>
        <v>0</v>
      </c>
      <c r="AX286" s="26">
        <f>SUM(ENERO:DICIEMBRE!AX286)</f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26">
        <f>SUM(ENERO:DICIEMBRE!G287)</f>
        <v>0</v>
      </c>
      <c r="H287" s="26">
        <f>SUM(ENERO:DICIEMBRE!H287)</f>
        <v>0</v>
      </c>
      <c r="I287" s="26">
        <f>SUM(ENERO:DICIEMBRE!I287)</f>
        <v>0</v>
      </c>
      <c r="J287" s="26">
        <f>SUM(ENERO:DICIEMBRE!J287)</f>
        <v>0</v>
      </c>
      <c r="K287" s="26">
        <f>SUM(ENERO:DICIEMBRE!K287)</f>
        <v>0</v>
      </c>
      <c r="L287" s="26">
        <f>SUM(ENERO:DICIEMBRE!L287)</f>
        <v>0</v>
      </c>
      <c r="M287" s="26">
        <f>SUM(ENERO:DICIEMBRE!M287)</f>
        <v>0</v>
      </c>
      <c r="N287" s="26">
        <f>SUM(ENERO:DICIEMBRE!N287)</f>
        <v>0</v>
      </c>
      <c r="O287" s="26">
        <f>SUM(ENERO:DICIEMBRE!O287)</f>
        <v>0</v>
      </c>
      <c r="P287" s="26">
        <f>SUM(ENERO:DICIEMBRE!P287)</f>
        <v>0</v>
      </c>
      <c r="Q287" s="26">
        <f>SUM(ENERO:DICIEMBRE!Q287)</f>
        <v>0</v>
      </c>
      <c r="R287" s="26">
        <f>SUM(ENERO:DICIEMBRE!R287)</f>
        <v>0</v>
      </c>
      <c r="S287" s="26">
        <f>SUM(ENERO:DICIEMBRE!S287)</f>
        <v>0</v>
      </c>
      <c r="T287" s="26">
        <f>SUM(ENERO:DICIEMBRE!T287)</f>
        <v>0</v>
      </c>
      <c r="U287" s="26">
        <f>SUM(ENERO:DICIEMBRE!U287)</f>
        <v>0</v>
      </c>
      <c r="V287" s="26">
        <f>SUM(ENERO:DICIEMBRE!V287)</f>
        <v>0</v>
      </c>
      <c r="W287" s="26">
        <f>SUM(ENERO:DICIEMBRE!W287)</f>
        <v>0</v>
      </c>
      <c r="X287" s="26">
        <f>SUM(ENERO:DICIEMBRE!X287)</f>
        <v>0</v>
      </c>
      <c r="Y287" s="26">
        <f>SUM(ENERO:DICIEMBRE!Y287)</f>
        <v>0</v>
      </c>
      <c r="Z287" s="26">
        <f>SUM(ENERO:DICIEMBRE!Z287)</f>
        <v>0</v>
      </c>
      <c r="AA287" s="26">
        <f>SUM(ENERO:DICIEMBRE!AA287)</f>
        <v>0</v>
      </c>
      <c r="AB287" s="26">
        <f>SUM(ENERO:DICIEMBRE!AB287)</f>
        <v>0</v>
      </c>
      <c r="AC287" s="26">
        <f>SUM(ENERO:DICIEMBRE!AC287)</f>
        <v>0</v>
      </c>
      <c r="AD287" s="26">
        <f>SUM(ENERO:DICIEMBRE!AD287)</f>
        <v>0</v>
      </c>
      <c r="AE287" s="26">
        <f>SUM(ENERO:DICIEMBRE!AE287)</f>
        <v>0</v>
      </c>
      <c r="AF287" s="26">
        <f>SUM(ENERO:DICIEMBRE!AF287)</f>
        <v>0</v>
      </c>
      <c r="AG287" s="26">
        <f>SUM(ENERO:DICIEMBRE!AG287)</f>
        <v>0</v>
      </c>
      <c r="AH287" s="26">
        <f>SUM(ENERO:DICIEMBRE!AH287)</f>
        <v>0</v>
      </c>
      <c r="AI287" s="26">
        <f>SUM(ENERO:DICIEMBRE!AI287)</f>
        <v>0</v>
      </c>
      <c r="AJ287" s="26">
        <f>SUM(ENERO:DICIEMBRE!AJ287)</f>
        <v>0</v>
      </c>
      <c r="AK287" s="26">
        <f>SUM(ENERO:DICIEMBRE!AK287)</f>
        <v>0</v>
      </c>
      <c r="AL287" s="26">
        <f>SUM(ENERO:DICIEMBRE!AL287)</f>
        <v>0</v>
      </c>
      <c r="AM287" s="26">
        <f>SUM(ENERO:DICIEMBRE!AM287)</f>
        <v>0</v>
      </c>
      <c r="AN287" s="26">
        <f>SUM(ENERO:DICIEMBRE!AN287)</f>
        <v>0</v>
      </c>
      <c r="AO287" s="26">
        <f>SUM(ENERO:DICIEMBRE!AO287)</f>
        <v>0</v>
      </c>
      <c r="AP287" s="26">
        <f>SUM(ENERO:DICIEMBRE!AP287)</f>
        <v>0</v>
      </c>
      <c r="AQ287" s="26">
        <f>SUM(ENERO:DICIEMBRE!AQ287)</f>
        <v>0</v>
      </c>
      <c r="AR287" s="26">
        <f>SUM(ENERO:DICIEMBRE!AR287)</f>
        <v>0</v>
      </c>
      <c r="AS287" s="26">
        <f>SUM(ENERO:DICIEMBRE!AS287)</f>
        <v>0</v>
      </c>
      <c r="AT287" s="26">
        <f>SUM(ENERO:DICIEMBRE!AT287)</f>
        <v>0</v>
      </c>
      <c r="AU287" s="26">
        <f>SUM(ENERO:DICIEMBRE!AU287)</f>
        <v>0</v>
      </c>
      <c r="AV287" s="26">
        <f>SUM(ENERO:DICIEMBRE!AV287)</f>
        <v>0</v>
      </c>
      <c r="AW287" s="26">
        <f>SUM(ENERO:DICIEMBRE!AW287)</f>
        <v>0</v>
      </c>
      <c r="AX287" s="26">
        <f>SUM(ENERO:DICIEMBRE!AX287)</f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x14ac:dyDescent="0.2">
      <c r="A288" s="3291"/>
      <c r="B288" s="3313" t="s">
        <v>274</v>
      </c>
      <c r="C288" s="3313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26">
        <f>SUM(ENERO:DICIEMBRE!G288)</f>
        <v>0</v>
      </c>
      <c r="H288" s="26">
        <f>SUM(ENERO:DICIEMBRE!H288)</f>
        <v>0</v>
      </c>
      <c r="I288" s="26">
        <f>SUM(ENERO:DICIEMBRE!I288)</f>
        <v>0</v>
      </c>
      <c r="J288" s="26">
        <f>SUM(ENERO:DICIEMBRE!J288)</f>
        <v>0</v>
      </c>
      <c r="K288" s="26">
        <f>SUM(ENERO:DICIEMBRE!K288)</f>
        <v>0</v>
      </c>
      <c r="L288" s="26">
        <f>SUM(ENERO:DICIEMBRE!L288)</f>
        <v>0</v>
      </c>
      <c r="M288" s="26">
        <f>SUM(ENERO:DICIEMBRE!M288)</f>
        <v>0</v>
      </c>
      <c r="N288" s="26">
        <f>SUM(ENERO:DICIEMBRE!N288)</f>
        <v>0</v>
      </c>
      <c r="O288" s="26">
        <f>SUM(ENERO:DICIEMBRE!O288)</f>
        <v>0</v>
      </c>
      <c r="P288" s="26">
        <f>SUM(ENERO:DICIEMBRE!P288)</f>
        <v>0</v>
      </c>
      <c r="Q288" s="26">
        <f>SUM(ENERO:DICIEMBRE!Q288)</f>
        <v>0</v>
      </c>
      <c r="R288" s="26">
        <f>SUM(ENERO:DICIEMBRE!R288)</f>
        <v>0</v>
      </c>
      <c r="S288" s="26">
        <f>SUM(ENERO:DICIEMBRE!S288)</f>
        <v>0</v>
      </c>
      <c r="T288" s="26">
        <f>SUM(ENERO:DICIEMBRE!T288)</f>
        <v>0</v>
      </c>
      <c r="U288" s="26">
        <f>SUM(ENERO:DICIEMBRE!U288)</f>
        <v>0</v>
      </c>
      <c r="V288" s="26">
        <f>SUM(ENERO:DICIEMBRE!V288)</f>
        <v>0</v>
      </c>
      <c r="W288" s="26">
        <f>SUM(ENERO:DICIEMBRE!W288)</f>
        <v>0</v>
      </c>
      <c r="X288" s="26">
        <f>SUM(ENERO:DICIEMBRE!X288)</f>
        <v>0</v>
      </c>
      <c r="Y288" s="26">
        <f>SUM(ENERO:DICIEMBRE!Y288)</f>
        <v>0</v>
      </c>
      <c r="Z288" s="26">
        <f>SUM(ENERO:DICIEMBRE!Z288)</f>
        <v>0</v>
      </c>
      <c r="AA288" s="26">
        <f>SUM(ENERO:DICIEMBRE!AA288)</f>
        <v>0</v>
      </c>
      <c r="AB288" s="26">
        <f>SUM(ENERO:DICIEMBRE!AB288)</f>
        <v>0</v>
      </c>
      <c r="AC288" s="26">
        <f>SUM(ENERO:DICIEMBRE!AC288)</f>
        <v>0</v>
      </c>
      <c r="AD288" s="26">
        <f>SUM(ENERO:DICIEMBRE!AD288)</f>
        <v>0</v>
      </c>
      <c r="AE288" s="26">
        <f>SUM(ENERO:DICIEMBRE!AE288)</f>
        <v>0</v>
      </c>
      <c r="AF288" s="26">
        <f>SUM(ENERO:DICIEMBRE!AF288)</f>
        <v>0</v>
      </c>
      <c r="AG288" s="26">
        <f>SUM(ENERO:DICIEMBRE!AG288)</f>
        <v>0</v>
      </c>
      <c r="AH288" s="26">
        <f>SUM(ENERO:DICIEMBRE!AH288)</f>
        <v>0</v>
      </c>
      <c r="AI288" s="26">
        <f>SUM(ENERO:DICIEMBRE!AI288)</f>
        <v>0</v>
      </c>
      <c r="AJ288" s="26">
        <f>SUM(ENERO:DICIEMBRE!AJ288)</f>
        <v>0</v>
      </c>
      <c r="AK288" s="26">
        <f>SUM(ENERO:DICIEMBRE!AK288)</f>
        <v>0</v>
      </c>
      <c r="AL288" s="26">
        <f>SUM(ENERO:DICIEMBRE!AL288)</f>
        <v>0</v>
      </c>
      <c r="AM288" s="26">
        <f>SUM(ENERO:DICIEMBRE!AM288)</f>
        <v>0</v>
      </c>
      <c r="AN288" s="26">
        <f>SUM(ENERO:DICIEMBRE!AN288)</f>
        <v>0</v>
      </c>
      <c r="AO288" s="26">
        <f>SUM(ENERO:DICIEMBRE!AO288)</f>
        <v>0</v>
      </c>
      <c r="AP288" s="26">
        <f>SUM(ENERO:DICIEMBRE!AP288)</f>
        <v>0</v>
      </c>
      <c r="AQ288" s="26">
        <f>SUM(ENERO:DICIEMBRE!AQ288)</f>
        <v>0</v>
      </c>
      <c r="AR288" s="26">
        <f>SUM(ENERO:DICIEMBRE!AR288)</f>
        <v>0</v>
      </c>
      <c r="AS288" s="26">
        <f>SUM(ENERO:DICIEMBRE!AS288)</f>
        <v>0</v>
      </c>
      <c r="AT288" s="26">
        <f>SUM(ENERO:DICIEMBRE!AT288)</f>
        <v>0</v>
      </c>
      <c r="AU288" s="26">
        <f>SUM(ENERO:DICIEMBRE!AU288)</f>
        <v>0</v>
      </c>
      <c r="AV288" s="26">
        <f>SUM(ENERO:DICIEMBRE!AV288)</f>
        <v>0</v>
      </c>
      <c r="AW288" s="26">
        <f>SUM(ENERO:DICIEMBRE!AW288)</f>
        <v>0</v>
      </c>
      <c r="AX288" s="26">
        <f>SUM(ENERO:DICIEMBRE!AX288)</f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3310" t="s">
        <v>105</v>
      </c>
      <c r="B289" s="3311" t="s">
        <v>269</v>
      </c>
      <c r="C289" s="3312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26">
        <f>SUM(ENERO:DICIEMBRE!G289)</f>
        <v>0</v>
      </c>
      <c r="H289" s="26">
        <f>SUM(ENERO:DICIEMBRE!H289)</f>
        <v>0</v>
      </c>
      <c r="I289" s="26">
        <f>SUM(ENERO:DICIEMBRE!I289)</f>
        <v>0</v>
      </c>
      <c r="J289" s="26">
        <f>SUM(ENERO:DICIEMBRE!J289)</f>
        <v>0</v>
      </c>
      <c r="K289" s="26">
        <f>SUM(ENERO:DICIEMBRE!K289)</f>
        <v>0</v>
      </c>
      <c r="L289" s="26">
        <f>SUM(ENERO:DICIEMBRE!L289)</f>
        <v>0</v>
      </c>
      <c r="M289" s="26">
        <f>SUM(ENERO:DICIEMBRE!M289)</f>
        <v>0</v>
      </c>
      <c r="N289" s="26">
        <f>SUM(ENERO:DICIEMBRE!N289)</f>
        <v>0</v>
      </c>
      <c r="O289" s="26">
        <f>SUM(ENERO:DICIEMBRE!O289)</f>
        <v>0</v>
      </c>
      <c r="P289" s="26">
        <f>SUM(ENERO:DICIEMBRE!P289)</f>
        <v>0</v>
      </c>
      <c r="Q289" s="26">
        <f>SUM(ENERO:DICIEMBRE!Q289)</f>
        <v>0</v>
      </c>
      <c r="R289" s="26">
        <f>SUM(ENERO:DICIEMBRE!R289)</f>
        <v>0</v>
      </c>
      <c r="S289" s="26">
        <f>SUM(ENERO:DICIEMBRE!S289)</f>
        <v>0</v>
      </c>
      <c r="T289" s="26">
        <f>SUM(ENERO:DICIEMBRE!T289)</f>
        <v>0</v>
      </c>
      <c r="U289" s="26">
        <f>SUM(ENERO:DICIEMBRE!U289)</f>
        <v>0</v>
      </c>
      <c r="V289" s="26">
        <f>SUM(ENERO:DICIEMBRE!V289)</f>
        <v>0</v>
      </c>
      <c r="W289" s="26">
        <f>SUM(ENERO:DICIEMBRE!W289)</f>
        <v>0</v>
      </c>
      <c r="X289" s="26">
        <f>SUM(ENERO:DICIEMBRE!X289)</f>
        <v>0</v>
      </c>
      <c r="Y289" s="26">
        <f>SUM(ENERO:DICIEMBRE!Y289)</f>
        <v>0</v>
      </c>
      <c r="Z289" s="26">
        <f>SUM(ENERO:DICIEMBRE!Z289)</f>
        <v>0</v>
      </c>
      <c r="AA289" s="26">
        <f>SUM(ENERO:DICIEMBRE!AA289)</f>
        <v>0</v>
      </c>
      <c r="AB289" s="26">
        <f>SUM(ENERO:DICIEMBRE!AB289)</f>
        <v>0</v>
      </c>
      <c r="AC289" s="26">
        <f>SUM(ENERO:DICIEMBRE!AC289)</f>
        <v>0</v>
      </c>
      <c r="AD289" s="26">
        <f>SUM(ENERO:DICIEMBRE!AD289)</f>
        <v>0</v>
      </c>
      <c r="AE289" s="26">
        <f>SUM(ENERO:DICIEMBRE!AE289)</f>
        <v>0</v>
      </c>
      <c r="AF289" s="26">
        <f>SUM(ENERO:DICIEMBRE!AF289)</f>
        <v>0</v>
      </c>
      <c r="AG289" s="26">
        <f>SUM(ENERO:DICIEMBRE!AG289)</f>
        <v>0</v>
      </c>
      <c r="AH289" s="26">
        <f>SUM(ENERO:DICIEMBRE!AH289)</f>
        <v>0</v>
      </c>
      <c r="AI289" s="26">
        <f>SUM(ENERO:DICIEMBRE!AI289)</f>
        <v>0</v>
      </c>
      <c r="AJ289" s="26">
        <f>SUM(ENERO:DICIEMBRE!AJ289)</f>
        <v>0</v>
      </c>
      <c r="AK289" s="26">
        <f>SUM(ENERO:DICIEMBRE!AK289)</f>
        <v>0</v>
      </c>
      <c r="AL289" s="26">
        <f>SUM(ENERO:DICIEMBRE!AL289)</f>
        <v>0</v>
      </c>
      <c r="AM289" s="26">
        <f>SUM(ENERO:DICIEMBRE!AM289)</f>
        <v>0</v>
      </c>
      <c r="AN289" s="26">
        <f>SUM(ENERO:DICIEMBRE!AN289)</f>
        <v>0</v>
      </c>
      <c r="AO289" s="26">
        <f>SUM(ENERO:DICIEMBRE!AO289)</f>
        <v>0</v>
      </c>
      <c r="AP289" s="26">
        <f>SUM(ENERO:DICIEMBRE!AP289)</f>
        <v>0</v>
      </c>
      <c r="AQ289" s="26">
        <f>SUM(ENERO:DICIEMBRE!AQ289)</f>
        <v>0</v>
      </c>
      <c r="AR289" s="26">
        <f>SUM(ENERO:DICIEMBRE!AR289)</f>
        <v>0</v>
      </c>
      <c r="AS289" s="26">
        <f>SUM(ENERO:DICIEMBRE!AS289)</f>
        <v>0</v>
      </c>
      <c r="AT289" s="26">
        <f>SUM(ENERO:DICIEMBRE!AT289)</f>
        <v>0</v>
      </c>
      <c r="AU289" s="26">
        <f>SUM(ENERO:DICIEMBRE!AU289)</f>
        <v>0</v>
      </c>
      <c r="AV289" s="26">
        <f>SUM(ENERO:DICIEMBRE!AV289)</f>
        <v>0</v>
      </c>
      <c r="AW289" s="26">
        <f>SUM(ENERO:DICIEMBRE!AW289)</f>
        <v>0</v>
      </c>
      <c r="AX289" s="26">
        <f>SUM(ENERO:DICIEMBRE!AX289)</f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26">
        <f>SUM(ENERO:DICIEMBRE!G290)</f>
        <v>0</v>
      </c>
      <c r="H290" s="26">
        <f>SUM(ENERO:DICIEMBRE!H290)</f>
        <v>0</v>
      </c>
      <c r="I290" s="26">
        <f>SUM(ENERO:DICIEMBRE!I290)</f>
        <v>0</v>
      </c>
      <c r="J290" s="26">
        <f>SUM(ENERO:DICIEMBRE!J290)</f>
        <v>0</v>
      </c>
      <c r="K290" s="26">
        <f>SUM(ENERO:DICIEMBRE!K290)</f>
        <v>0</v>
      </c>
      <c r="L290" s="26">
        <f>SUM(ENERO:DICIEMBRE!L290)</f>
        <v>0</v>
      </c>
      <c r="M290" s="26">
        <f>SUM(ENERO:DICIEMBRE!M290)</f>
        <v>0</v>
      </c>
      <c r="N290" s="26">
        <f>SUM(ENERO:DICIEMBRE!N290)</f>
        <v>0</v>
      </c>
      <c r="O290" s="26">
        <f>SUM(ENERO:DICIEMBRE!O290)</f>
        <v>0</v>
      </c>
      <c r="P290" s="26">
        <f>SUM(ENERO:DICIEMBRE!P290)</f>
        <v>0</v>
      </c>
      <c r="Q290" s="26">
        <f>SUM(ENERO:DICIEMBRE!Q290)</f>
        <v>0</v>
      </c>
      <c r="R290" s="26">
        <f>SUM(ENERO:DICIEMBRE!R290)</f>
        <v>0</v>
      </c>
      <c r="S290" s="26">
        <f>SUM(ENERO:DICIEMBRE!S290)</f>
        <v>0</v>
      </c>
      <c r="T290" s="26">
        <f>SUM(ENERO:DICIEMBRE!T290)</f>
        <v>0</v>
      </c>
      <c r="U290" s="26">
        <f>SUM(ENERO:DICIEMBRE!U290)</f>
        <v>0</v>
      </c>
      <c r="V290" s="26">
        <f>SUM(ENERO:DICIEMBRE!V290)</f>
        <v>0</v>
      </c>
      <c r="W290" s="26">
        <f>SUM(ENERO:DICIEMBRE!W290)</f>
        <v>0</v>
      </c>
      <c r="X290" s="26">
        <f>SUM(ENERO:DICIEMBRE!X290)</f>
        <v>0</v>
      </c>
      <c r="Y290" s="26">
        <f>SUM(ENERO:DICIEMBRE!Y290)</f>
        <v>0</v>
      </c>
      <c r="Z290" s="26">
        <f>SUM(ENERO:DICIEMBRE!Z290)</f>
        <v>0</v>
      </c>
      <c r="AA290" s="26">
        <f>SUM(ENERO:DICIEMBRE!AA290)</f>
        <v>0</v>
      </c>
      <c r="AB290" s="26">
        <f>SUM(ENERO:DICIEMBRE!AB290)</f>
        <v>0</v>
      </c>
      <c r="AC290" s="26">
        <f>SUM(ENERO:DICIEMBRE!AC290)</f>
        <v>0</v>
      </c>
      <c r="AD290" s="26">
        <f>SUM(ENERO:DICIEMBRE!AD290)</f>
        <v>0</v>
      </c>
      <c r="AE290" s="26">
        <f>SUM(ENERO:DICIEMBRE!AE290)</f>
        <v>0</v>
      </c>
      <c r="AF290" s="26">
        <f>SUM(ENERO:DICIEMBRE!AF290)</f>
        <v>0</v>
      </c>
      <c r="AG290" s="26">
        <f>SUM(ENERO:DICIEMBRE!AG290)</f>
        <v>0</v>
      </c>
      <c r="AH290" s="26">
        <f>SUM(ENERO:DICIEMBRE!AH290)</f>
        <v>0</v>
      </c>
      <c r="AI290" s="26">
        <f>SUM(ENERO:DICIEMBRE!AI290)</f>
        <v>0</v>
      </c>
      <c r="AJ290" s="26">
        <f>SUM(ENERO:DICIEMBRE!AJ290)</f>
        <v>0</v>
      </c>
      <c r="AK290" s="26">
        <f>SUM(ENERO:DICIEMBRE!AK290)</f>
        <v>0</v>
      </c>
      <c r="AL290" s="26">
        <f>SUM(ENERO:DICIEMBRE!AL290)</f>
        <v>0</v>
      </c>
      <c r="AM290" s="26">
        <f>SUM(ENERO:DICIEMBRE!AM290)</f>
        <v>0</v>
      </c>
      <c r="AN290" s="26">
        <f>SUM(ENERO:DICIEMBRE!AN290)</f>
        <v>0</v>
      </c>
      <c r="AO290" s="26">
        <f>SUM(ENERO:DICIEMBRE!AO290)</f>
        <v>0</v>
      </c>
      <c r="AP290" s="26">
        <f>SUM(ENERO:DICIEMBRE!AP290)</f>
        <v>0</v>
      </c>
      <c r="AQ290" s="26">
        <f>SUM(ENERO:DICIEMBRE!AQ290)</f>
        <v>0</v>
      </c>
      <c r="AR290" s="26">
        <f>SUM(ENERO:DICIEMBRE!AR290)</f>
        <v>0</v>
      </c>
      <c r="AS290" s="26">
        <f>SUM(ENERO:DICIEMBRE!AS290)</f>
        <v>0</v>
      </c>
      <c r="AT290" s="26">
        <f>SUM(ENERO:DICIEMBRE!AT290)</f>
        <v>0</v>
      </c>
      <c r="AU290" s="26">
        <f>SUM(ENERO:DICIEMBRE!AU290)</f>
        <v>0</v>
      </c>
      <c r="AV290" s="26">
        <f>SUM(ENERO:DICIEMBRE!AV290)</f>
        <v>0</v>
      </c>
      <c r="AW290" s="26">
        <f>SUM(ENERO:DICIEMBRE!AW290)</f>
        <v>0</v>
      </c>
      <c r="AX290" s="26">
        <f>SUM(ENERO:DICIEMBRE!AX290)</f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26">
        <f>SUM(ENERO:DICIEMBRE!G291)</f>
        <v>0</v>
      </c>
      <c r="H291" s="26">
        <f>SUM(ENERO:DICIEMBRE!H291)</f>
        <v>0</v>
      </c>
      <c r="I291" s="26">
        <f>SUM(ENERO:DICIEMBRE!I291)</f>
        <v>0</v>
      </c>
      <c r="J291" s="26">
        <f>SUM(ENERO:DICIEMBRE!J291)</f>
        <v>0</v>
      </c>
      <c r="K291" s="26">
        <f>SUM(ENERO:DICIEMBRE!K291)</f>
        <v>0</v>
      </c>
      <c r="L291" s="26">
        <f>SUM(ENERO:DICIEMBRE!L291)</f>
        <v>0</v>
      </c>
      <c r="M291" s="26">
        <f>SUM(ENERO:DICIEMBRE!M291)</f>
        <v>0</v>
      </c>
      <c r="N291" s="26">
        <f>SUM(ENERO:DICIEMBRE!N291)</f>
        <v>0</v>
      </c>
      <c r="O291" s="26">
        <f>SUM(ENERO:DICIEMBRE!O291)</f>
        <v>0</v>
      </c>
      <c r="P291" s="26">
        <f>SUM(ENERO:DICIEMBRE!P291)</f>
        <v>0</v>
      </c>
      <c r="Q291" s="26">
        <f>SUM(ENERO:DICIEMBRE!Q291)</f>
        <v>0</v>
      </c>
      <c r="R291" s="26">
        <f>SUM(ENERO:DICIEMBRE!R291)</f>
        <v>0</v>
      </c>
      <c r="S291" s="26">
        <f>SUM(ENERO:DICIEMBRE!S291)</f>
        <v>0</v>
      </c>
      <c r="T291" s="26">
        <f>SUM(ENERO:DICIEMBRE!T291)</f>
        <v>0</v>
      </c>
      <c r="U291" s="26">
        <f>SUM(ENERO:DICIEMBRE!U291)</f>
        <v>0</v>
      </c>
      <c r="V291" s="26">
        <f>SUM(ENERO:DICIEMBRE!V291)</f>
        <v>0</v>
      </c>
      <c r="W291" s="26">
        <f>SUM(ENERO:DICIEMBRE!W291)</f>
        <v>0</v>
      </c>
      <c r="X291" s="26">
        <f>SUM(ENERO:DICIEMBRE!X291)</f>
        <v>0</v>
      </c>
      <c r="Y291" s="26">
        <f>SUM(ENERO:DICIEMBRE!Y291)</f>
        <v>0</v>
      </c>
      <c r="Z291" s="26">
        <f>SUM(ENERO:DICIEMBRE!Z291)</f>
        <v>0</v>
      </c>
      <c r="AA291" s="26">
        <f>SUM(ENERO:DICIEMBRE!AA291)</f>
        <v>0</v>
      </c>
      <c r="AB291" s="26">
        <f>SUM(ENERO:DICIEMBRE!AB291)</f>
        <v>0</v>
      </c>
      <c r="AC291" s="26">
        <f>SUM(ENERO:DICIEMBRE!AC291)</f>
        <v>0</v>
      </c>
      <c r="AD291" s="26">
        <f>SUM(ENERO:DICIEMBRE!AD291)</f>
        <v>0</v>
      </c>
      <c r="AE291" s="26">
        <f>SUM(ENERO:DICIEMBRE!AE291)</f>
        <v>0</v>
      </c>
      <c r="AF291" s="26">
        <f>SUM(ENERO:DICIEMBRE!AF291)</f>
        <v>0</v>
      </c>
      <c r="AG291" s="26">
        <f>SUM(ENERO:DICIEMBRE!AG291)</f>
        <v>0</v>
      </c>
      <c r="AH291" s="26">
        <f>SUM(ENERO:DICIEMBRE!AH291)</f>
        <v>0</v>
      </c>
      <c r="AI291" s="26">
        <f>SUM(ENERO:DICIEMBRE!AI291)</f>
        <v>0</v>
      </c>
      <c r="AJ291" s="26">
        <f>SUM(ENERO:DICIEMBRE!AJ291)</f>
        <v>0</v>
      </c>
      <c r="AK291" s="26">
        <f>SUM(ENERO:DICIEMBRE!AK291)</f>
        <v>0</v>
      </c>
      <c r="AL291" s="26">
        <f>SUM(ENERO:DICIEMBRE!AL291)</f>
        <v>0</v>
      </c>
      <c r="AM291" s="26">
        <f>SUM(ENERO:DICIEMBRE!AM291)</f>
        <v>0</v>
      </c>
      <c r="AN291" s="26">
        <f>SUM(ENERO:DICIEMBRE!AN291)</f>
        <v>0</v>
      </c>
      <c r="AO291" s="26">
        <f>SUM(ENERO:DICIEMBRE!AO291)</f>
        <v>0</v>
      </c>
      <c r="AP291" s="26">
        <f>SUM(ENERO:DICIEMBRE!AP291)</f>
        <v>0</v>
      </c>
      <c r="AQ291" s="26">
        <f>SUM(ENERO:DICIEMBRE!AQ291)</f>
        <v>0</v>
      </c>
      <c r="AR291" s="26">
        <f>SUM(ENERO:DICIEMBRE!AR291)</f>
        <v>0</v>
      </c>
      <c r="AS291" s="26">
        <f>SUM(ENERO:DICIEMBRE!AS291)</f>
        <v>0</v>
      </c>
      <c r="AT291" s="26">
        <f>SUM(ENERO:DICIEMBRE!AT291)</f>
        <v>0</v>
      </c>
      <c r="AU291" s="26">
        <f>SUM(ENERO:DICIEMBRE!AU291)</f>
        <v>0</v>
      </c>
      <c r="AV291" s="26">
        <f>SUM(ENERO:DICIEMBRE!AV291)</f>
        <v>0</v>
      </c>
      <c r="AW291" s="26">
        <f>SUM(ENERO:DICIEMBRE!AW291)</f>
        <v>0</v>
      </c>
      <c r="AX291" s="26">
        <f>SUM(ENERO:DICIEMBRE!AX291)</f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26">
        <f>SUM(ENERO:DICIEMBRE!G292)</f>
        <v>0</v>
      </c>
      <c r="H292" s="26">
        <f>SUM(ENERO:DICIEMBRE!H292)</f>
        <v>0</v>
      </c>
      <c r="I292" s="26">
        <f>SUM(ENERO:DICIEMBRE!I292)</f>
        <v>0</v>
      </c>
      <c r="J292" s="26">
        <f>SUM(ENERO:DICIEMBRE!J292)</f>
        <v>0</v>
      </c>
      <c r="K292" s="26">
        <f>SUM(ENERO:DICIEMBRE!K292)</f>
        <v>0</v>
      </c>
      <c r="L292" s="26">
        <f>SUM(ENERO:DICIEMBRE!L292)</f>
        <v>0</v>
      </c>
      <c r="M292" s="26">
        <f>SUM(ENERO:DICIEMBRE!M292)</f>
        <v>0</v>
      </c>
      <c r="N292" s="26">
        <f>SUM(ENERO:DICIEMBRE!N292)</f>
        <v>0</v>
      </c>
      <c r="O292" s="26">
        <f>SUM(ENERO:DICIEMBRE!O292)</f>
        <v>0</v>
      </c>
      <c r="P292" s="26">
        <f>SUM(ENERO:DICIEMBRE!P292)</f>
        <v>0</v>
      </c>
      <c r="Q292" s="26">
        <f>SUM(ENERO:DICIEMBRE!Q292)</f>
        <v>0</v>
      </c>
      <c r="R292" s="26">
        <f>SUM(ENERO:DICIEMBRE!R292)</f>
        <v>0</v>
      </c>
      <c r="S292" s="26">
        <f>SUM(ENERO:DICIEMBRE!S292)</f>
        <v>0</v>
      </c>
      <c r="T292" s="26">
        <f>SUM(ENERO:DICIEMBRE!T292)</f>
        <v>0</v>
      </c>
      <c r="U292" s="26">
        <f>SUM(ENERO:DICIEMBRE!U292)</f>
        <v>0</v>
      </c>
      <c r="V292" s="26">
        <f>SUM(ENERO:DICIEMBRE!V292)</f>
        <v>0</v>
      </c>
      <c r="W292" s="26">
        <f>SUM(ENERO:DICIEMBRE!W292)</f>
        <v>0</v>
      </c>
      <c r="X292" s="26">
        <f>SUM(ENERO:DICIEMBRE!X292)</f>
        <v>0</v>
      </c>
      <c r="Y292" s="26">
        <f>SUM(ENERO:DICIEMBRE!Y292)</f>
        <v>0</v>
      </c>
      <c r="Z292" s="26">
        <f>SUM(ENERO:DICIEMBRE!Z292)</f>
        <v>0</v>
      </c>
      <c r="AA292" s="26">
        <f>SUM(ENERO:DICIEMBRE!AA292)</f>
        <v>0</v>
      </c>
      <c r="AB292" s="26">
        <f>SUM(ENERO:DICIEMBRE!AB292)</f>
        <v>0</v>
      </c>
      <c r="AC292" s="26">
        <f>SUM(ENERO:DICIEMBRE!AC292)</f>
        <v>0</v>
      </c>
      <c r="AD292" s="26">
        <f>SUM(ENERO:DICIEMBRE!AD292)</f>
        <v>0</v>
      </c>
      <c r="AE292" s="26">
        <f>SUM(ENERO:DICIEMBRE!AE292)</f>
        <v>0</v>
      </c>
      <c r="AF292" s="26">
        <f>SUM(ENERO:DICIEMBRE!AF292)</f>
        <v>0</v>
      </c>
      <c r="AG292" s="26">
        <f>SUM(ENERO:DICIEMBRE!AG292)</f>
        <v>0</v>
      </c>
      <c r="AH292" s="26">
        <f>SUM(ENERO:DICIEMBRE!AH292)</f>
        <v>0</v>
      </c>
      <c r="AI292" s="26">
        <f>SUM(ENERO:DICIEMBRE!AI292)</f>
        <v>0</v>
      </c>
      <c r="AJ292" s="26">
        <f>SUM(ENERO:DICIEMBRE!AJ292)</f>
        <v>0</v>
      </c>
      <c r="AK292" s="26">
        <f>SUM(ENERO:DICIEMBRE!AK292)</f>
        <v>0</v>
      </c>
      <c r="AL292" s="26">
        <f>SUM(ENERO:DICIEMBRE!AL292)</f>
        <v>0</v>
      </c>
      <c r="AM292" s="26">
        <f>SUM(ENERO:DICIEMBRE!AM292)</f>
        <v>0</v>
      </c>
      <c r="AN292" s="26">
        <f>SUM(ENERO:DICIEMBRE!AN292)</f>
        <v>0</v>
      </c>
      <c r="AO292" s="26">
        <f>SUM(ENERO:DICIEMBRE!AO292)</f>
        <v>0</v>
      </c>
      <c r="AP292" s="26">
        <f>SUM(ENERO:DICIEMBRE!AP292)</f>
        <v>0</v>
      </c>
      <c r="AQ292" s="26">
        <f>SUM(ENERO:DICIEMBRE!AQ292)</f>
        <v>0</v>
      </c>
      <c r="AR292" s="26">
        <f>SUM(ENERO:DICIEMBRE!AR292)</f>
        <v>0</v>
      </c>
      <c r="AS292" s="26">
        <f>SUM(ENERO:DICIEMBRE!AS292)</f>
        <v>0</v>
      </c>
      <c r="AT292" s="26">
        <f>SUM(ENERO:DICIEMBRE!AT292)</f>
        <v>0</v>
      </c>
      <c r="AU292" s="26">
        <f>SUM(ENERO:DICIEMBRE!AU292)</f>
        <v>0</v>
      </c>
      <c r="AV292" s="26">
        <f>SUM(ENERO:DICIEMBRE!AV292)</f>
        <v>0</v>
      </c>
      <c r="AW292" s="26">
        <f>SUM(ENERO:DICIEMBRE!AW292)</f>
        <v>0</v>
      </c>
      <c r="AX292" s="26">
        <f>SUM(ENERO:DICIEMBRE!AX292)</f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26">
        <f>SUM(ENERO:DICIEMBRE!G293)</f>
        <v>0</v>
      </c>
      <c r="H293" s="26">
        <f>SUM(ENERO:DICIEMBRE!H293)</f>
        <v>0</v>
      </c>
      <c r="I293" s="26">
        <f>SUM(ENERO:DICIEMBRE!I293)</f>
        <v>0</v>
      </c>
      <c r="J293" s="26">
        <f>SUM(ENERO:DICIEMBRE!J293)</f>
        <v>0</v>
      </c>
      <c r="K293" s="26">
        <f>SUM(ENERO:DICIEMBRE!K293)</f>
        <v>0</v>
      </c>
      <c r="L293" s="26">
        <f>SUM(ENERO:DICIEMBRE!L293)</f>
        <v>0</v>
      </c>
      <c r="M293" s="26">
        <f>SUM(ENERO:DICIEMBRE!M293)</f>
        <v>0</v>
      </c>
      <c r="N293" s="26">
        <f>SUM(ENERO:DICIEMBRE!N293)</f>
        <v>0</v>
      </c>
      <c r="O293" s="26">
        <f>SUM(ENERO:DICIEMBRE!O293)</f>
        <v>0</v>
      </c>
      <c r="P293" s="26">
        <f>SUM(ENERO:DICIEMBRE!P293)</f>
        <v>0</v>
      </c>
      <c r="Q293" s="26">
        <f>SUM(ENERO:DICIEMBRE!Q293)</f>
        <v>0</v>
      </c>
      <c r="R293" s="26">
        <f>SUM(ENERO:DICIEMBRE!R293)</f>
        <v>0</v>
      </c>
      <c r="S293" s="26">
        <f>SUM(ENERO:DICIEMBRE!S293)</f>
        <v>0</v>
      </c>
      <c r="T293" s="26">
        <f>SUM(ENERO:DICIEMBRE!T293)</f>
        <v>0</v>
      </c>
      <c r="U293" s="26">
        <f>SUM(ENERO:DICIEMBRE!U293)</f>
        <v>0</v>
      </c>
      <c r="V293" s="26">
        <f>SUM(ENERO:DICIEMBRE!V293)</f>
        <v>0</v>
      </c>
      <c r="W293" s="26">
        <f>SUM(ENERO:DICIEMBRE!W293)</f>
        <v>0</v>
      </c>
      <c r="X293" s="26">
        <f>SUM(ENERO:DICIEMBRE!X293)</f>
        <v>0</v>
      </c>
      <c r="Y293" s="26">
        <f>SUM(ENERO:DICIEMBRE!Y293)</f>
        <v>0</v>
      </c>
      <c r="Z293" s="26">
        <f>SUM(ENERO:DICIEMBRE!Z293)</f>
        <v>0</v>
      </c>
      <c r="AA293" s="26">
        <f>SUM(ENERO:DICIEMBRE!AA293)</f>
        <v>0</v>
      </c>
      <c r="AB293" s="26">
        <f>SUM(ENERO:DICIEMBRE!AB293)</f>
        <v>0</v>
      </c>
      <c r="AC293" s="26">
        <f>SUM(ENERO:DICIEMBRE!AC293)</f>
        <v>0</v>
      </c>
      <c r="AD293" s="26">
        <f>SUM(ENERO:DICIEMBRE!AD293)</f>
        <v>0</v>
      </c>
      <c r="AE293" s="26">
        <f>SUM(ENERO:DICIEMBRE!AE293)</f>
        <v>0</v>
      </c>
      <c r="AF293" s="26">
        <f>SUM(ENERO:DICIEMBRE!AF293)</f>
        <v>0</v>
      </c>
      <c r="AG293" s="26">
        <f>SUM(ENERO:DICIEMBRE!AG293)</f>
        <v>0</v>
      </c>
      <c r="AH293" s="26">
        <f>SUM(ENERO:DICIEMBRE!AH293)</f>
        <v>0</v>
      </c>
      <c r="AI293" s="26">
        <f>SUM(ENERO:DICIEMBRE!AI293)</f>
        <v>0</v>
      </c>
      <c r="AJ293" s="26">
        <f>SUM(ENERO:DICIEMBRE!AJ293)</f>
        <v>0</v>
      </c>
      <c r="AK293" s="26">
        <f>SUM(ENERO:DICIEMBRE!AK293)</f>
        <v>0</v>
      </c>
      <c r="AL293" s="26">
        <f>SUM(ENERO:DICIEMBRE!AL293)</f>
        <v>0</v>
      </c>
      <c r="AM293" s="26">
        <f>SUM(ENERO:DICIEMBRE!AM293)</f>
        <v>0</v>
      </c>
      <c r="AN293" s="26">
        <f>SUM(ENERO:DICIEMBRE!AN293)</f>
        <v>0</v>
      </c>
      <c r="AO293" s="26">
        <f>SUM(ENERO:DICIEMBRE!AO293)</f>
        <v>0</v>
      </c>
      <c r="AP293" s="26">
        <f>SUM(ENERO:DICIEMBRE!AP293)</f>
        <v>0</v>
      </c>
      <c r="AQ293" s="26">
        <f>SUM(ENERO:DICIEMBRE!AQ293)</f>
        <v>0</v>
      </c>
      <c r="AR293" s="26">
        <f>SUM(ENERO:DICIEMBRE!AR293)</f>
        <v>0</v>
      </c>
      <c r="AS293" s="26">
        <f>SUM(ENERO:DICIEMBRE!AS293)</f>
        <v>0</v>
      </c>
      <c r="AT293" s="26">
        <f>SUM(ENERO:DICIEMBRE!AT293)</f>
        <v>0</v>
      </c>
      <c r="AU293" s="26">
        <f>SUM(ENERO:DICIEMBRE!AU293)</f>
        <v>0</v>
      </c>
      <c r="AV293" s="26">
        <f>SUM(ENERO:DICIEMBRE!AV293)</f>
        <v>0</v>
      </c>
      <c r="AW293" s="26">
        <f>SUM(ENERO:DICIEMBRE!AW293)</f>
        <v>0</v>
      </c>
      <c r="AX293" s="26">
        <f>SUM(ENERO:DICIEMBRE!AX293)</f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x14ac:dyDescent="0.2">
      <c r="A294" s="3291"/>
      <c r="B294" s="3313" t="s">
        <v>274</v>
      </c>
      <c r="C294" s="3313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26">
        <f>SUM(ENERO:DICIEMBRE!G294)</f>
        <v>0</v>
      </c>
      <c r="H294" s="26">
        <f>SUM(ENERO:DICIEMBRE!H294)</f>
        <v>0</v>
      </c>
      <c r="I294" s="26">
        <f>SUM(ENERO:DICIEMBRE!I294)</f>
        <v>0</v>
      </c>
      <c r="J294" s="26">
        <f>SUM(ENERO:DICIEMBRE!J294)</f>
        <v>0</v>
      </c>
      <c r="K294" s="26">
        <f>SUM(ENERO:DICIEMBRE!K294)</f>
        <v>0</v>
      </c>
      <c r="L294" s="26">
        <f>SUM(ENERO:DICIEMBRE!L294)</f>
        <v>0</v>
      </c>
      <c r="M294" s="26">
        <f>SUM(ENERO:DICIEMBRE!M294)</f>
        <v>0</v>
      </c>
      <c r="N294" s="26">
        <f>SUM(ENERO:DICIEMBRE!N294)</f>
        <v>0</v>
      </c>
      <c r="O294" s="26">
        <f>SUM(ENERO:DICIEMBRE!O294)</f>
        <v>0</v>
      </c>
      <c r="P294" s="26">
        <f>SUM(ENERO:DICIEMBRE!P294)</f>
        <v>0</v>
      </c>
      <c r="Q294" s="26">
        <f>SUM(ENERO:DICIEMBRE!Q294)</f>
        <v>0</v>
      </c>
      <c r="R294" s="26">
        <f>SUM(ENERO:DICIEMBRE!R294)</f>
        <v>0</v>
      </c>
      <c r="S294" s="26">
        <f>SUM(ENERO:DICIEMBRE!S294)</f>
        <v>0</v>
      </c>
      <c r="T294" s="26">
        <f>SUM(ENERO:DICIEMBRE!T294)</f>
        <v>0</v>
      </c>
      <c r="U294" s="26">
        <f>SUM(ENERO:DICIEMBRE!U294)</f>
        <v>0</v>
      </c>
      <c r="V294" s="26">
        <f>SUM(ENERO:DICIEMBRE!V294)</f>
        <v>0</v>
      </c>
      <c r="W294" s="26">
        <f>SUM(ENERO:DICIEMBRE!W294)</f>
        <v>0</v>
      </c>
      <c r="X294" s="26">
        <f>SUM(ENERO:DICIEMBRE!X294)</f>
        <v>0</v>
      </c>
      <c r="Y294" s="26">
        <f>SUM(ENERO:DICIEMBRE!Y294)</f>
        <v>0</v>
      </c>
      <c r="Z294" s="26">
        <f>SUM(ENERO:DICIEMBRE!Z294)</f>
        <v>0</v>
      </c>
      <c r="AA294" s="26">
        <f>SUM(ENERO:DICIEMBRE!AA294)</f>
        <v>0</v>
      </c>
      <c r="AB294" s="26">
        <f>SUM(ENERO:DICIEMBRE!AB294)</f>
        <v>0</v>
      </c>
      <c r="AC294" s="26">
        <f>SUM(ENERO:DICIEMBRE!AC294)</f>
        <v>0</v>
      </c>
      <c r="AD294" s="26">
        <f>SUM(ENERO:DICIEMBRE!AD294)</f>
        <v>0</v>
      </c>
      <c r="AE294" s="26">
        <f>SUM(ENERO:DICIEMBRE!AE294)</f>
        <v>0</v>
      </c>
      <c r="AF294" s="26">
        <f>SUM(ENERO:DICIEMBRE!AF294)</f>
        <v>0</v>
      </c>
      <c r="AG294" s="26">
        <f>SUM(ENERO:DICIEMBRE!AG294)</f>
        <v>0</v>
      </c>
      <c r="AH294" s="26">
        <f>SUM(ENERO:DICIEMBRE!AH294)</f>
        <v>0</v>
      </c>
      <c r="AI294" s="26">
        <f>SUM(ENERO:DICIEMBRE!AI294)</f>
        <v>0</v>
      </c>
      <c r="AJ294" s="26">
        <f>SUM(ENERO:DICIEMBRE!AJ294)</f>
        <v>0</v>
      </c>
      <c r="AK294" s="26">
        <f>SUM(ENERO:DICIEMBRE!AK294)</f>
        <v>0</v>
      </c>
      <c r="AL294" s="26">
        <f>SUM(ENERO:DICIEMBRE!AL294)</f>
        <v>0</v>
      </c>
      <c r="AM294" s="26">
        <f>SUM(ENERO:DICIEMBRE!AM294)</f>
        <v>0</v>
      </c>
      <c r="AN294" s="26">
        <f>SUM(ENERO:DICIEMBRE!AN294)</f>
        <v>0</v>
      </c>
      <c r="AO294" s="26">
        <f>SUM(ENERO:DICIEMBRE!AO294)</f>
        <v>0</v>
      </c>
      <c r="AP294" s="26">
        <f>SUM(ENERO:DICIEMBRE!AP294)</f>
        <v>0</v>
      </c>
      <c r="AQ294" s="26">
        <f>SUM(ENERO:DICIEMBRE!AQ294)</f>
        <v>0</v>
      </c>
      <c r="AR294" s="26">
        <f>SUM(ENERO:DICIEMBRE!AR294)</f>
        <v>0</v>
      </c>
      <c r="AS294" s="26">
        <f>SUM(ENERO:DICIEMBRE!AS294)</f>
        <v>0</v>
      </c>
      <c r="AT294" s="26">
        <f>SUM(ENERO:DICIEMBRE!AT294)</f>
        <v>0</v>
      </c>
      <c r="AU294" s="26">
        <f>SUM(ENERO:DICIEMBRE!AU294)</f>
        <v>0</v>
      </c>
      <c r="AV294" s="26">
        <f>SUM(ENERO:DICIEMBRE!AV294)</f>
        <v>0</v>
      </c>
      <c r="AW294" s="26">
        <f>SUM(ENERO:DICIEMBRE!AW294)</f>
        <v>0</v>
      </c>
      <c r="AX294" s="26">
        <f>SUM(ENERO:DICIEMBRE!AX294)</f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x14ac:dyDescent="0.2">
      <c r="A295" s="3303" t="s">
        <v>107</v>
      </c>
      <c r="B295" s="3306" t="s">
        <v>269</v>
      </c>
      <c r="C295" s="3306"/>
      <c r="D295" s="556">
        <f t="shared" si="167"/>
        <v>0</v>
      </c>
      <c r="E295" s="557">
        <f t="shared" si="168"/>
        <v>0</v>
      </c>
      <c r="F295" s="558">
        <f t="shared" si="168"/>
        <v>0</v>
      </c>
      <c r="G295" s="26">
        <f>SUM(ENERO:DICIEMBRE!G295)</f>
        <v>0</v>
      </c>
      <c r="H295" s="26">
        <f>SUM(ENERO:DICIEMBRE!H295)</f>
        <v>0</v>
      </c>
      <c r="I295" s="26">
        <f>SUM(ENERO:DICIEMBRE!I295)</f>
        <v>0</v>
      </c>
      <c r="J295" s="26">
        <f>SUM(ENERO:DICIEMBRE!J295)</f>
        <v>0</v>
      </c>
      <c r="K295" s="26">
        <f>SUM(ENERO:DICIEMBRE!K295)</f>
        <v>0</v>
      </c>
      <c r="L295" s="26">
        <f>SUM(ENERO:DICIEMBRE!L295)</f>
        <v>0</v>
      </c>
      <c r="M295" s="26">
        <f>SUM(ENERO:DICIEMBRE!M295)</f>
        <v>0</v>
      </c>
      <c r="N295" s="26">
        <f>SUM(ENERO:DICIEMBRE!N295)</f>
        <v>0</v>
      </c>
      <c r="O295" s="26">
        <f>SUM(ENERO:DICIEMBRE!O295)</f>
        <v>0</v>
      </c>
      <c r="P295" s="26">
        <f>SUM(ENERO:DICIEMBRE!P295)</f>
        <v>0</v>
      </c>
      <c r="Q295" s="26">
        <f>SUM(ENERO:DICIEMBRE!Q295)</f>
        <v>0</v>
      </c>
      <c r="R295" s="26">
        <f>SUM(ENERO:DICIEMBRE!R295)</f>
        <v>0</v>
      </c>
      <c r="S295" s="26">
        <f>SUM(ENERO:DICIEMBRE!S295)</f>
        <v>0</v>
      </c>
      <c r="T295" s="26">
        <f>SUM(ENERO:DICIEMBRE!T295)</f>
        <v>0</v>
      </c>
      <c r="U295" s="26">
        <f>SUM(ENERO:DICIEMBRE!U295)</f>
        <v>0</v>
      </c>
      <c r="V295" s="26">
        <f>SUM(ENERO:DICIEMBRE!V295)</f>
        <v>0</v>
      </c>
      <c r="W295" s="26">
        <f>SUM(ENERO:DICIEMBRE!W295)</f>
        <v>0</v>
      </c>
      <c r="X295" s="26">
        <f>SUM(ENERO:DICIEMBRE!X295)</f>
        <v>0</v>
      </c>
      <c r="Y295" s="26">
        <f>SUM(ENERO:DICIEMBRE!Y295)</f>
        <v>0</v>
      </c>
      <c r="Z295" s="26">
        <f>SUM(ENERO:DICIEMBRE!Z295)</f>
        <v>0</v>
      </c>
      <c r="AA295" s="26">
        <f>SUM(ENERO:DICIEMBRE!AA295)</f>
        <v>0</v>
      </c>
      <c r="AB295" s="26">
        <f>SUM(ENERO:DICIEMBRE!AB295)</f>
        <v>0</v>
      </c>
      <c r="AC295" s="26">
        <f>SUM(ENERO:DICIEMBRE!AC295)</f>
        <v>0</v>
      </c>
      <c r="AD295" s="26">
        <f>SUM(ENERO:DICIEMBRE!AD295)</f>
        <v>0</v>
      </c>
      <c r="AE295" s="26">
        <f>SUM(ENERO:DICIEMBRE!AE295)</f>
        <v>0</v>
      </c>
      <c r="AF295" s="26">
        <f>SUM(ENERO:DICIEMBRE!AF295)</f>
        <v>0</v>
      </c>
      <c r="AG295" s="26">
        <f>SUM(ENERO:DICIEMBRE!AG295)</f>
        <v>0</v>
      </c>
      <c r="AH295" s="26">
        <f>SUM(ENERO:DICIEMBRE!AH295)</f>
        <v>0</v>
      </c>
      <c r="AI295" s="26">
        <f>SUM(ENERO:DICIEMBRE!AI295)</f>
        <v>0</v>
      </c>
      <c r="AJ295" s="26">
        <f>SUM(ENERO:DICIEMBRE!AJ295)</f>
        <v>0</v>
      </c>
      <c r="AK295" s="26">
        <f>SUM(ENERO:DICIEMBRE!AK295)</f>
        <v>0</v>
      </c>
      <c r="AL295" s="26">
        <f>SUM(ENERO:DICIEMBRE!AL295)</f>
        <v>0</v>
      </c>
      <c r="AM295" s="26">
        <f>SUM(ENERO:DICIEMBRE!AM295)</f>
        <v>0</v>
      </c>
      <c r="AN295" s="26">
        <f>SUM(ENERO:DICIEMBRE!AN295)</f>
        <v>0</v>
      </c>
      <c r="AO295" s="26">
        <f>SUM(ENERO:DICIEMBRE!AO295)</f>
        <v>0</v>
      </c>
      <c r="AP295" s="26">
        <f>SUM(ENERO:DICIEMBRE!AP295)</f>
        <v>0</v>
      </c>
      <c r="AQ295" s="26">
        <f>SUM(ENERO:DICIEMBRE!AQ295)</f>
        <v>0</v>
      </c>
      <c r="AR295" s="26">
        <f>SUM(ENERO:DICIEMBRE!AR295)</f>
        <v>0</v>
      </c>
      <c r="AS295" s="26">
        <f>SUM(ENERO:DICIEMBRE!AS295)</f>
        <v>0</v>
      </c>
      <c r="AT295" s="26">
        <f>SUM(ENERO:DICIEMBRE!AT295)</f>
        <v>0</v>
      </c>
      <c r="AU295" s="26">
        <f>SUM(ENERO:DICIEMBRE!AU295)</f>
        <v>0</v>
      </c>
      <c r="AV295" s="26">
        <f>SUM(ENERO:DICIEMBRE!AV295)</f>
        <v>0</v>
      </c>
      <c r="AW295" s="26">
        <f>SUM(ENERO:DICIEMBRE!AW295)</f>
        <v>0</v>
      </c>
      <c r="AX295" s="26">
        <f>SUM(ENERO:DICIEMBRE!AX295)</f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559">
        <f t="shared" si="168"/>
        <v>0</v>
      </c>
      <c r="F296" s="560">
        <f t="shared" si="168"/>
        <v>0</v>
      </c>
      <c r="G296" s="26">
        <f>SUM(ENERO:DICIEMBRE!G296)</f>
        <v>0</v>
      </c>
      <c r="H296" s="26">
        <f>SUM(ENERO:DICIEMBRE!H296)</f>
        <v>0</v>
      </c>
      <c r="I296" s="26">
        <f>SUM(ENERO:DICIEMBRE!I296)</f>
        <v>0</v>
      </c>
      <c r="J296" s="26">
        <f>SUM(ENERO:DICIEMBRE!J296)</f>
        <v>0</v>
      </c>
      <c r="K296" s="26">
        <f>SUM(ENERO:DICIEMBRE!K296)</f>
        <v>0</v>
      </c>
      <c r="L296" s="26">
        <f>SUM(ENERO:DICIEMBRE!L296)</f>
        <v>0</v>
      </c>
      <c r="M296" s="26">
        <f>SUM(ENERO:DICIEMBRE!M296)</f>
        <v>0</v>
      </c>
      <c r="N296" s="26">
        <f>SUM(ENERO:DICIEMBRE!N296)</f>
        <v>0</v>
      </c>
      <c r="O296" s="26">
        <f>SUM(ENERO:DICIEMBRE!O296)</f>
        <v>0</v>
      </c>
      <c r="P296" s="26">
        <f>SUM(ENERO:DICIEMBRE!P296)</f>
        <v>0</v>
      </c>
      <c r="Q296" s="26">
        <f>SUM(ENERO:DICIEMBRE!Q296)</f>
        <v>0</v>
      </c>
      <c r="R296" s="26">
        <f>SUM(ENERO:DICIEMBRE!R296)</f>
        <v>0</v>
      </c>
      <c r="S296" s="26">
        <f>SUM(ENERO:DICIEMBRE!S296)</f>
        <v>0</v>
      </c>
      <c r="T296" s="26">
        <f>SUM(ENERO:DICIEMBRE!T296)</f>
        <v>0</v>
      </c>
      <c r="U296" s="26">
        <f>SUM(ENERO:DICIEMBRE!U296)</f>
        <v>0</v>
      </c>
      <c r="V296" s="26">
        <f>SUM(ENERO:DICIEMBRE!V296)</f>
        <v>0</v>
      </c>
      <c r="W296" s="26">
        <f>SUM(ENERO:DICIEMBRE!W296)</f>
        <v>0</v>
      </c>
      <c r="X296" s="26">
        <f>SUM(ENERO:DICIEMBRE!X296)</f>
        <v>0</v>
      </c>
      <c r="Y296" s="26">
        <f>SUM(ENERO:DICIEMBRE!Y296)</f>
        <v>0</v>
      </c>
      <c r="Z296" s="26">
        <f>SUM(ENERO:DICIEMBRE!Z296)</f>
        <v>0</v>
      </c>
      <c r="AA296" s="26">
        <f>SUM(ENERO:DICIEMBRE!AA296)</f>
        <v>0</v>
      </c>
      <c r="AB296" s="26">
        <f>SUM(ENERO:DICIEMBRE!AB296)</f>
        <v>0</v>
      </c>
      <c r="AC296" s="26">
        <f>SUM(ENERO:DICIEMBRE!AC296)</f>
        <v>0</v>
      </c>
      <c r="AD296" s="26">
        <f>SUM(ENERO:DICIEMBRE!AD296)</f>
        <v>0</v>
      </c>
      <c r="AE296" s="26">
        <f>SUM(ENERO:DICIEMBRE!AE296)</f>
        <v>0</v>
      </c>
      <c r="AF296" s="26">
        <f>SUM(ENERO:DICIEMBRE!AF296)</f>
        <v>0</v>
      </c>
      <c r="AG296" s="26">
        <f>SUM(ENERO:DICIEMBRE!AG296)</f>
        <v>0</v>
      </c>
      <c r="AH296" s="26">
        <f>SUM(ENERO:DICIEMBRE!AH296)</f>
        <v>0</v>
      </c>
      <c r="AI296" s="26">
        <f>SUM(ENERO:DICIEMBRE!AI296)</f>
        <v>0</v>
      </c>
      <c r="AJ296" s="26">
        <f>SUM(ENERO:DICIEMBRE!AJ296)</f>
        <v>0</v>
      </c>
      <c r="AK296" s="26">
        <f>SUM(ENERO:DICIEMBRE!AK296)</f>
        <v>0</v>
      </c>
      <c r="AL296" s="26">
        <f>SUM(ENERO:DICIEMBRE!AL296)</f>
        <v>0</v>
      </c>
      <c r="AM296" s="26">
        <f>SUM(ENERO:DICIEMBRE!AM296)</f>
        <v>0</v>
      </c>
      <c r="AN296" s="26">
        <f>SUM(ENERO:DICIEMBRE!AN296)</f>
        <v>0</v>
      </c>
      <c r="AO296" s="26">
        <f>SUM(ENERO:DICIEMBRE!AO296)</f>
        <v>0</v>
      </c>
      <c r="AP296" s="26">
        <f>SUM(ENERO:DICIEMBRE!AP296)</f>
        <v>0</v>
      </c>
      <c r="AQ296" s="26">
        <f>SUM(ENERO:DICIEMBRE!AQ296)</f>
        <v>0</v>
      </c>
      <c r="AR296" s="26">
        <f>SUM(ENERO:DICIEMBRE!AR296)</f>
        <v>0</v>
      </c>
      <c r="AS296" s="26">
        <f>SUM(ENERO:DICIEMBRE!AS296)</f>
        <v>0</v>
      </c>
      <c r="AT296" s="26">
        <f>SUM(ENERO:DICIEMBRE!AT296)</f>
        <v>0</v>
      </c>
      <c r="AU296" s="26">
        <f>SUM(ENERO:DICIEMBRE!AU296)</f>
        <v>0</v>
      </c>
      <c r="AV296" s="26">
        <f>SUM(ENERO:DICIEMBRE!AV296)</f>
        <v>0</v>
      </c>
      <c r="AW296" s="26">
        <f>SUM(ENERO:DICIEMBRE!AW296)</f>
        <v>0</v>
      </c>
      <c r="AX296" s="26">
        <f>SUM(ENERO:DICIEMBRE!AX296)</f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x14ac:dyDescent="0.2">
      <c r="A297" s="3304"/>
      <c r="B297" s="3298" t="s">
        <v>271</v>
      </c>
      <c r="C297" s="3299"/>
      <c r="D297" s="237">
        <f t="shared" si="167"/>
        <v>0</v>
      </c>
      <c r="E297" s="559">
        <f t="shared" si="168"/>
        <v>0</v>
      </c>
      <c r="F297" s="560">
        <f t="shared" si="168"/>
        <v>0</v>
      </c>
      <c r="G297" s="26">
        <f>SUM(ENERO:DICIEMBRE!G297)</f>
        <v>0</v>
      </c>
      <c r="H297" s="26">
        <f>SUM(ENERO:DICIEMBRE!H297)</f>
        <v>0</v>
      </c>
      <c r="I297" s="26">
        <f>SUM(ENERO:DICIEMBRE!I297)</f>
        <v>0</v>
      </c>
      <c r="J297" s="26">
        <f>SUM(ENERO:DICIEMBRE!J297)</f>
        <v>0</v>
      </c>
      <c r="K297" s="26">
        <f>SUM(ENERO:DICIEMBRE!K297)</f>
        <v>0</v>
      </c>
      <c r="L297" s="26">
        <f>SUM(ENERO:DICIEMBRE!L297)</f>
        <v>0</v>
      </c>
      <c r="M297" s="26">
        <f>SUM(ENERO:DICIEMBRE!M297)</f>
        <v>0</v>
      </c>
      <c r="N297" s="26">
        <f>SUM(ENERO:DICIEMBRE!N297)</f>
        <v>0</v>
      </c>
      <c r="O297" s="26">
        <f>SUM(ENERO:DICIEMBRE!O297)</f>
        <v>0</v>
      </c>
      <c r="P297" s="26">
        <f>SUM(ENERO:DICIEMBRE!P297)</f>
        <v>0</v>
      </c>
      <c r="Q297" s="26">
        <f>SUM(ENERO:DICIEMBRE!Q297)</f>
        <v>0</v>
      </c>
      <c r="R297" s="26">
        <f>SUM(ENERO:DICIEMBRE!R297)</f>
        <v>0</v>
      </c>
      <c r="S297" s="26">
        <f>SUM(ENERO:DICIEMBRE!S297)</f>
        <v>0</v>
      </c>
      <c r="T297" s="26">
        <f>SUM(ENERO:DICIEMBRE!T297)</f>
        <v>0</v>
      </c>
      <c r="U297" s="26">
        <f>SUM(ENERO:DICIEMBRE!U297)</f>
        <v>0</v>
      </c>
      <c r="V297" s="26">
        <f>SUM(ENERO:DICIEMBRE!V297)</f>
        <v>0</v>
      </c>
      <c r="W297" s="26">
        <f>SUM(ENERO:DICIEMBRE!W297)</f>
        <v>0</v>
      </c>
      <c r="X297" s="26">
        <f>SUM(ENERO:DICIEMBRE!X297)</f>
        <v>0</v>
      </c>
      <c r="Y297" s="26">
        <f>SUM(ENERO:DICIEMBRE!Y297)</f>
        <v>0</v>
      </c>
      <c r="Z297" s="26">
        <f>SUM(ENERO:DICIEMBRE!Z297)</f>
        <v>0</v>
      </c>
      <c r="AA297" s="26">
        <f>SUM(ENERO:DICIEMBRE!AA297)</f>
        <v>0</v>
      </c>
      <c r="AB297" s="26">
        <f>SUM(ENERO:DICIEMBRE!AB297)</f>
        <v>0</v>
      </c>
      <c r="AC297" s="26">
        <f>SUM(ENERO:DICIEMBRE!AC297)</f>
        <v>0</v>
      </c>
      <c r="AD297" s="26">
        <f>SUM(ENERO:DICIEMBRE!AD297)</f>
        <v>0</v>
      </c>
      <c r="AE297" s="26">
        <f>SUM(ENERO:DICIEMBRE!AE297)</f>
        <v>0</v>
      </c>
      <c r="AF297" s="26">
        <f>SUM(ENERO:DICIEMBRE!AF297)</f>
        <v>0</v>
      </c>
      <c r="AG297" s="26">
        <f>SUM(ENERO:DICIEMBRE!AG297)</f>
        <v>0</v>
      </c>
      <c r="AH297" s="26">
        <f>SUM(ENERO:DICIEMBRE!AH297)</f>
        <v>0</v>
      </c>
      <c r="AI297" s="26">
        <f>SUM(ENERO:DICIEMBRE!AI297)</f>
        <v>0</v>
      </c>
      <c r="AJ297" s="26">
        <f>SUM(ENERO:DICIEMBRE!AJ297)</f>
        <v>0</v>
      </c>
      <c r="AK297" s="26">
        <f>SUM(ENERO:DICIEMBRE!AK297)</f>
        <v>0</v>
      </c>
      <c r="AL297" s="26">
        <f>SUM(ENERO:DICIEMBRE!AL297)</f>
        <v>0</v>
      </c>
      <c r="AM297" s="26">
        <f>SUM(ENERO:DICIEMBRE!AM297)</f>
        <v>0</v>
      </c>
      <c r="AN297" s="26">
        <f>SUM(ENERO:DICIEMBRE!AN297)</f>
        <v>0</v>
      </c>
      <c r="AO297" s="26">
        <f>SUM(ENERO:DICIEMBRE!AO297)</f>
        <v>0</v>
      </c>
      <c r="AP297" s="26">
        <f>SUM(ENERO:DICIEMBRE!AP297)</f>
        <v>0</v>
      </c>
      <c r="AQ297" s="26">
        <f>SUM(ENERO:DICIEMBRE!AQ297)</f>
        <v>0</v>
      </c>
      <c r="AR297" s="26">
        <f>SUM(ENERO:DICIEMBRE!AR297)</f>
        <v>0</v>
      </c>
      <c r="AS297" s="26">
        <f>SUM(ENERO:DICIEMBRE!AS297)</f>
        <v>0</v>
      </c>
      <c r="AT297" s="26">
        <f>SUM(ENERO:DICIEMBRE!AT297)</f>
        <v>0</v>
      </c>
      <c r="AU297" s="26">
        <f>SUM(ENERO:DICIEMBRE!AU297)</f>
        <v>0</v>
      </c>
      <c r="AV297" s="26">
        <f>SUM(ENERO:DICIEMBRE!AV297)</f>
        <v>0</v>
      </c>
      <c r="AW297" s="26">
        <f>SUM(ENERO:DICIEMBRE!AW297)</f>
        <v>0</v>
      </c>
      <c r="AX297" s="26">
        <f>SUM(ENERO:DICIEMBRE!AX297)</f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x14ac:dyDescent="0.2">
      <c r="A298" s="3304"/>
      <c r="B298" s="3307" t="s">
        <v>272</v>
      </c>
      <c r="C298" s="3308"/>
      <c r="D298" s="237">
        <f t="shared" si="167"/>
        <v>0</v>
      </c>
      <c r="E298" s="559">
        <f t="shared" si="168"/>
        <v>0</v>
      </c>
      <c r="F298" s="560">
        <f t="shared" si="168"/>
        <v>0</v>
      </c>
      <c r="G298" s="26">
        <f>SUM(ENERO:DICIEMBRE!G298)</f>
        <v>0</v>
      </c>
      <c r="H298" s="26">
        <f>SUM(ENERO:DICIEMBRE!H298)</f>
        <v>0</v>
      </c>
      <c r="I298" s="26">
        <f>SUM(ENERO:DICIEMBRE!I298)</f>
        <v>0</v>
      </c>
      <c r="J298" s="26">
        <f>SUM(ENERO:DICIEMBRE!J298)</f>
        <v>0</v>
      </c>
      <c r="K298" s="26">
        <f>SUM(ENERO:DICIEMBRE!K298)</f>
        <v>0</v>
      </c>
      <c r="L298" s="26">
        <f>SUM(ENERO:DICIEMBRE!L298)</f>
        <v>0</v>
      </c>
      <c r="M298" s="26">
        <f>SUM(ENERO:DICIEMBRE!M298)</f>
        <v>0</v>
      </c>
      <c r="N298" s="26">
        <f>SUM(ENERO:DICIEMBRE!N298)</f>
        <v>0</v>
      </c>
      <c r="O298" s="26">
        <f>SUM(ENERO:DICIEMBRE!O298)</f>
        <v>0</v>
      </c>
      <c r="P298" s="26">
        <f>SUM(ENERO:DICIEMBRE!P298)</f>
        <v>0</v>
      </c>
      <c r="Q298" s="26">
        <f>SUM(ENERO:DICIEMBRE!Q298)</f>
        <v>0</v>
      </c>
      <c r="R298" s="26">
        <f>SUM(ENERO:DICIEMBRE!R298)</f>
        <v>0</v>
      </c>
      <c r="S298" s="26">
        <f>SUM(ENERO:DICIEMBRE!S298)</f>
        <v>0</v>
      </c>
      <c r="T298" s="26">
        <f>SUM(ENERO:DICIEMBRE!T298)</f>
        <v>0</v>
      </c>
      <c r="U298" s="26">
        <f>SUM(ENERO:DICIEMBRE!U298)</f>
        <v>0</v>
      </c>
      <c r="V298" s="26">
        <f>SUM(ENERO:DICIEMBRE!V298)</f>
        <v>0</v>
      </c>
      <c r="W298" s="26">
        <f>SUM(ENERO:DICIEMBRE!W298)</f>
        <v>0</v>
      </c>
      <c r="X298" s="26">
        <f>SUM(ENERO:DICIEMBRE!X298)</f>
        <v>0</v>
      </c>
      <c r="Y298" s="26">
        <f>SUM(ENERO:DICIEMBRE!Y298)</f>
        <v>0</v>
      </c>
      <c r="Z298" s="26">
        <f>SUM(ENERO:DICIEMBRE!Z298)</f>
        <v>0</v>
      </c>
      <c r="AA298" s="26">
        <f>SUM(ENERO:DICIEMBRE!AA298)</f>
        <v>0</v>
      </c>
      <c r="AB298" s="26">
        <f>SUM(ENERO:DICIEMBRE!AB298)</f>
        <v>0</v>
      </c>
      <c r="AC298" s="26">
        <f>SUM(ENERO:DICIEMBRE!AC298)</f>
        <v>0</v>
      </c>
      <c r="AD298" s="26">
        <f>SUM(ENERO:DICIEMBRE!AD298)</f>
        <v>0</v>
      </c>
      <c r="AE298" s="26">
        <f>SUM(ENERO:DICIEMBRE!AE298)</f>
        <v>0</v>
      </c>
      <c r="AF298" s="26">
        <f>SUM(ENERO:DICIEMBRE!AF298)</f>
        <v>0</v>
      </c>
      <c r="AG298" s="26">
        <f>SUM(ENERO:DICIEMBRE!AG298)</f>
        <v>0</v>
      </c>
      <c r="AH298" s="26">
        <f>SUM(ENERO:DICIEMBRE!AH298)</f>
        <v>0</v>
      </c>
      <c r="AI298" s="26">
        <f>SUM(ENERO:DICIEMBRE!AI298)</f>
        <v>0</v>
      </c>
      <c r="AJ298" s="26">
        <f>SUM(ENERO:DICIEMBRE!AJ298)</f>
        <v>0</v>
      </c>
      <c r="AK298" s="26">
        <f>SUM(ENERO:DICIEMBRE!AK298)</f>
        <v>0</v>
      </c>
      <c r="AL298" s="26">
        <f>SUM(ENERO:DICIEMBRE!AL298)</f>
        <v>0</v>
      </c>
      <c r="AM298" s="26">
        <f>SUM(ENERO:DICIEMBRE!AM298)</f>
        <v>0</v>
      </c>
      <c r="AN298" s="26">
        <f>SUM(ENERO:DICIEMBRE!AN298)</f>
        <v>0</v>
      </c>
      <c r="AO298" s="26">
        <f>SUM(ENERO:DICIEMBRE!AO298)</f>
        <v>0</v>
      </c>
      <c r="AP298" s="26">
        <f>SUM(ENERO:DICIEMBRE!AP298)</f>
        <v>0</v>
      </c>
      <c r="AQ298" s="26">
        <f>SUM(ENERO:DICIEMBRE!AQ298)</f>
        <v>0</v>
      </c>
      <c r="AR298" s="26">
        <f>SUM(ENERO:DICIEMBRE!AR298)</f>
        <v>0</v>
      </c>
      <c r="AS298" s="26">
        <f>SUM(ENERO:DICIEMBRE!AS298)</f>
        <v>0</v>
      </c>
      <c r="AT298" s="26">
        <f>SUM(ENERO:DICIEMBRE!AT298)</f>
        <v>0</v>
      </c>
      <c r="AU298" s="26">
        <f>SUM(ENERO:DICIEMBRE!AU298)</f>
        <v>0</v>
      </c>
      <c r="AV298" s="26">
        <f>SUM(ENERO:DICIEMBRE!AV298)</f>
        <v>0</v>
      </c>
      <c r="AW298" s="26">
        <f>SUM(ENERO:DICIEMBRE!AW298)</f>
        <v>0</v>
      </c>
      <c r="AX298" s="26">
        <f>SUM(ENERO:DICIEMBRE!AX298)</f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x14ac:dyDescent="0.2">
      <c r="A299" s="3304"/>
      <c r="B299" s="3300" t="s">
        <v>273</v>
      </c>
      <c r="C299" s="3301"/>
      <c r="D299" s="237">
        <f t="shared" si="167"/>
        <v>0</v>
      </c>
      <c r="E299" s="559">
        <f t="shared" si="168"/>
        <v>0</v>
      </c>
      <c r="F299" s="560">
        <f t="shared" si="168"/>
        <v>0</v>
      </c>
      <c r="G299" s="26">
        <f>SUM(ENERO:DICIEMBRE!G299)</f>
        <v>0</v>
      </c>
      <c r="H299" s="26">
        <f>SUM(ENERO:DICIEMBRE!H299)</f>
        <v>0</v>
      </c>
      <c r="I299" s="26">
        <f>SUM(ENERO:DICIEMBRE!I299)</f>
        <v>0</v>
      </c>
      <c r="J299" s="26">
        <f>SUM(ENERO:DICIEMBRE!J299)</f>
        <v>0</v>
      </c>
      <c r="K299" s="26">
        <f>SUM(ENERO:DICIEMBRE!K299)</f>
        <v>0</v>
      </c>
      <c r="L299" s="26">
        <f>SUM(ENERO:DICIEMBRE!L299)</f>
        <v>0</v>
      </c>
      <c r="M299" s="26">
        <f>SUM(ENERO:DICIEMBRE!M299)</f>
        <v>0</v>
      </c>
      <c r="N299" s="26">
        <f>SUM(ENERO:DICIEMBRE!N299)</f>
        <v>0</v>
      </c>
      <c r="O299" s="26">
        <f>SUM(ENERO:DICIEMBRE!O299)</f>
        <v>0</v>
      </c>
      <c r="P299" s="26">
        <f>SUM(ENERO:DICIEMBRE!P299)</f>
        <v>0</v>
      </c>
      <c r="Q299" s="26">
        <f>SUM(ENERO:DICIEMBRE!Q299)</f>
        <v>0</v>
      </c>
      <c r="R299" s="26">
        <f>SUM(ENERO:DICIEMBRE!R299)</f>
        <v>0</v>
      </c>
      <c r="S299" s="26">
        <f>SUM(ENERO:DICIEMBRE!S299)</f>
        <v>0</v>
      </c>
      <c r="T299" s="26">
        <f>SUM(ENERO:DICIEMBRE!T299)</f>
        <v>0</v>
      </c>
      <c r="U299" s="26">
        <f>SUM(ENERO:DICIEMBRE!U299)</f>
        <v>0</v>
      </c>
      <c r="V299" s="26">
        <f>SUM(ENERO:DICIEMBRE!V299)</f>
        <v>0</v>
      </c>
      <c r="W299" s="26">
        <f>SUM(ENERO:DICIEMBRE!W299)</f>
        <v>0</v>
      </c>
      <c r="X299" s="26">
        <f>SUM(ENERO:DICIEMBRE!X299)</f>
        <v>0</v>
      </c>
      <c r="Y299" s="26">
        <f>SUM(ENERO:DICIEMBRE!Y299)</f>
        <v>0</v>
      </c>
      <c r="Z299" s="26">
        <f>SUM(ENERO:DICIEMBRE!Z299)</f>
        <v>0</v>
      </c>
      <c r="AA299" s="26">
        <f>SUM(ENERO:DICIEMBRE!AA299)</f>
        <v>0</v>
      </c>
      <c r="AB299" s="26">
        <f>SUM(ENERO:DICIEMBRE!AB299)</f>
        <v>0</v>
      </c>
      <c r="AC299" s="26">
        <f>SUM(ENERO:DICIEMBRE!AC299)</f>
        <v>0</v>
      </c>
      <c r="AD299" s="26">
        <f>SUM(ENERO:DICIEMBRE!AD299)</f>
        <v>0</v>
      </c>
      <c r="AE299" s="26">
        <f>SUM(ENERO:DICIEMBRE!AE299)</f>
        <v>0</v>
      </c>
      <c r="AF299" s="26">
        <f>SUM(ENERO:DICIEMBRE!AF299)</f>
        <v>0</v>
      </c>
      <c r="AG299" s="26">
        <f>SUM(ENERO:DICIEMBRE!AG299)</f>
        <v>0</v>
      </c>
      <c r="AH299" s="26">
        <f>SUM(ENERO:DICIEMBRE!AH299)</f>
        <v>0</v>
      </c>
      <c r="AI299" s="26">
        <f>SUM(ENERO:DICIEMBRE!AI299)</f>
        <v>0</v>
      </c>
      <c r="AJ299" s="26">
        <f>SUM(ENERO:DICIEMBRE!AJ299)</f>
        <v>0</v>
      </c>
      <c r="AK299" s="26">
        <f>SUM(ENERO:DICIEMBRE!AK299)</f>
        <v>0</v>
      </c>
      <c r="AL299" s="26">
        <f>SUM(ENERO:DICIEMBRE!AL299)</f>
        <v>0</v>
      </c>
      <c r="AM299" s="26">
        <f>SUM(ENERO:DICIEMBRE!AM299)</f>
        <v>0</v>
      </c>
      <c r="AN299" s="26">
        <f>SUM(ENERO:DICIEMBRE!AN299)</f>
        <v>0</v>
      </c>
      <c r="AO299" s="26">
        <f>SUM(ENERO:DICIEMBRE!AO299)</f>
        <v>0</v>
      </c>
      <c r="AP299" s="26">
        <f>SUM(ENERO:DICIEMBRE!AP299)</f>
        <v>0</v>
      </c>
      <c r="AQ299" s="26">
        <f>SUM(ENERO:DICIEMBRE!AQ299)</f>
        <v>0</v>
      </c>
      <c r="AR299" s="26">
        <f>SUM(ENERO:DICIEMBRE!AR299)</f>
        <v>0</v>
      </c>
      <c r="AS299" s="26">
        <f>SUM(ENERO:DICIEMBRE!AS299)</f>
        <v>0</v>
      </c>
      <c r="AT299" s="26">
        <f>SUM(ENERO:DICIEMBRE!AT299)</f>
        <v>0</v>
      </c>
      <c r="AU299" s="26">
        <f>SUM(ENERO:DICIEMBRE!AU299)</f>
        <v>0</v>
      </c>
      <c r="AV299" s="26">
        <f>SUM(ENERO:DICIEMBRE!AV299)</f>
        <v>0</v>
      </c>
      <c r="AW299" s="26">
        <f>SUM(ENERO:DICIEMBRE!AW299)</f>
        <v>0</v>
      </c>
      <c r="AX299" s="26">
        <f>SUM(ENERO:DICIEMBRE!AX299)</f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thickBot="1" x14ac:dyDescent="0.25">
      <c r="A300" s="3305"/>
      <c r="B300" s="3309" t="s">
        <v>274</v>
      </c>
      <c r="C300" s="3309"/>
      <c r="D300" s="565">
        <f t="shared" si="167"/>
        <v>0</v>
      </c>
      <c r="E300" s="566">
        <f t="shared" si="168"/>
        <v>0</v>
      </c>
      <c r="F300" s="567">
        <f t="shared" si="168"/>
        <v>0</v>
      </c>
      <c r="G300" s="26">
        <f>SUM(ENERO:DICIEMBRE!G300)</f>
        <v>0</v>
      </c>
      <c r="H300" s="26">
        <f>SUM(ENERO:DICIEMBRE!H300)</f>
        <v>0</v>
      </c>
      <c r="I300" s="26">
        <f>SUM(ENERO:DICIEMBRE!I300)</f>
        <v>0</v>
      </c>
      <c r="J300" s="26">
        <f>SUM(ENERO:DICIEMBRE!J300)</f>
        <v>0</v>
      </c>
      <c r="K300" s="26">
        <f>SUM(ENERO:DICIEMBRE!K300)</f>
        <v>0</v>
      </c>
      <c r="L300" s="26">
        <f>SUM(ENERO:DICIEMBRE!L300)</f>
        <v>0</v>
      </c>
      <c r="M300" s="26">
        <f>SUM(ENERO:DICIEMBRE!M300)</f>
        <v>0</v>
      </c>
      <c r="N300" s="26">
        <f>SUM(ENERO:DICIEMBRE!N300)</f>
        <v>0</v>
      </c>
      <c r="O300" s="26">
        <f>SUM(ENERO:DICIEMBRE!O300)</f>
        <v>0</v>
      </c>
      <c r="P300" s="26">
        <f>SUM(ENERO:DICIEMBRE!P300)</f>
        <v>0</v>
      </c>
      <c r="Q300" s="26">
        <f>SUM(ENERO:DICIEMBRE!Q300)</f>
        <v>0</v>
      </c>
      <c r="R300" s="26">
        <f>SUM(ENERO:DICIEMBRE!R300)</f>
        <v>0</v>
      </c>
      <c r="S300" s="26">
        <f>SUM(ENERO:DICIEMBRE!S300)</f>
        <v>0</v>
      </c>
      <c r="T300" s="26">
        <f>SUM(ENERO:DICIEMBRE!T300)</f>
        <v>0</v>
      </c>
      <c r="U300" s="26">
        <f>SUM(ENERO:DICIEMBRE!U300)</f>
        <v>0</v>
      </c>
      <c r="V300" s="26">
        <f>SUM(ENERO:DICIEMBRE!V300)</f>
        <v>0</v>
      </c>
      <c r="W300" s="26">
        <f>SUM(ENERO:DICIEMBRE!W300)</f>
        <v>0</v>
      </c>
      <c r="X300" s="26">
        <f>SUM(ENERO:DICIEMBRE!X300)</f>
        <v>0</v>
      </c>
      <c r="Y300" s="26">
        <f>SUM(ENERO:DICIEMBRE!Y300)</f>
        <v>0</v>
      </c>
      <c r="Z300" s="26">
        <f>SUM(ENERO:DICIEMBRE!Z300)</f>
        <v>0</v>
      </c>
      <c r="AA300" s="26">
        <f>SUM(ENERO:DICIEMBRE!AA300)</f>
        <v>0</v>
      </c>
      <c r="AB300" s="26">
        <f>SUM(ENERO:DICIEMBRE!AB300)</f>
        <v>0</v>
      </c>
      <c r="AC300" s="26">
        <f>SUM(ENERO:DICIEMBRE!AC300)</f>
        <v>0</v>
      </c>
      <c r="AD300" s="26">
        <f>SUM(ENERO:DICIEMBRE!AD300)</f>
        <v>0</v>
      </c>
      <c r="AE300" s="26">
        <f>SUM(ENERO:DICIEMBRE!AE300)</f>
        <v>0</v>
      </c>
      <c r="AF300" s="26">
        <f>SUM(ENERO:DICIEMBRE!AF300)</f>
        <v>0</v>
      </c>
      <c r="AG300" s="26">
        <f>SUM(ENERO:DICIEMBRE!AG300)</f>
        <v>0</v>
      </c>
      <c r="AH300" s="26">
        <f>SUM(ENERO:DICIEMBRE!AH300)</f>
        <v>0</v>
      </c>
      <c r="AI300" s="26">
        <f>SUM(ENERO:DICIEMBRE!AI300)</f>
        <v>0</v>
      </c>
      <c r="AJ300" s="26">
        <f>SUM(ENERO:DICIEMBRE!AJ300)</f>
        <v>0</v>
      </c>
      <c r="AK300" s="26">
        <f>SUM(ENERO:DICIEMBRE!AK300)</f>
        <v>0</v>
      </c>
      <c r="AL300" s="26">
        <f>SUM(ENERO:DICIEMBRE!AL300)</f>
        <v>0</v>
      </c>
      <c r="AM300" s="26">
        <f>SUM(ENERO:DICIEMBRE!AM300)</f>
        <v>0</v>
      </c>
      <c r="AN300" s="26">
        <f>SUM(ENERO:DICIEMBRE!AN300)</f>
        <v>0</v>
      </c>
      <c r="AO300" s="26">
        <f>SUM(ENERO:DICIEMBRE!AO300)</f>
        <v>0</v>
      </c>
      <c r="AP300" s="26">
        <f>SUM(ENERO:DICIEMBRE!AP300)</f>
        <v>0</v>
      </c>
      <c r="AQ300" s="26">
        <f>SUM(ENERO:DICIEMBRE!AQ300)</f>
        <v>0</v>
      </c>
      <c r="AR300" s="26">
        <f>SUM(ENERO:DICIEMBRE!AR300)</f>
        <v>0</v>
      </c>
      <c r="AS300" s="26">
        <f>SUM(ENERO:DICIEMBRE!AS300)</f>
        <v>0</v>
      </c>
      <c r="AT300" s="26">
        <f>SUM(ENERO:DICIEMBRE!AT300)</f>
        <v>0</v>
      </c>
      <c r="AU300" s="26">
        <f>SUM(ENERO:DICIEMBRE!AU300)</f>
        <v>0</v>
      </c>
      <c r="AV300" s="26">
        <f>SUM(ENERO:DICIEMBRE!AV300)</f>
        <v>0</v>
      </c>
      <c r="AW300" s="26">
        <f>SUM(ENERO:DICIEMBRE!AW300)</f>
        <v>0</v>
      </c>
      <c r="AX300" s="26">
        <f>SUM(ENERO:DICIEMBRE!AX300)</f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2244</v>
      </c>
      <c r="E301" s="574">
        <f t="shared" ref="E301:F306" si="177">SUM(G301+I301+K301+M301+O301+Q301+S301+U301+W301+Y301+AA301+AC301+AE301+AG301+AI301+AK301+AM301)</f>
        <v>961</v>
      </c>
      <c r="F301" s="575">
        <f t="shared" si="177"/>
        <v>1283</v>
      </c>
      <c r="G301" s="576">
        <f t="shared" ref="G301:X306" si="178">+G223+G229+G235+G241+G247+G253+G259+G283+G289+G295</f>
        <v>43</v>
      </c>
      <c r="H301" s="577">
        <f t="shared" si="178"/>
        <v>24</v>
      </c>
      <c r="I301" s="576">
        <f t="shared" si="178"/>
        <v>13</v>
      </c>
      <c r="J301" s="577">
        <f t="shared" si="178"/>
        <v>11</v>
      </c>
      <c r="K301" s="577">
        <f t="shared" si="178"/>
        <v>18</v>
      </c>
      <c r="L301" s="577">
        <f t="shared" si="178"/>
        <v>14</v>
      </c>
      <c r="M301" s="577">
        <f t="shared" si="178"/>
        <v>22</v>
      </c>
      <c r="N301" s="577">
        <f t="shared" si="178"/>
        <v>31</v>
      </c>
      <c r="O301" s="577">
        <f t="shared" si="178"/>
        <v>33</v>
      </c>
      <c r="P301" s="577">
        <f t="shared" si="178"/>
        <v>21</v>
      </c>
      <c r="Q301" s="577">
        <f t="shared" si="178"/>
        <v>32</v>
      </c>
      <c r="R301" s="577">
        <f t="shared" si="178"/>
        <v>21</v>
      </c>
      <c r="S301" s="577">
        <f t="shared" si="178"/>
        <v>34</v>
      </c>
      <c r="T301" s="577">
        <f t="shared" si="178"/>
        <v>21</v>
      </c>
      <c r="U301" s="577">
        <f t="shared" si="178"/>
        <v>59</v>
      </c>
      <c r="V301" s="577">
        <f t="shared" si="178"/>
        <v>19</v>
      </c>
      <c r="W301" s="577">
        <f t="shared" si="178"/>
        <v>89</v>
      </c>
      <c r="X301" s="577">
        <f t="shared" si="178"/>
        <v>87</v>
      </c>
      <c r="Y301" s="576">
        <f>+Y223+Y229+Y235+Y241+Y247+Y253+Y259+Y265+Y271+Y277+Y283+Y289+Y295</f>
        <v>139</v>
      </c>
      <c r="Z301" s="576">
        <f t="shared" ref="Z301:AN304" si="179">+Z223+Z229+Z235+Z241+Z247+Z253+Z259+Z265+Z271+Z277+Z283+Z289+Z295</f>
        <v>150</v>
      </c>
      <c r="AA301" s="576">
        <f t="shared" si="179"/>
        <v>54</v>
      </c>
      <c r="AB301" s="576">
        <f t="shared" si="179"/>
        <v>114</v>
      </c>
      <c r="AC301" s="576">
        <f t="shared" si="179"/>
        <v>87</v>
      </c>
      <c r="AD301" s="576">
        <f t="shared" si="179"/>
        <v>193</v>
      </c>
      <c r="AE301" s="576">
        <f t="shared" si="179"/>
        <v>65</v>
      </c>
      <c r="AF301" s="576">
        <f t="shared" si="179"/>
        <v>168</v>
      </c>
      <c r="AG301" s="576">
        <f t="shared" si="179"/>
        <v>107</v>
      </c>
      <c r="AH301" s="576">
        <f t="shared" si="179"/>
        <v>195</v>
      </c>
      <c r="AI301" s="576">
        <f t="shared" si="179"/>
        <v>56</v>
      </c>
      <c r="AJ301" s="576">
        <f t="shared" si="179"/>
        <v>72</v>
      </c>
      <c r="AK301" s="576">
        <f t="shared" si="179"/>
        <v>68</v>
      </c>
      <c r="AL301" s="576">
        <f t="shared" si="179"/>
        <v>102</v>
      </c>
      <c r="AM301" s="576">
        <f t="shared" si="179"/>
        <v>42</v>
      </c>
      <c r="AN301" s="576">
        <f t="shared" si="179"/>
        <v>40</v>
      </c>
      <c r="AO301" s="578">
        <f t="shared" ref="AO301:AO306" si="180">+AO223+AO229+AO235+AO241+AO259+AO265+AO271+AO277+AO283+AO289+AO295</f>
        <v>60</v>
      </c>
      <c r="AP301" s="579">
        <f>+AP223+AP229+AP235+AP259+AP265+AP271+AP277+AP283+AP289+AP295</f>
        <v>22</v>
      </c>
      <c r="AQ301" s="411">
        <f>SUM(AQ223+AQ229+AQ235+AQ241+AQ247+AQ253+AQ259+AQ265+AQ271+AQ277+AQ283+AQ289+AQ295)</f>
        <v>1100</v>
      </c>
      <c r="AR301" s="580">
        <f>SUM(AR223+AR229+AR235+AR241+AR247+AR253+AR259+AR265+AR271+AR277+AR283+AR289+AR295)</f>
        <v>946</v>
      </c>
      <c r="AS301" s="576">
        <f t="shared" ref="AS301:AX304" si="181">+AS223+AS229+AS235+AS241+AS247+AS253+AS259+AS265+AS271+AS277+AS283+AS289+AS295</f>
        <v>523</v>
      </c>
      <c r="AT301" s="578">
        <f t="shared" si="181"/>
        <v>184</v>
      </c>
      <c r="AU301" s="578">
        <f t="shared" si="181"/>
        <v>173</v>
      </c>
      <c r="AV301" s="578">
        <f t="shared" si="181"/>
        <v>96</v>
      </c>
      <c r="AW301" s="578">
        <f t="shared" si="181"/>
        <v>0</v>
      </c>
      <c r="AX301" s="578">
        <f t="shared" si="181"/>
        <v>4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7624</v>
      </c>
      <c r="E302" s="574">
        <f t="shared" si="177"/>
        <v>3289</v>
      </c>
      <c r="F302" s="575">
        <f t="shared" si="177"/>
        <v>4335</v>
      </c>
      <c r="G302" s="417">
        <f t="shared" si="178"/>
        <v>35</v>
      </c>
      <c r="H302" s="581">
        <f t="shared" si="178"/>
        <v>25</v>
      </c>
      <c r="I302" s="417">
        <f t="shared" si="178"/>
        <v>24</v>
      </c>
      <c r="J302" s="581">
        <f t="shared" si="178"/>
        <v>12</v>
      </c>
      <c r="K302" s="581">
        <f t="shared" si="178"/>
        <v>17</v>
      </c>
      <c r="L302" s="581">
        <f t="shared" si="178"/>
        <v>27</v>
      </c>
      <c r="M302" s="581">
        <f t="shared" si="178"/>
        <v>66</v>
      </c>
      <c r="N302" s="581">
        <f t="shared" si="178"/>
        <v>53</v>
      </c>
      <c r="O302" s="581">
        <f t="shared" si="178"/>
        <v>60</v>
      </c>
      <c r="P302" s="581">
        <f t="shared" si="178"/>
        <v>48</v>
      </c>
      <c r="Q302" s="581">
        <f t="shared" si="178"/>
        <v>90</v>
      </c>
      <c r="R302" s="581">
        <f t="shared" si="178"/>
        <v>61</v>
      </c>
      <c r="S302" s="581">
        <f t="shared" si="178"/>
        <v>91</v>
      </c>
      <c r="T302" s="581">
        <f t="shared" si="178"/>
        <v>70</v>
      </c>
      <c r="U302" s="581">
        <f t="shared" si="178"/>
        <v>170</v>
      </c>
      <c r="V302" s="581">
        <f t="shared" si="178"/>
        <v>72</v>
      </c>
      <c r="W302" s="581">
        <f t="shared" si="178"/>
        <v>448</v>
      </c>
      <c r="X302" s="581">
        <f t="shared" si="178"/>
        <v>406</v>
      </c>
      <c r="Y302" s="417">
        <f>+Y224+Y230+Y236+Y242+Y248+Y254+Y260+Y266+Y272+Y278+Y284+Y290+Y296</f>
        <v>895</v>
      </c>
      <c r="Z302" s="417">
        <f t="shared" si="179"/>
        <v>867</v>
      </c>
      <c r="AA302" s="417">
        <f t="shared" si="179"/>
        <v>381</v>
      </c>
      <c r="AB302" s="417">
        <f t="shared" si="179"/>
        <v>614</v>
      </c>
      <c r="AC302" s="417">
        <f t="shared" si="179"/>
        <v>161</v>
      </c>
      <c r="AD302" s="417">
        <f t="shared" si="179"/>
        <v>386</v>
      </c>
      <c r="AE302" s="417">
        <f t="shared" si="179"/>
        <v>142</v>
      </c>
      <c r="AF302" s="417">
        <f t="shared" si="179"/>
        <v>437</v>
      </c>
      <c r="AG302" s="417">
        <f t="shared" si="179"/>
        <v>299</v>
      </c>
      <c r="AH302" s="417">
        <f t="shared" si="179"/>
        <v>567</v>
      </c>
      <c r="AI302" s="417">
        <f t="shared" si="179"/>
        <v>118</v>
      </c>
      <c r="AJ302" s="417">
        <f t="shared" si="179"/>
        <v>249</v>
      </c>
      <c r="AK302" s="417">
        <f t="shared" si="179"/>
        <v>167</v>
      </c>
      <c r="AL302" s="417">
        <f t="shared" si="179"/>
        <v>316</v>
      </c>
      <c r="AM302" s="417">
        <f t="shared" si="179"/>
        <v>125</v>
      </c>
      <c r="AN302" s="417">
        <f t="shared" si="179"/>
        <v>125</v>
      </c>
      <c r="AO302" s="582">
        <f t="shared" si="180"/>
        <v>133</v>
      </c>
      <c r="AP302" s="583">
        <f>+AP224+AP230+AP236+AP260+AP266+AP272+AP278+AP284+AP290+AP296</f>
        <v>67</v>
      </c>
      <c r="AQ302" s="584"/>
      <c r="AR302" s="585"/>
      <c r="AS302" s="417">
        <f t="shared" si="181"/>
        <v>1318</v>
      </c>
      <c r="AT302" s="582">
        <f t="shared" si="181"/>
        <v>0</v>
      </c>
      <c r="AU302" s="582">
        <f t="shared" si="181"/>
        <v>478</v>
      </c>
      <c r="AV302" s="582">
        <f t="shared" si="181"/>
        <v>226</v>
      </c>
      <c r="AW302" s="582">
        <f t="shared" si="181"/>
        <v>0</v>
      </c>
      <c r="AX302" s="582">
        <f t="shared" si="181"/>
        <v>7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x14ac:dyDescent="0.2">
      <c r="A303" s="3294"/>
      <c r="B303" s="3297" t="s">
        <v>271</v>
      </c>
      <c r="C303" s="3297"/>
      <c r="D303" s="411">
        <f t="shared" si="176"/>
        <v>2105</v>
      </c>
      <c r="E303" s="574">
        <f t="shared" si="177"/>
        <v>876</v>
      </c>
      <c r="F303" s="575">
        <f t="shared" si="177"/>
        <v>1229</v>
      </c>
      <c r="G303" s="417">
        <f t="shared" si="178"/>
        <v>39</v>
      </c>
      <c r="H303" s="581">
        <f t="shared" si="178"/>
        <v>22</v>
      </c>
      <c r="I303" s="417">
        <f t="shared" si="178"/>
        <v>13</v>
      </c>
      <c r="J303" s="581">
        <f t="shared" si="178"/>
        <v>5</v>
      </c>
      <c r="K303" s="581">
        <f t="shared" si="178"/>
        <v>16</v>
      </c>
      <c r="L303" s="581">
        <f t="shared" si="178"/>
        <v>12</v>
      </c>
      <c r="M303" s="581">
        <f t="shared" si="178"/>
        <v>23</v>
      </c>
      <c r="N303" s="581">
        <f t="shared" si="178"/>
        <v>29</v>
      </c>
      <c r="O303" s="581">
        <f t="shared" si="178"/>
        <v>26</v>
      </c>
      <c r="P303" s="581">
        <f t="shared" si="178"/>
        <v>16</v>
      </c>
      <c r="Q303" s="581">
        <f t="shared" si="178"/>
        <v>23</v>
      </c>
      <c r="R303" s="581">
        <f t="shared" si="178"/>
        <v>13</v>
      </c>
      <c r="S303" s="581">
        <f t="shared" si="178"/>
        <v>21</v>
      </c>
      <c r="T303" s="581">
        <f t="shared" si="178"/>
        <v>17</v>
      </c>
      <c r="U303" s="581">
        <f t="shared" si="178"/>
        <v>48</v>
      </c>
      <c r="V303" s="581">
        <f t="shared" si="178"/>
        <v>18</v>
      </c>
      <c r="W303" s="581">
        <f t="shared" si="178"/>
        <v>78</v>
      </c>
      <c r="X303" s="581">
        <f t="shared" si="178"/>
        <v>75</v>
      </c>
      <c r="Y303" s="417">
        <f>+Y225+Y231+Y237+Y243+Y249+Y255+Y261+Y267+Y273+Y279+Y285+Y291+Y297</f>
        <v>127</v>
      </c>
      <c r="Z303" s="417">
        <f t="shared" si="179"/>
        <v>136</v>
      </c>
      <c r="AA303" s="417">
        <f t="shared" si="179"/>
        <v>48</v>
      </c>
      <c r="AB303" s="417">
        <f t="shared" si="179"/>
        <v>118</v>
      </c>
      <c r="AC303" s="417">
        <f t="shared" si="179"/>
        <v>79</v>
      </c>
      <c r="AD303" s="417">
        <f t="shared" si="179"/>
        <v>168</v>
      </c>
      <c r="AE303" s="417">
        <f t="shared" si="179"/>
        <v>57</v>
      </c>
      <c r="AF303" s="417">
        <f t="shared" si="179"/>
        <v>162</v>
      </c>
      <c r="AG303" s="417">
        <f t="shared" si="179"/>
        <v>108</v>
      </c>
      <c r="AH303" s="417">
        <f t="shared" si="179"/>
        <v>194</v>
      </c>
      <c r="AI303" s="417">
        <f t="shared" si="179"/>
        <v>54</v>
      </c>
      <c r="AJ303" s="417">
        <f t="shared" si="179"/>
        <v>80</v>
      </c>
      <c r="AK303" s="417">
        <f t="shared" si="179"/>
        <v>75</v>
      </c>
      <c r="AL303" s="417">
        <f t="shared" si="179"/>
        <v>112</v>
      </c>
      <c r="AM303" s="417">
        <f t="shared" si="179"/>
        <v>41</v>
      </c>
      <c r="AN303" s="417">
        <f t="shared" si="179"/>
        <v>52</v>
      </c>
      <c r="AO303" s="582">
        <f t="shared" si="180"/>
        <v>51</v>
      </c>
      <c r="AP303" s="583">
        <f>+AP225+AP231+AP237+AP261+AP267+AP273+AP279+AP285+AP291+AP297</f>
        <v>18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58</v>
      </c>
      <c r="AW303" s="582">
        <f t="shared" si="181"/>
        <v>0</v>
      </c>
      <c r="AX303" s="582">
        <f t="shared" si="181"/>
        <v>3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x14ac:dyDescent="0.2">
      <c r="A304" s="3294"/>
      <c r="B304" s="3298" t="s">
        <v>272</v>
      </c>
      <c r="C304" s="3299"/>
      <c r="D304" s="411">
        <f t="shared" si="176"/>
        <v>1728</v>
      </c>
      <c r="E304" s="574">
        <f t="shared" si="177"/>
        <v>697</v>
      </c>
      <c r="F304" s="575">
        <f t="shared" si="177"/>
        <v>1031</v>
      </c>
      <c r="G304" s="417">
        <f t="shared" si="178"/>
        <v>32</v>
      </c>
      <c r="H304" s="581">
        <f t="shared" si="178"/>
        <v>19</v>
      </c>
      <c r="I304" s="417">
        <f t="shared" si="178"/>
        <v>7</v>
      </c>
      <c r="J304" s="581">
        <f t="shared" si="178"/>
        <v>5</v>
      </c>
      <c r="K304" s="581">
        <f t="shared" si="178"/>
        <v>7</v>
      </c>
      <c r="L304" s="581">
        <f t="shared" si="178"/>
        <v>2</v>
      </c>
      <c r="M304" s="581">
        <f t="shared" si="178"/>
        <v>13</v>
      </c>
      <c r="N304" s="581">
        <f t="shared" si="178"/>
        <v>12</v>
      </c>
      <c r="O304" s="581">
        <f t="shared" si="178"/>
        <v>18</v>
      </c>
      <c r="P304" s="581">
        <f t="shared" si="178"/>
        <v>11</v>
      </c>
      <c r="Q304" s="581">
        <f t="shared" si="178"/>
        <v>19</v>
      </c>
      <c r="R304" s="581">
        <f t="shared" si="178"/>
        <v>15</v>
      </c>
      <c r="S304" s="581">
        <f t="shared" si="178"/>
        <v>20</v>
      </c>
      <c r="T304" s="581">
        <f t="shared" si="178"/>
        <v>18</v>
      </c>
      <c r="U304" s="581">
        <f t="shared" si="178"/>
        <v>51</v>
      </c>
      <c r="V304" s="581">
        <f t="shared" si="178"/>
        <v>21</v>
      </c>
      <c r="W304" s="581">
        <f t="shared" si="178"/>
        <v>64</v>
      </c>
      <c r="X304" s="581">
        <f t="shared" si="178"/>
        <v>48</v>
      </c>
      <c r="Y304" s="417">
        <f>+Y226+Y232+Y238+Y244+Y250+Y256+Y262+Y268+Y274+Y280+Y286+Y292+Y298</f>
        <v>102</v>
      </c>
      <c r="Z304" s="417">
        <f t="shared" si="179"/>
        <v>119</v>
      </c>
      <c r="AA304" s="417">
        <f t="shared" si="179"/>
        <v>47</v>
      </c>
      <c r="AB304" s="417">
        <f t="shared" si="179"/>
        <v>87</v>
      </c>
      <c r="AC304" s="417">
        <f t="shared" si="179"/>
        <v>37</v>
      </c>
      <c r="AD304" s="417">
        <f t="shared" si="179"/>
        <v>111</v>
      </c>
      <c r="AE304" s="417">
        <f t="shared" si="179"/>
        <v>36</v>
      </c>
      <c r="AF304" s="417">
        <f t="shared" si="179"/>
        <v>142</v>
      </c>
      <c r="AG304" s="417">
        <f t="shared" si="179"/>
        <v>96</v>
      </c>
      <c r="AH304" s="417">
        <f t="shared" si="179"/>
        <v>177</v>
      </c>
      <c r="AI304" s="417">
        <f t="shared" si="179"/>
        <v>39</v>
      </c>
      <c r="AJ304" s="417">
        <f t="shared" si="179"/>
        <v>83</v>
      </c>
      <c r="AK304" s="417">
        <f t="shared" si="179"/>
        <v>67</v>
      </c>
      <c r="AL304" s="417">
        <f t="shared" si="179"/>
        <v>110</v>
      </c>
      <c r="AM304" s="417">
        <f t="shared" si="179"/>
        <v>42</v>
      </c>
      <c r="AN304" s="417">
        <f t="shared" si="179"/>
        <v>51</v>
      </c>
      <c r="AO304" s="582">
        <f t="shared" si="180"/>
        <v>43</v>
      </c>
      <c r="AP304" s="583">
        <f>+AP226+AP232+AP238+AP262+AP268+AP274+AP280+AP286+AP292+AP298</f>
        <v>18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62</v>
      </c>
      <c r="AW304" s="582">
        <f t="shared" si="181"/>
        <v>0</v>
      </c>
      <c r="AX304" s="582">
        <f t="shared" si="181"/>
        <v>2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x14ac:dyDescent="0.2">
      <c r="A305" s="3294"/>
      <c r="B305" s="3300" t="s">
        <v>273</v>
      </c>
      <c r="C305" s="3301"/>
      <c r="D305" s="411">
        <f t="shared" si="176"/>
        <v>447</v>
      </c>
      <c r="E305" s="574">
        <f t="shared" si="177"/>
        <v>146</v>
      </c>
      <c r="F305" s="575">
        <f t="shared" si="177"/>
        <v>301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1</v>
      </c>
      <c r="P305" s="581">
        <f t="shared" si="178"/>
        <v>0</v>
      </c>
      <c r="Q305" s="581">
        <f t="shared" si="178"/>
        <v>1</v>
      </c>
      <c r="R305" s="581">
        <f t="shared" si="178"/>
        <v>1</v>
      </c>
      <c r="S305" s="581">
        <f t="shared" si="178"/>
        <v>1</v>
      </c>
      <c r="T305" s="581">
        <f t="shared" si="178"/>
        <v>0</v>
      </c>
      <c r="U305" s="581">
        <f t="shared" si="178"/>
        <v>2</v>
      </c>
      <c r="V305" s="581">
        <f t="shared" si="178"/>
        <v>1</v>
      </c>
      <c r="W305" s="581">
        <f t="shared" si="178"/>
        <v>11</v>
      </c>
      <c r="X305" s="581">
        <f t="shared" si="178"/>
        <v>16</v>
      </c>
      <c r="Y305" s="417">
        <f>+Y227+Y233+Y239+Y245+Y251+Y257+Y263+Y281+Y275+Y269+Y287+Y293+Y299</f>
        <v>36</v>
      </c>
      <c r="Z305" s="417">
        <f t="shared" ref="Z305:AN305" si="182">+Z227+Z233+Z239+Z245+Z251+Z257+Z263+Z281+Z275+Z269+Z287+Z293+Z299</f>
        <v>48</v>
      </c>
      <c r="AA305" s="417">
        <f t="shared" si="182"/>
        <v>17</v>
      </c>
      <c r="AB305" s="417">
        <f t="shared" si="182"/>
        <v>29</v>
      </c>
      <c r="AC305" s="417">
        <f t="shared" si="182"/>
        <v>5</v>
      </c>
      <c r="AD305" s="417">
        <f t="shared" si="182"/>
        <v>23</v>
      </c>
      <c r="AE305" s="417">
        <f t="shared" si="182"/>
        <v>12</v>
      </c>
      <c r="AF305" s="417">
        <f t="shared" si="182"/>
        <v>36</v>
      </c>
      <c r="AG305" s="417">
        <f t="shared" si="182"/>
        <v>28</v>
      </c>
      <c r="AH305" s="417">
        <f t="shared" si="182"/>
        <v>56</v>
      </c>
      <c r="AI305" s="417">
        <f t="shared" si="182"/>
        <v>11</v>
      </c>
      <c r="AJ305" s="417">
        <f t="shared" si="182"/>
        <v>31</v>
      </c>
      <c r="AK305" s="417">
        <f t="shared" si="182"/>
        <v>9</v>
      </c>
      <c r="AL305" s="417">
        <f t="shared" si="182"/>
        <v>47</v>
      </c>
      <c r="AM305" s="417">
        <f t="shared" si="182"/>
        <v>12</v>
      </c>
      <c r="AN305" s="417">
        <f t="shared" si="182"/>
        <v>13</v>
      </c>
      <c r="AO305" s="582">
        <f t="shared" si="180"/>
        <v>3</v>
      </c>
      <c r="AP305" s="583">
        <f>+AP227+AP233+AP239+AP263+AP281+AP275+AP269+AP287+AP293+AP299</f>
        <v>4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5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x14ac:dyDescent="0.2">
      <c r="A306" s="3295"/>
      <c r="B306" s="3302" t="s">
        <v>274</v>
      </c>
      <c r="C306" s="3302"/>
      <c r="D306" s="506">
        <f t="shared" si="176"/>
        <v>48</v>
      </c>
      <c r="E306" s="586">
        <f t="shared" si="177"/>
        <v>26</v>
      </c>
      <c r="F306" s="587">
        <f t="shared" si="177"/>
        <v>22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1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1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1</v>
      </c>
      <c r="T306" s="587">
        <f t="shared" si="178"/>
        <v>0</v>
      </c>
      <c r="U306" s="587">
        <f t="shared" si="178"/>
        <v>0</v>
      </c>
      <c r="V306" s="587">
        <f t="shared" si="178"/>
        <v>1</v>
      </c>
      <c r="W306" s="587">
        <f t="shared" si="178"/>
        <v>3</v>
      </c>
      <c r="X306" s="587">
        <f t="shared" si="178"/>
        <v>3</v>
      </c>
      <c r="Y306" s="506">
        <f>SUM(Y228+Y234+Y240+Y246+Y252+Y258+Y264+Y270+Y276+Y282+Y288+Y294+Y300)</f>
        <v>7</v>
      </c>
      <c r="Z306" s="506">
        <f t="shared" ref="Z306:AN306" si="183">SUM(Z228+Z234+Z240+Z246+Z252+Z258+Z264+Z270+Z276+Z282+Z288+Z294+Z300)</f>
        <v>4</v>
      </c>
      <c r="AA306" s="506">
        <f t="shared" si="183"/>
        <v>2</v>
      </c>
      <c r="AB306" s="506">
        <f t="shared" si="183"/>
        <v>1</v>
      </c>
      <c r="AC306" s="506">
        <f t="shared" si="183"/>
        <v>7</v>
      </c>
      <c r="AD306" s="506">
        <f t="shared" si="183"/>
        <v>5</v>
      </c>
      <c r="AE306" s="506">
        <f t="shared" si="183"/>
        <v>5</v>
      </c>
      <c r="AF306" s="506">
        <f t="shared" si="183"/>
        <v>2</v>
      </c>
      <c r="AG306" s="506">
        <f t="shared" si="183"/>
        <v>1</v>
      </c>
      <c r="AH306" s="506">
        <f t="shared" si="183"/>
        <v>3</v>
      </c>
      <c r="AI306" s="506">
        <f t="shared" si="183"/>
        <v>0</v>
      </c>
      <c r="AJ306" s="506">
        <f t="shared" si="183"/>
        <v>1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x14ac:dyDescent="0.2">
      <c r="A308" s="3269" t="s">
        <v>40</v>
      </c>
      <c r="B308" s="3270"/>
      <c r="C308" s="3271"/>
      <c r="D308" s="3278" t="s">
        <v>4</v>
      </c>
      <c r="E308" s="3279"/>
      <c r="F308" s="3280"/>
      <c r="G308" s="3249" t="s">
        <v>5</v>
      </c>
      <c r="H308" s="3284"/>
      <c r="I308" s="3284"/>
      <c r="J308" s="3284"/>
      <c r="K308" s="3284"/>
      <c r="L308" s="3284"/>
      <c r="M308" s="3284"/>
      <c r="N308" s="3284"/>
      <c r="O308" s="3284"/>
      <c r="P308" s="3284"/>
      <c r="Q308" s="3284"/>
      <c r="R308" s="3284"/>
      <c r="S308" s="3284"/>
      <c r="T308" s="3284"/>
      <c r="U308" s="3284"/>
      <c r="V308" s="3284"/>
      <c r="W308" s="3284"/>
      <c r="X308" s="3284"/>
      <c r="Y308" s="3284"/>
      <c r="Z308" s="3284"/>
      <c r="AA308" s="3284"/>
      <c r="AB308" s="3284"/>
      <c r="AC308" s="3284"/>
      <c r="AD308" s="3284"/>
      <c r="AE308" s="3284"/>
      <c r="AF308" s="3284"/>
      <c r="AG308" s="3284"/>
      <c r="AH308" s="3284"/>
      <c r="AI308" s="3284"/>
      <c r="AJ308" s="3284"/>
      <c r="AK308" s="3284"/>
      <c r="AL308" s="3284"/>
      <c r="AM308" s="3284"/>
      <c r="AN308" s="3284"/>
      <c r="AO308" s="3284"/>
      <c r="AP308" s="3285"/>
      <c r="AQ308" s="3286" t="s">
        <v>7</v>
      </c>
      <c r="AR308" s="3289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x14ac:dyDescent="0.2">
      <c r="A309" s="3272"/>
      <c r="B309" s="3273"/>
      <c r="C309" s="3274"/>
      <c r="D309" s="3281"/>
      <c r="E309" s="3282"/>
      <c r="F309" s="3283"/>
      <c r="G309" s="3292" t="s">
        <v>14</v>
      </c>
      <c r="H309" s="3293"/>
      <c r="I309" s="3249" t="s">
        <v>15</v>
      </c>
      <c r="J309" s="3268"/>
      <c r="K309" s="3284" t="s">
        <v>16</v>
      </c>
      <c r="L309" s="3268"/>
      <c r="M309" s="3249" t="s">
        <v>17</v>
      </c>
      <c r="N309" s="3268"/>
      <c r="O309" s="3249" t="s">
        <v>18</v>
      </c>
      <c r="P309" s="3268"/>
      <c r="Q309" s="3249" t="s">
        <v>19</v>
      </c>
      <c r="R309" s="3268"/>
      <c r="S309" s="3249" t="s">
        <v>20</v>
      </c>
      <c r="T309" s="3268"/>
      <c r="U309" s="3249" t="s">
        <v>21</v>
      </c>
      <c r="V309" s="3268"/>
      <c r="W309" s="3249" t="s">
        <v>22</v>
      </c>
      <c r="X309" s="3268"/>
      <c r="Y309" s="3249" t="s">
        <v>23</v>
      </c>
      <c r="Z309" s="3267"/>
      <c r="AA309" s="3249" t="s">
        <v>24</v>
      </c>
      <c r="AB309" s="3267"/>
      <c r="AC309" s="3249" t="s">
        <v>247</v>
      </c>
      <c r="AD309" s="3267"/>
      <c r="AE309" s="3249" t="s">
        <v>248</v>
      </c>
      <c r="AF309" s="3267"/>
      <c r="AG309" s="3249" t="s">
        <v>249</v>
      </c>
      <c r="AH309" s="3267"/>
      <c r="AI309" s="3249" t="s">
        <v>250</v>
      </c>
      <c r="AJ309" s="3267"/>
      <c r="AK309" s="3249" t="s">
        <v>29</v>
      </c>
      <c r="AL309" s="3267"/>
      <c r="AM309" s="3249" t="s">
        <v>30</v>
      </c>
      <c r="AN309" s="3267"/>
      <c r="AO309" s="3249" t="s">
        <v>31</v>
      </c>
      <c r="AP309" s="3267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3275"/>
      <c r="B310" s="3276"/>
      <c r="C310" s="3277"/>
      <c r="D310" s="591" t="s">
        <v>32</v>
      </c>
      <c r="E310" s="592" t="s">
        <v>33</v>
      </c>
      <c r="F310" s="593" t="s">
        <v>34</v>
      </c>
      <c r="G310" s="594" t="s">
        <v>33</v>
      </c>
      <c r="H310" s="595" t="s">
        <v>34</v>
      </c>
      <c r="I310" s="596" t="s">
        <v>33</v>
      </c>
      <c r="J310" s="595" t="s">
        <v>34</v>
      </c>
      <c r="K310" s="596" t="s">
        <v>33</v>
      </c>
      <c r="L310" s="595" t="s">
        <v>34</v>
      </c>
      <c r="M310" s="596" t="s">
        <v>33</v>
      </c>
      <c r="N310" s="595" t="s">
        <v>34</v>
      </c>
      <c r="O310" s="596" t="s">
        <v>33</v>
      </c>
      <c r="P310" s="595" t="s">
        <v>34</v>
      </c>
      <c r="Q310" s="596" t="s">
        <v>33</v>
      </c>
      <c r="R310" s="595" t="s">
        <v>34</v>
      </c>
      <c r="S310" s="596" t="s">
        <v>33</v>
      </c>
      <c r="T310" s="595" t="s">
        <v>34</v>
      </c>
      <c r="U310" s="596" t="s">
        <v>33</v>
      </c>
      <c r="V310" s="595" t="s">
        <v>34</v>
      </c>
      <c r="W310" s="596" t="s">
        <v>33</v>
      </c>
      <c r="X310" s="595" t="s">
        <v>34</v>
      </c>
      <c r="Y310" s="596" t="s">
        <v>33</v>
      </c>
      <c r="Z310" s="595" t="s">
        <v>34</v>
      </c>
      <c r="AA310" s="596" t="s">
        <v>33</v>
      </c>
      <c r="AB310" s="595" t="s">
        <v>34</v>
      </c>
      <c r="AC310" s="596" t="s">
        <v>33</v>
      </c>
      <c r="AD310" s="595" t="s">
        <v>34</v>
      </c>
      <c r="AE310" s="596" t="s">
        <v>33</v>
      </c>
      <c r="AF310" s="595" t="s">
        <v>34</v>
      </c>
      <c r="AG310" s="596" t="s">
        <v>33</v>
      </c>
      <c r="AH310" s="595" t="s">
        <v>34</v>
      </c>
      <c r="AI310" s="596" t="s">
        <v>33</v>
      </c>
      <c r="AJ310" s="595" t="s">
        <v>34</v>
      </c>
      <c r="AK310" s="596" t="s">
        <v>33</v>
      </c>
      <c r="AL310" s="595" t="s">
        <v>34</v>
      </c>
      <c r="AM310" s="596" t="s">
        <v>33</v>
      </c>
      <c r="AN310" s="595" t="s">
        <v>34</v>
      </c>
      <c r="AO310" s="596" t="s">
        <v>33</v>
      </c>
      <c r="AP310" s="595" t="s">
        <v>34</v>
      </c>
      <c r="AQ310" s="3288"/>
      <c r="AR310" s="3291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x14ac:dyDescent="0.2">
      <c r="A311" s="3255" t="s">
        <v>46</v>
      </c>
      <c r="B311" s="3256"/>
      <c r="C311" s="3257"/>
      <c r="D311" s="597">
        <f>SUM(E311:F311)</f>
        <v>0</v>
      </c>
      <c r="E311" s="598">
        <f t="shared" ref="E311:F315" si="184">SUM(G311+I311+K311+M311+O311+Q311+S311+U311+W311+Y311+AA311+AC311+AE311+AG311+AI311+AK311+AM311+AO311)</f>
        <v>0</v>
      </c>
      <c r="F311" s="598">
        <f t="shared" si="184"/>
        <v>0</v>
      </c>
      <c r="G311" s="599"/>
      <c r="H311" s="600"/>
      <c r="I311" s="599"/>
      <c r="J311" s="600"/>
      <c r="K311" s="599"/>
      <c r="L311" s="600"/>
      <c r="M311" s="599"/>
      <c r="N311" s="600"/>
      <c r="O311" s="599"/>
      <c r="P311" s="600"/>
      <c r="Q311" s="599"/>
      <c r="R311" s="600"/>
      <c r="S311" s="599"/>
      <c r="T311" s="600"/>
      <c r="U311" s="599"/>
      <c r="V311" s="600"/>
      <c r="W311" s="599"/>
      <c r="X311" s="600"/>
      <c r="Y311" s="599"/>
      <c r="Z311" s="600"/>
      <c r="AA311" s="599"/>
      <c r="AB311" s="600"/>
      <c r="AC311" s="599"/>
      <c r="AD311" s="600"/>
      <c r="AE311" s="599"/>
      <c r="AF311" s="600"/>
      <c r="AG311" s="599"/>
      <c r="AH311" s="600"/>
      <c r="AI311" s="599"/>
      <c r="AJ311" s="600"/>
      <c r="AK311" s="599"/>
      <c r="AL311" s="600"/>
      <c r="AM311" s="599"/>
      <c r="AN311" s="600"/>
      <c r="AO311" s="599"/>
      <c r="AP311" s="601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03"/>
      <c r="C316" s="603"/>
      <c r="D316" s="604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3249" t="s">
        <v>287</v>
      </c>
      <c r="B317" s="3250"/>
      <c r="C317" s="606" t="s">
        <v>288</v>
      </c>
      <c r="D317" s="606" t="s">
        <v>289</v>
      </c>
      <c r="E317" s="606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3251" t="s">
        <v>94</v>
      </c>
      <c r="B318" s="3252"/>
      <c r="C318" s="607"/>
      <c r="D318" s="607"/>
      <c r="E318" s="607"/>
      <c r="F318" s="10"/>
      <c r="G318" s="10"/>
      <c r="H318" s="10"/>
      <c r="I318" s="10"/>
      <c r="J318" s="10"/>
      <c r="BV318" s="4"/>
      <c r="BW318" s="4"/>
    </row>
    <row r="319" spans="1:11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3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3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3"/>
      <c r="BV323" s="4"/>
      <c r="BW323" s="4"/>
    </row>
    <row r="324" spans="1:75" s="2" customForma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3"/>
      <c r="BV324" s="4"/>
      <c r="BW324" s="4"/>
    </row>
    <row r="325" spans="1:75" s="2" customForma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3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3"/>
      <c r="BV326" s="4"/>
      <c r="BW326" s="4"/>
    </row>
    <row r="327" spans="1:75" s="2" customForma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3"/>
      <c r="BV327" s="4"/>
      <c r="BW327" s="4"/>
    </row>
    <row r="328" spans="1:75" s="2" customFormat="1" x14ac:dyDescent="0.2">
      <c r="AY328" s="3"/>
      <c r="BV328" s="4"/>
      <c r="BW328" s="4"/>
    </row>
    <row r="329" spans="1:75" s="2" customFormat="1" x14ac:dyDescent="0.2">
      <c r="AY329" s="3"/>
      <c r="BV329" s="4"/>
      <c r="BW329" s="4"/>
    </row>
    <row r="330" spans="1:75" s="2" customFormat="1" x14ac:dyDescent="0.2">
      <c r="AY330" s="3"/>
      <c r="BV330" s="4"/>
      <c r="BW330" s="4"/>
    </row>
    <row r="331" spans="1:75" s="2" customFormat="1" x14ac:dyDescent="0.2">
      <c r="AY331" s="3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37476</v>
      </c>
      <c r="B332" s="608">
        <f>SUM(DA1:DZ327)</f>
        <v>0</v>
      </c>
    </row>
    <row r="333" spans="1:75" s="2" customFormat="1" x14ac:dyDescent="0.2">
      <c r="AY333" s="3"/>
      <c r="BV333" s="4"/>
      <c r="BW333" s="4"/>
    </row>
    <row r="334" spans="1:75" s="2" customFormat="1" x14ac:dyDescent="0.2">
      <c r="AY334" s="3"/>
      <c r="BV334" s="4"/>
      <c r="BW334" s="4"/>
    </row>
    <row r="335" spans="1:75" s="2" customFormat="1" x14ac:dyDescent="0.2">
      <c r="AY335" s="3"/>
      <c r="BV335" s="4"/>
      <c r="BW335" s="4"/>
    </row>
    <row r="336" spans="1:75" s="2" customFormat="1" x14ac:dyDescent="0.2">
      <c r="AY336" s="3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32291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3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3"/>
      <c r="AR364" s="3"/>
      <c r="AS364" s="3"/>
      <c r="AT364" s="3"/>
      <c r="AU364" s="3"/>
      <c r="AV364" s="3"/>
      <c r="AW364" s="3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38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R219:AR220"/>
    <mergeCell ref="A223:A228"/>
    <mergeCell ref="B223:C223"/>
    <mergeCell ref="B224:C224"/>
    <mergeCell ref="B225:C225"/>
    <mergeCell ref="B226:C226"/>
    <mergeCell ref="B227:C227"/>
    <mergeCell ref="B228:C228"/>
    <mergeCell ref="AM219:AN219"/>
    <mergeCell ref="AQ219:AQ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A235:A240"/>
    <mergeCell ref="B235:C235"/>
    <mergeCell ref="B236:C236"/>
    <mergeCell ref="B237:C237"/>
    <mergeCell ref="B238:C238"/>
    <mergeCell ref="B239:C239"/>
    <mergeCell ref="B240:C240"/>
    <mergeCell ref="A229:A234"/>
    <mergeCell ref="B229:C229"/>
    <mergeCell ref="B230:C230"/>
    <mergeCell ref="B231:C231"/>
    <mergeCell ref="B232:C232"/>
    <mergeCell ref="B233:C233"/>
    <mergeCell ref="B234:C234"/>
    <mergeCell ref="A247:A252"/>
    <mergeCell ref="B247:C247"/>
    <mergeCell ref="B248:C248"/>
    <mergeCell ref="B249:C249"/>
    <mergeCell ref="B250:C250"/>
    <mergeCell ref="B251:C251"/>
    <mergeCell ref="B252:C252"/>
    <mergeCell ref="A241:A246"/>
    <mergeCell ref="B241:C241"/>
    <mergeCell ref="B242:C242"/>
    <mergeCell ref="B243:C243"/>
    <mergeCell ref="B244:C244"/>
    <mergeCell ref="B245:C245"/>
    <mergeCell ref="B246:C246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148:AX156 D67:J80 G19:AX35 G12:AX15 G203:AG208 G179:AW198 G90:AW142 G41:AX64 G162:AW177 G221:AX300">
      <formula1>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74" workbookViewId="0">
      <selection activeCell="A6" sqref="A6:P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",[10]NOMBRE!B2," - ","( ",[10]NOMBRE!C2,[10]NOMBRE!D2,[10]NOMBRE!E2,[10]NOMBRE!F2,[10]NOMBRE!G2,"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",[10]NOMBRE!B6," - ","( ",[10]NOMBRE!C6,[10]NOMBRE!D6," )")</f>
        <v>MES: SEPTIEMBRE - ( 09 )</v>
      </c>
      <c r="BU4" s="4"/>
      <c r="BV4" s="4"/>
      <c r="BW4" s="4"/>
    </row>
    <row r="5" spans="1:112" x14ac:dyDescent="0.2">
      <c r="A5" s="7" t="str">
        <f>CONCATENATE("AÑO: ",[10]NOMBRE!B7)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4226" t="s">
        <v>3</v>
      </c>
      <c r="B9" s="4226"/>
      <c r="C9" s="4227"/>
      <c r="D9" s="4360" t="s">
        <v>4</v>
      </c>
      <c r="E9" s="4360"/>
      <c r="F9" s="4329"/>
      <c r="G9" s="4216" t="s">
        <v>5</v>
      </c>
      <c r="H9" s="4235"/>
      <c r="I9" s="4235"/>
      <c r="J9" s="4235"/>
      <c r="K9" s="4235"/>
      <c r="L9" s="4235"/>
      <c r="M9" s="4235"/>
      <c r="N9" s="4235"/>
      <c r="O9" s="4235"/>
      <c r="P9" s="4235"/>
      <c r="Q9" s="4235"/>
      <c r="R9" s="4235"/>
      <c r="S9" s="4235"/>
      <c r="T9" s="4235"/>
      <c r="U9" s="4235"/>
      <c r="V9" s="4235"/>
      <c r="W9" s="4235"/>
      <c r="X9" s="4235"/>
      <c r="Y9" s="4235"/>
      <c r="Z9" s="4235"/>
      <c r="AA9" s="4235"/>
      <c r="AB9" s="4235"/>
      <c r="AC9" s="4235"/>
      <c r="AD9" s="4235"/>
      <c r="AE9" s="4235"/>
      <c r="AF9" s="4235"/>
      <c r="AG9" s="4235"/>
      <c r="AH9" s="4235"/>
      <c r="AI9" s="4235"/>
      <c r="AJ9" s="4235"/>
      <c r="AK9" s="4235"/>
      <c r="AL9" s="4235"/>
      <c r="AM9" s="4235"/>
      <c r="AN9" s="4235"/>
      <c r="AO9" s="4235"/>
      <c r="AP9" s="4236"/>
      <c r="AQ9" s="4329" t="s">
        <v>6</v>
      </c>
      <c r="AR9" s="4238" t="s">
        <v>7</v>
      </c>
      <c r="AS9" s="4238" t="s">
        <v>8</v>
      </c>
      <c r="AT9" s="4238" t="s">
        <v>9</v>
      </c>
      <c r="AU9" s="4238" t="s">
        <v>10</v>
      </c>
      <c r="AV9" s="4232" t="s">
        <v>11</v>
      </c>
      <c r="AW9" s="4238" t="s">
        <v>12</v>
      </c>
      <c r="AX9" s="4238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4362"/>
      <c r="G10" s="4343" t="s">
        <v>14</v>
      </c>
      <c r="H10" s="4240"/>
      <c r="I10" s="4216" t="s">
        <v>15</v>
      </c>
      <c r="J10" s="4224"/>
      <c r="K10" s="4235" t="s">
        <v>16</v>
      </c>
      <c r="L10" s="4224"/>
      <c r="M10" s="4216" t="s">
        <v>17</v>
      </c>
      <c r="N10" s="4224"/>
      <c r="O10" s="4216" t="s">
        <v>18</v>
      </c>
      <c r="P10" s="4224"/>
      <c r="Q10" s="4216" t="s">
        <v>19</v>
      </c>
      <c r="R10" s="4224"/>
      <c r="S10" s="4216" t="s">
        <v>20</v>
      </c>
      <c r="T10" s="4224"/>
      <c r="U10" s="4216" t="s">
        <v>21</v>
      </c>
      <c r="V10" s="4224"/>
      <c r="W10" s="4216" t="s">
        <v>22</v>
      </c>
      <c r="X10" s="4224"/>
      <c r="Y10" s="4216" t="s">
        <v>23</v>
      </c>
      <c r="Z10" s="4223"/>
      <c r="AA10" s="4216" t="s">
        <v>24</v>
      </c>
      <c r="AB10" s="4223"/>
      <c r="AC10" s="4216" t="s">
        <v>25</v>
      </c>
      <c r="AD10" s="4223"/>
      <c r="AE10" s="4216" t="s">
        <v>26</v>
      </c>
      <c r="AF10" s="4223"/>
      <c r="AG10" s="4216" t="s">
        <v>27</v>
      </c>
      <c r="AH10" s="4223"/>
      <c r="AI10" s="4216" t="s">
        <v>28</v>
      </c>
      <c r="AJ10" s="4223"/>
      <c r="AK10" s="4216" t="s">
        <v>29</v>
      </c>
      <c r="AL10" s="4223"/>
      <c r="AM10" s="4216" t="s">
        <v>30</v>
      </c>
      <c r="AN10" s="4223"/>
      <c r="AO10" s="4216" t="s">
        <v>31</v>
      </c>
      <c r="AP10" s="4379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4229"/>
      <c r="D11" s="2684" t="s">
        <v>32</v>
      </c>
      <c r="E11" s="2685" t="s">
        <v>33</v>
      </c>
      <c r="F11" s="2675" t="s">
        <v>34</v>
      </c>
      <c r="G11" s="2676" t="s">
        <v>33</v>
      </c>
      <c r="H11" s="2675" t="s">
        <v>34</v>
      </c>
      <c r="I11" s="2676" t="s">
        <v>33</v>
      </c>
      <c r="J11" s="2675" t="s">
        <v>34</v>
      </c>
      <c r="K11" s="2676" t="s">
        <v>33</v>
      </c>
      <c r="L11" s="2675" t="s">
        <v>34</v>
      </c>
      <c r="M11" s="2676" t="s">
        <v>33</v>
      </c>
      <c r="N11" s="2675" t="s">
        <v>34</v>
      </c>
      <c r="O11" s="2676" t="s">
        <v>33</v>
      </c>
      <c r="P11" s="2675" t="s">
        <v>34</v>
      </c>
      <c r="Q11" s="2676" t="s">
        <v>33</v>
      </c>
      <c r="R11" s="2675" t="s">
        <v>34</v>
      </c>
      <c r="S11" s="2676" t="s">
        <v>33</v>
      </c>
      <c r="T11" s="2675" t="s">
        <v>34</v>
      </c>
      <c r="U11" s="2676" t="s">
        <v>33</v>
      </c>
      <c r="V11" s="2675" t="s">
        <v>34</v>
      </c>
      <c r="W11" s="2676" t="s">
        <v>33</v>
      </c>
      <c r="X11" s="2675" t="s">
        <v>34</v>
      </c>
      <c r="Y11" s="2676" t="s">
        <v>33</v>
      </c>
      <c r="Z11" s="2675" t="s">
        <v>34</v>
      </c>
      <c r="AA11" s="2676" t="s">
        <v>33</v>
      </c>
      <c r="AB11" s="2675" t="s">
        <v>34</v>
      </c>
      <c r="AC11" s="2676" t="s">
        <v>33</v>
      </c>
      <c r="AD11" s="2675" t="s">
        <v>34</v>
      </c>
      <c r="AE11" s="2676" t="s">
        <v>33</v>
      </c>
      <c r="AF11" s="2675" t="s">
        <v>34</v>
      </c>
      <c r="AG11" s="2676" t="s">
        <v>33</v>
      </c>
      <c r="AH11" s="2675" t="s">
        <v>34</v>
      </c>
      <c r="AI11" s="2676" t="s">
        <v>33</v>
      </c>
      <c r="AJ11" s="2675" t="s">
        <v>34</v>
      </c>
      <c r="AK11" s="2676" t="s">
        <v>33</v>
      </c>
      <c r="AL11" s="2675" t="s">
        <v>34</v>
      </c>
      <c r="AM11" s="2676" t="s">
        <v>33</v>
      </c>
      <c r="AN11" s="2675" t="s">
        <v>34</v>
      </c>
      <c r="AO11" s="2676" t="s">
        <v>33</v>
      </c>
      <c r="AP11" s="2686" t="s">
        <v>34</v>
      </c>
      <c r="AQ11" s="4362"/>
      <c r="AR11" s="3855"/>
      <c r="AS11" s="3855"/>
      <c r="AT11" s="3855"/>
      <c r="AU11" s="3855"/>
      <c r="AV11" s="4234"/>
      <c r="AW11" s="3855"/>
      <c r="AX11" s="3855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4400" t="s">
        <v>35</v>
      </c>
      <c r="B12" s="4401"/>
      <c r="C12" s="4402"/>
      <c r="D12" s="2687">
        <f>SUM(E12+F12)</f>
        <v>0</v>
      </c>
      <c r="E12" s="2688">
        <f>SUM(G12+I12+K12+M12+O12+Q12+S12+U12+W12+Y12+AA12+AC12+AE12+AG12+AI12+AK12+AM12+AO12)</f>
        <v>0</v>
      </c>
      <c r="F12" s="2689">
        <f t="shared" ref="E12:F15" si="0">SUM(H12+J12+L12+N12+P12+R12+T12+V12+X12+Z12+AB12+AD12+AF12+AH12+AJ12+AL12+AN12+AP12)</f>
        <v>0</v>
      </c>
      <c r="G12" s="24"/>
      <c r="H12" s="25"/>
      <c r="I12" s="2690"/>
      <c r="J12" s="25"/>
      <c r="K12" s="2690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2691"/>
      <c r="H16" s="2691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4225" t="s">
        <v>40</v>
      </c>
      <c r="B17" s="4226"/>
      <c r="C17" s="4227"/>
      <c r="D17" s="4216" t="s">
        <v>41</v>
      </c>
      <c r="E17" s="4235"/>
      <c r="F17" s="4224"/>
      <c r="G17" s="4403" t="s">
        <v>14</v>
      </c>
      <c r="H17" s="4404"/>
      <c r="I17" s="4224" t="s">
        <v>15</v>
      </c>
      <c r="J17" s="4383"/>
      <c r="K17" s="4216" t="s">
        <v>16</v>
      </c>
      <c r="L17" s="4224"/>
      <c r="M17" s="4224" t="s">
        <v>17</v>
      </c>
      <c r="N17" s="4383"/>
      <c r="O17" s="4216" t="s">
        <v>18</v>
      </c>
      <c r="P17" s="4224"/>
      <c r="Q17" s="4216" t="s">
        <v>19</v>
      </c>
      <c r="R17" s="4224"/>
      <c r="S17" s="4216" t="s">
        <v>20</v>
      </c>
      <c r="T17" s="4224"/>
      <c r="U17" s="4216" t="s">
        <v>21</v>
      </c>
      <c r="V17" s="4224"/>
      <c r="W17" s="4235" t="s">
        <v>22</v>
      </c>
      <c r="X17" s="4235"/>
      <c r="Y17" s="4216" t="s">
        <v>23</v>
      </c>
      <c r="Z17" s="4223"/>
      <c r="AA17" s="4235" t="s">
        <v>24</v>
      </c>
      <c r="AB17" s="4387"/>
      <c r="AC17" s="4235" t="s">
        <v>25</v>
      </c>
      <c r="AD17" s="4387"/>
      <c r="AE17" s="4235" t="s">
        <v>26</v>
      </c>
      <c r="AF17" s="4387"/>
      <c r="AG17" s="4235" t="s">
        <v>27</v>
      </c>
      <c r="AH17" s="4387"/>
      <c r="AI17" s="4235" t="s">
        <v>28</v>
      </c>
      <c r="AJ17" s="4387"/>
      <c r="AK17" s="4235" t="s">
        <v>29</v>
      </c>
      <c r="AL17" s="4387"/>
      <c r="AM17" s="4235" t="s">
        <v>30</v>
      </c>
      <c r="AN17" s="4223"/>
      <c r="AO17" s="4235" t="s">
        <v>31</v>
      </c>
      <c r="AP17" s="4379"/>
      <c r="AQ17" s="4329" t="s">
        <v>6</v>
      </c>
      <c r="AR17" s="4329" t="s">
        <v>7</v>
      </c>
      <c r="AS17" s="4238" t="s">
        <v>8</v>
      </c>
      <c r="AT17" s="4238" t="s">
        <v>42</v>
      </c>
      <c r="AU17" s="4329" t="s">
        <v>9</v>
      </c>
      <c r="AV17" s="4398" t="s">
        <v>10</v>
      </c>
      <c r="AW17" s="4398" t="s">
        <v>12</v>
      </c>
      <c r="AX17" s="4398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4228"/>
      <c r="B18" s="3499"/>
      <c r="C18" s="4229"/>
      <c r="D18" s="2676" t="s">
        <v>32</v>
      </c>
      <c r="E18" s="2692" t="s">
        <v>33</v>
      </c>
      <c r="F18" s="617" t="s">
        <v>34</v>
      </c>
      <c r="G18" s="2676" t="s">
        <v>33</v>
      </c>
      <c r="H18" s="2675" t="s">
        <v>34</v>
      </c>
      <c r="I18" s="2693" t="s">
        <v>33</v>
      </c>
      <c r="J18" s="617" t="s">
        <v>34</v>
      </c>
      <c r="K18" s="2693" t="s">
        <v>33</v>
      </c>
      <c r="L18" s="2694" t="s">
        <v>34</v>
      </c>
      <c r="M18" s="2693" t="s">
        <v>33</v>
      </c>
      <c r="N18" s="617" t="s">
        <v>34</v>
      </c>
      <c r="O18" s="2693" t="s">
        <v>33</v>
      </c>
      <c r="P18" s="617" t="s">
        <v>34</v>
      </c>
      <c r="Q18" s="2693" t="s">
        <v>33</v>
      </c>
      <c r="R18" s="617" t="s">
        <v>34</v>
      </c>
      <c r="S18" s="2693" t="s">
        <v>33</v>
      </c>
      <c r="T18" s="617" t="s">
        <v>34</v>
      </c>
      <c r="U18" s="2676" t="s">
        <v>33</v>
      </c>
      <c r="V18" s="2675" t="s">
        <v>34</v>
      </c>
      <c r="W18" s="2674" t="s">
        <v>33</v>
      </c>
      <c r="X18" s="2695" t="s">
        <v>34</v>
      </c>
      <c r="Y18" s="2676" t="s">
        <v>33</v>
      </c>
      <c r="Z18" s="2675" t="s">
        <v>34</v>
      </c>
      <c r="AA18" s="2674" t="s">
        <v>33</v>
      </c>
      <c r="AB18" s="2695" t="s">
        <v>34</v>
      </c>
      <c r="AC18" s="2676" t="s">
        <v>33</v>
      </c>
      <c r="AD18" s="2675" t="s">
        <v>34</v>
      </c>
      <c r="AE18" s="2674" t="s">
        <v>33</v>
      </c>
      <c r="AF18" s="2695" t="s">
        <v>34</v>
      </c>
      <c r="AG18" s="2676" t="s">
        <v>33</v>
      </c>
      <c r="AH18" s="2675" t="s">
        <v>34</v>
      </c>
      <c r="AI18" s="2674" t="s">
        <v>33</v>
      </c>
      <c r="AJ18" s="2695" t="s">
        <v>34</v>
      </c>
      <c r="AK18" s="2676" t="s">
        <v>33</v>
      </c>
      <c r="AL18" s="2675" t="s">
        <v>34</v>
      </c>
      <c r="AM18" s="2674" t="s">
        <v>33</v>
      </c>
      <c r="AN18" s="2675" t="s">
        <v>34</v>
      </c>
      <c r="AO18" s="2674" t="s">
        <v>33</v>
      </c>
      <c r="AP18" s="2686" t="s">
        <v>34</v>
      </c>
      <c r="AQ18" s="3304"/>
      <c r="AR18" s="3471"/>
      <c r="AS18" s="3855"/>
      <c r="AT18" s="3855"/>
      <c r="AU18" s="4362"/>
      <c r="AV18" s="4047"/>
      <c r="AW18" s="4047"/>
      <c r="AX18" s="4047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4351" t="s">
        <v>43</v>
      </c>
      <c r="B19" s="4352"/>
      <c r="C19" s="4399"/>
      <c r="D19" s="2696">
        <f>SUM(E19+F19)</f>
        <v>0</v>
      </c>
      <c r="E19" s="2688">
        <f>SUM(G19+I19+K19+M19+O19+Q19+S19+U19+W19+Y19+AA19+AC19+AE19+AG19+AI19+AK19+AM19+AO19)</f>
        <v>0</v>
      </c>
      <c r="F19" s="2689">
        <f>SUM(H19+J19+L19+N19+P19+R19+T19+V19+X19+Z19+AB19+AD19+AF19+AH19+AJ19+AL19+AN19+AP19)</f>
        <v>0</v>
      </c>
      <c r="G19" s="2690"/>
      <c r="H19" s="2680"/>
      <c r="I19" s="2690"/>
      <c r="J19" s="2697"/>
      <c r="K19" s="2690"/>
      <c r="L19" s="2680"/>
      <c r="M19" s="2690"/>
      <c r="N19" s="2697"/>
      <c r="O19" s="2690"/>
      <c r="P19" s="2680"/>
      <c r="Q19" s="2690"/>
      <c r="R19" s="2680"/>
      <c r="S19" s="2690"/>
      <c r="T19" s="2680"/>
      <c r="U19" s="2690"/>
      <c r="V19" s="2680"/>
      <c r="W19" s="2679"/>
      <c r="X19" s="2698"/>
      <c r="Y19" s="2690"/>
      <c r="Z19" s="2680"/>
      <c r="AA19" s="2679"/>
      <c r="AB19" s="2698"/>
      <c r="AC19" s="2690"/>
      <c r="AD19" s="2680"/>
      <c r="AE19" s="2679"/>
      <c r="AF19" s="2698"/>
      <c r="AG19" s="2690"/>
      <c r="AH19" s="2680"/>
      <c r="AI19" s="2679"/>
      <c r="AJ19" s="2698"/>
      <c r="AK19" s="2690"/>
      <c r="AL19" s="2680"/>
      <c r="AM19" s="2679"/>
      <c r="AN19" s="2680"/>
      <c r="AO19" s="2679"/>
      <c r="AP19" s="2681"/>
      <c r="AQ19" s="2699"/>
      <c r="AR19" s="2697"/>
      <c r="AS19" s="2700"/>
      <c r="AT19" s="2700"/>
      <c r="AU19" s="2700"/>
      <c r="AV19" s="2700"/>
      <c r="AW19" s="2700"/>
      <c r="AX19" s="2700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45</v>
      </c>
      <c r="E22" s="35">
        <f t="shared" si="25"/>
        <v>18</v>
      </c>
      <c r="F22" s="36">
        <f t="shared" si="25"/>
        <v>27</v>
      </c>
      <c r="G22" s="37">
        <v>0</v>
      </c>
      <c r="H22" s="39">
        <v>0</v>
      </c>
      <c r="I22" s="37">
        <v>0</v>
      </c>
      <c r="J22" s="38">
        <v>0</v>
      </c>
      <c r="K22" s="37">
        <v>0</v>
      </c>
      <c r="L22" s="39">
        <v>0</v>
      </c>
      <c r="M22" s="37">
        <v>0</v>
      </c>
      <c r="N22" s="38">
        <v>0</v>
      </c>
      <c r="O22" s="37">
        <v>2</v>
      </c>
      <c r="P22" s="39">
        <v>0</v>
      </c>
      <c r="Q22" s="37">
        <v>4</v>
      </c>
      <c r="R22" s="39">
        <v>0</v>
      </c>
      <c r="S22" s="37">
        <v>0</v>
      </c>
      <c r="T22" s="39">
        <v>0</v>
      </c>
      <c r="U22" s="37">
        <v>0</v>
      </c>
      <c r="V22" s="39">
        <v>11</v>
      </c>
      <c r="W22" s="68">
        <v>3</v>
      </c>
      <c r="X22" s="69">
        <v>7</v>
      </c>
      <c r="Y22" s="37">
        <v>9</v>
      </c>
      <c r="Z22" s="39">
        <v>4</v>
      </c>
      <c r="AA22" s="68">
        <v>0</v>
      </c>
      <c r="AB22" s="69">
        <v>0</v>
      </c>
      <c r="AC22" s="37">
        <v>0</v>
      </c>
      <c r="AD22" s="39">
        <v>5</v>
      </c>
      <c r="AE22" s="68">
        <v>0</v>
      </c>
      <c r="AF22" s="69">
        <v>0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38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27</v>
      </c>
      <c r="E23" s="35">
        <f t="shared" si="25"/>
        <v>12</v>
      </c>
      <c r="F23" s="36">
        <f t="shared" si="25"/>
        <v>15</v>
      </c>
      <c r="G23" s="37">
        <v>0</v>
      </c>
      <c r="H23" s="39">
        <v>0</v>
      </c>
      <c r="I23" s="37">
        <v>0</v>
      </c>
      <c r="J23" s="38">
        <v>0</v>
      </c>
      <c r="K23" s="37">
        <v>0</v>
      </c>
      <c r="L23" s="39">
        <v>0</v>
      </c>
      <c r="M23" s="37">
        <v>1</v>
      </c>
      <c r="N23" s="38">
        <v>5</v>
      </c>
      <c r="O23" s="37">
        <v>4</v>
      </c>
      <c r="P23" s="39">
        <v>3</v>
      </c>
      <c r="Q23" s="37">
        <v>0</v>
      </c>
      <c r="R23" s="39">
        <v>2</v>
      </c>
      <c r="S23" s="37">
        <v>2</v>
      </c>
      <c r="T23" s="39">
        <v>0</v>
      </c>
      <c r="U23" s="37">
        <v>1</v>
      </c>
      <c r="V23" s="39">
        <v>3</v>
      </c>
      <c r="W23" s="68">
        <v>0</v>
      </c>
      <c r="X23" s="69">
        <v>0</v>
      </c>
      <c r="Y23" s="37">
        <v>1</v>
      </c>
      <c r="Z23" s="39">
        <v>0</v>
      </c>
      <c r="AA23" s="68">
        <v>1</v>
      </c>
      <c r="AB23" s="69">
        <v>0</v>
      </c>
      <c r="AC23" s="37">
        <v>2</v>
      </c>
      <c r="AD23" s="39">
        <v>0</v>
      </c>
      <c r="AE23" s="68">
        <v>0</v>
      </c>
      <c r="AF23" s="69">
        <v>0</v>
      </c>
      <c r="AG23" s="37">
        <v>0</v>
      </c>
      <c r="AH23" s="39">
        <v>1</v>
      </c>
      <c r="AI23" s="68">
        <v>0</v>
      </c>
      <c r="AJ23" s="69">
        <v>1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8</v>
      </c>
      <c r="E26" s="35">
        <f t="shared" si="25"/>
        <v>7</v>
      </c>
      <c r="F26" s="36">
        <f t="shared" si="25"/>
        <v>1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5</v>
      </c>
      <c r="R26" s="39">
        <v>0</v>
      </c>
      <c r="S26" s="37">
        <v>2</v>
      </c>
      <c r="T26" s="39">
        <v>0</v>
      </c>
      <c r="U26" s="37">
        <v>0</v>
      </c>
      <c r="V26" s="39">
        <v>1</v>
      </c>
      <c r="W26" s="68">
        <v>0</v>
      </c>
      <c r="X26" s="69">
        <v>0</v>
      </c>
      <c r="Y26" s="37">
        <v>0</v>
      </c>
      <c r="Z26" s="39">
        <v>0</v>
      </c>
      <c r="AA26" s="68">
        <v>0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0</v>
      </c>
      <c r="AH26" s="39">
        <v>0</v>
      </c>
      <c r="AI26" s="68">
        <v>0</v>
      </c>
      <c r="AJ26" s="69">
        <v>0</v>
      </c>
      <c r="AK26" s="37">
        <v>0</v>
      </c>
      <c r="AL26" s="39">
        <v>0</v>
      </c>
      <c r="AM26" s="68">
        <v>0</v>
      </c>
      <c r="AN26" s="39">
        <v>0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5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72</v>
      </c>
      <c r="E31" s="35">
        <f t="shared" si="25"/>
        <v>39</v>
      </c>
      <c r="F31" s="36">
        <f t="shared" si="25"/>
        <v>33</v>
      </c>
      <c r="G31" s="37">
        <v>0</v>
      </c>
      <c r="H31" s="39">
        <v>0</v>
      </c>
      <c r="I31" s="37">
        <v>0</v>
      </c>
      <c r="J31" s="38">
        <v>0</v>
      </c>
      <c r="K31" s="37">
        <v>0</v>
      </c>
      <c r="L31" s="39">
        <v>0</v>
      </c>
      <c r="M31" s="37">
        <v>2</v>
      </c>
      <c r="N31" s="38">
        <v>5</v>
      </c>
      <c r="O31" s="37">
        <v>12</v>
      </c>
      <c r="P31" s="39">
        <v>4</v>
      </c>
      <c r="Q31" s="37">
        <v>7</v>
      </c>
      <c r="R31" s="39">
        <v>0</v>
      </c>
      <c r="S31" s="37">
        <v>1</v>
      </c>
      <c r="T31" s="39">
        <v>0</v>
      </c>
      <c r="U31" s="37">
        <v>5</v>
      </c>
      <c r="V31" s="39">
        <v>0</v>
      </c>
      <c r="W31" s="68">
        <v>4</v>
      </c>
      <c r="X31" s="69">
        <v>1</v>
      </c>
      <c r="Y31" s="37">
        <v>5</v>
      </c>
      <c r="Z31" s="39">
        <v>0</v>
      </c>
      <c r="AA31" s="68">
        <v>0</v>
      </c>
      <c r="AB31" s="69">
        <v>0</v>
      </c>
      <c r="AC31" s="37">
        <v>0</v>
      </c>
      <c r="AD31" s="39">
        <v>0</v>
      </c>
      <c r="AE31" s="68">
        <v>1</v>
      </c>
      <c r="AF31" s="69">
        <v>3</v>
      </c>
      <c r="AG31" s="37">
        <v>1</v>
      </c>
      <c r="AH31" s="39">
        <v>8</v>
      </c>
      <c r="AI31" s="68">
        <v>0</v>
      </c>
      <c r="AJ31" s="69">
        <v>10</v>
      </c>
      <c r="AK31" s="37">
        <v>1</v>
      </c>
      <c r="AL31" s="39">
        <v>0</v>
      </c>
      <c r="AM31" s="68">
        <v>0</v>
      </c>
      <c r="AN31" s="39">
        <v>2</v>
      </c>
      <c r="AO31" s="68">
        <v>0</v>
      </c>
      <c r="AP31" s="40">
        <v>0</v>
      </c>
      <c r="AQ31" s="70">
        <v>0</v>
      </c>
      <c r="AR31" s="38">
        <v>0</v>
      </c>
      <c r="AS31" s="70">
        <v>0</v>
      </c>
      <c r="AT31" s="70">
        <v>0</v>
      </c>
      <c r="AU31" s="70">
        <v>8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4383" t="s">
        <v>60</v>
      </c>
      <c r="B36" s="4383"/>
      <c r="C36" s="4383"/>
      <c r="D36" s="2701">
        <f t="shared" ref="D36:AV36" si="27">SUM(D19:D35)</f>
        <v>152</v>
      </c>
      <c r="E36" s="2702">
        <f t="shared" si="27"/>
        <v>76</v>
      </c>
      <c r="F36" s="2703">
        <f t="shared" si="27"/>
        <v>76</v>
      </c>
      <c r="G36" s="2701">
        <f t="shared" si="27"/>
        <v>0</v>
      </c>
      <c r="H36" s="2703">
        <f t="shared" si="27"/>
        <v>0</v>
      </c>
      <c r="I36" s="2701">
        <f t="shared" si="27"/>
        <v>0</v>
      </c>
      <c r="J36" s="2703">
        <f t="shared" si="27"/>
        <v>0</v>
      </c>
      <c r="K36" s="2701">
        <f t="shared" si="27"/>
        <v>0</v>
      </c>
      <c r="L36" s="2703">
        <f t="shared" si="27"/>
        <v>0</v>
      </c>
      <c r="M36" s="2701">
        <f t="shared" si="27"/>
        <v>3</v>
      </c>
      <c r="N36" s="2703">
        <f t="shared" si="27"/>
        <v>10</v>
      </c>
      <c r="O36" s="2701">
        <f t="shared" si="27"/>
        <v>18</v>
      </c>
      <c r="P36" s="2703">
        <f t="shared" si="27"/>
        <v>7</v>
      </c>
      <c r="Q36" s="2701">
        <f t="shared" si="27"/>
        <v>16</v>
      </c>
      <c r="R36" s="2703">
        <f t="shared" si="27"/>
        <v>2</v>
      </c>
      <c r="S36" s="2701">
        <f t="shared" si="27"/>
        <v>5</v>
      </c>
      <c r="T36" s="2703">
        <f t="shared" si="27"/>
        <v>0</v>
      </c>
      <c r="U36" s="2701">
        <f t="shared" si="27"/>
        <v>6</v>
      </c>
      <c r="V36" s="2703">
        <f t="shared" si="27"/>
        <v>15</v>
      </c>
      <c r="W36" s="2704">
        <f t="shared" si="27"/>
        <v>7</v>
      </c>
      <c r="X36" s="2705">
        <f t="shared" si="27"/>
        <v>8</v>
      </c>
      <c r="Y36" s="2701">
        <f t="shared" si="27"/>
        <v>15</v>
      </c>
      <c r="Z36" s="2703">
        <f t="shared" si="27"/>
        <v>4</v>
      </c>
      <c r="AA36" s="2704">
        <f t="shared" si="27"/>
        <v>1</v>
      </c>
      <c r="AB36" s="2705">
        <f t="shared" si="27"/>
        <v>0</v>
      </c>
      <c r="AC36" s="2701">
        <f t="shared" si="27"/>
        <v>2</v>
      </c>
      <c r="AD36" s="2703">
        <f t="shared" si="27"/>
        <v>5</v>
      </c>
      <c r="AE36" s="2701">
        <f t="shared" si="27"/>
        <v>1</v>
      </c>
      <c r="AF36" s="2705">
        <f t="shared" si="27"/>
        <v>3</v>
      </c>
      <c r="AG36" s="2701">
        <f t="shared" si="27"/>
        <v>1</v>
      </c>
      <c r="AH36" s="2703">
        <f t="shared" si="27"/>
        <v>9</v>
      </c>
      <c r="AI36" s="2701">
        <f t="shared" si="27"/>
        <v>0</v>
      </c>
      <c r="AJ36" s="2705">
        <f t="shared" si="27"/>
        <v>11</v>
      </c>
      <c r="AK36" s="2701">
        <f t="shared" si="27"/>
        <v>1</v>
      </c>
      <c r="AL36" s="2703">
        <f t="shared" si="27"/>
        <v>0</v>
      </c>
      <c r="AM36" s="2701">
        <f t="shared" si="27"/>
        <v>0</v>
      </c>
      <c r="AN36" s="2703">
        <f t="shared" si="27"/>
        <v>2</v>
      </c>
      <c r="AO36" s="2701">
        <f t="shared" si="27"/>
        <v>0</v>
      </c>
      <c r="AP36" s="2706">
        <f t="shared" si="27"/>
        <v>0</v>
      </c>
      <c r="AQ36" s="2703">
        <f t="shared" si="27"/>
        <v>0</v>
      </c>
      <c r="AR36" s="2703">
        <f t="shared" si="27"/>
        <v>0</v>
      </c>
      <c r="AS36" s="2707">
        <f t="shared" si="27"/>
        <v>0</v>
      </c>
      <c r="AT36" s="2707">
        <f t="shared" si="27"/>
        <v>0</v>
      </c>
      <c r="AU36" s="2707">
        <f t="shared" si="27"/>
        <v>13</v>
      </c>
      <c r="AV36" s="2707">
        <f t="shared" si="27"/>
        <v>0</v>
      </c>
      <c r="AW36" s="2707">
        <f>SUM(AW19:AW35)</f>
        <v>0</v>
      </c>
      <c r="AX36" s="2707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4359" t="s">
        <v>62</v>
      </c>
      <c r="B38" s="4360"/>
      <c r="C38" s="4360"/>
      <c r="D38" s="4359" t="s">
        <v>63</v>
      </c>
      <c r="E38" s="4360"/>
      <c r="F38" s="4329"/>
      <c r="G38" s="4216" t="s">
        <v>64</v>
      </c>
      <c r="H38" s="4235"/>
      <c r="I38" s="4235"/>
      <c r="J38" s="4235"/>
      <c r="K38" s="4235"/>
      <c r="L38" s="4235"/>
      <c r="M38" s="4235"/>
      <c r="N38" s="4235"/>
      <c r="O38" s="4235"/>
      <c r="P38" s="4235"/>
      <c r="Q38" s="4235"/>
      <c r="R38" s="4235"/>
      <c r="S38" s="4235"/>
      <c r="T38" s="4235"/>
      <c r="U38" s="4235"/>
      <c r="V38" s="4235"/>
      <c r="W38" s="4235"/>
      <c r="X38" s="4235"/>
      <c r="Y38" s="4235"/>
      <c r="Z38" s="4235"/>
      <c r="AA38" s="4235"/>
      <c r="AB38" s="4235"/>
      <c r="AC38" s="4235"/>
      <c r="AD38" s="4235"/>
      <c r="AE38" s="4235"/>
      <c r="AF38" s="4235"/>
      <c r="AG38" s="4235"/>
      <c r="AH38" s="4235"/>
      <c r="AI38" s="4235"/>
      <c r="AJ38" s="4235"/>
      <c r="AK38" s="4235"/>
      <c r="AL38" s="4235"/>
      <c r="AM38" s="4235"/>
      <c r="AN38" s="4235"/>
      <c r="AO38" s="4235"/>
      <c r="AP38" s="4236"/>
      <c r="AQ38" s="4329" t="s">
        <v>6</v>
      </c>
      <c r="AR38" s="4329" t="s">
        <v>7</v>
      </c>
      <c r="AS38" s="4329" t="s">
        <v>8</v>
      </c>
      <c r="AT38" s="4329" t="s">
        <v>9</v>
      </c>
      <c r="AU38" s="4238" t="s">
        <v>65</v>
      </c>
      <c r="AV38" s="4238" t="s">
        <v>13</v>
      </c>
      <c r="AW38" s="4238" t="s">
        <v>10</v>
      </c>
      <c r="AX38" s="4232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4362"/>
      <c r="G39" s="4343" t="s">
        <v>14</v>
      </c>
      <c r="H39" s="4240"/>
      <c r="I39" s="4216" t="s">
        <v>15</v>
      </c>
      <c r="J39" s="4224"/>
      <c r="K39" s="4235" t="s">
        <v>16</v>
      </c>
      <c r="L39" s="4224"/>
      <c r="M39" s="4216" t="s">
        <v>17</v>
      </c>
      <c r="N39" s="4224"/>
      <c r="O39" s="4216" t="s">
        <v>18</v>
      </c>
      <c r="P39" s="4224"/>
      <c r="Q39" s="4216" t="s">
        <v>19</v>
      </c>
      <c r="R39" s="4224"/>
      <c r="S39" s="4216" t="s">
        <v>20</v>
      </c>
      <c r="T39" s="4224"/>
      <c r="U39" s="4216" t="s">
        <v>21</v>
      </c>
      <c r="V39" s="4224"/>
      <c r="W39" s="4216" t="s">
        <v>22</v>
      </c>
      <c r="X39" s="4224"/>
      <c r="Y39" s="4216" t="s">
        <v>23</v>
      </c>
      <c r="Z39" s="4223"/>
      <c r="AA39" s="4216" t="s">
        <v>24</v>
      </c>
      <c r="AB39" s="4223"/>
      <c r="AC39" s="4216" t="s">
        <v>25</v>
      </c>
      <c r="AD39" s="4223"/>
      <c r="AE39" s="4216" t="s">
        <v>26</v>
      </c>
      <c r="AF39" s="4223"/>
      <c r="AG39" s="4216" t="s">
        <v>27</v>
      </c>
      <c r="AH39" s="4223"/>
      <c r="AI39" s="4216" t="s">
        <v>28</v>
      </c>
      <c r="AJ39" s="4223"/>
      <c r="AK39" s="4216" t="s">
        <v>29</v>
      </c>
      <c r="AL39" s="4223"/>
      <c r="AM39" s="4216" t="s">
        <v>30</v>
      </c>
      <c r="AN39" s="4223"/>
      <c r="AO39" s="4216" t="s">
        <v>31</v>
      </c>
      <c r="AP39" s="4379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2708" t="s">
        <v>32</v>
      </c>
      <c r="E40" s="2685" t="s">
        <v>33</v>
      </c>
      <c r="F40" s="2709" t="s">
        <v>34</v>
      </c>
      <c r="G40" s="2708" t="s">
        <v>33</v>
      </c>
      <c r="H40" s="2709" t="s">
        <v>34</v>
      </c>
      <c r="I40" s="2708" t="s">
        <v>33</v>
      </c>
      <c r="J40" s="2709" t="s">
        <v>34</v>
      </c>
      <c r="K40" s="2684" t="s">
        <v>33</v>
      </c>
      <c r="L40" s="2709" t="s">
        <v>34</v>
      </c>
      <c r="M40" s="2685" t="s">
        <v>33</v>
      </c>
      <c r="N40" s="2709" t="s">
        <v>34</v>
      </c>
      <c r="O40" s="2685" t="s">
        <v>33</v>
      </c>
      <c r="P40" s="2709" t="s">
        <v>34</v>
      </c>
      <c r="Q40" s="2685" t="s">
        <v>33</v>
      </c>
      <c r="R40" s="2709" t="s">
        <v>34</v>
      </c>
      <c r="S40" s="2685" t="s">
        <v>33</v>
      </c>
      <c r="T40" s="2709" t="s">
        <v>34</v>
      </c>
      <c r="U40" s="2710" t="s">
        <v>33</v>
      </c>
      <c r="V40" s="2675" t="s">
        <v>34</v>
      </c>
      <c r="W40" s="2710" t="s">
        <v>33</v>
      </c>
      <c r="X40" s="2675" t="s">
        <v>34</v>
      </c>
      <c r="Y40" s="2710" t="s">
        <v>33</v>
      </c>
      <c r="Z40" s="2675" t="s">
        <v>34</v>
      </c>
      <c r="AA40" s="2710" t="s">
        <v>33</v>
      </c>
      <c r="AB40" s="2675" t="s">
        <v>34</v>
      </c>
      <c r="AC40" s="2710" t="s">
        <v>33</v>
      </c>
      <c r="AD40" s="2675" t="s">
        <v>34</v>
      </c>
      <c r="AE40" s="2710" t="s">
        <v>33</v>
      </c>
      <c r="AF40" s="2675" t="s">
        <v>34</v>
      </c>
      <c r="AG40" s="2710" t="s">
        <v>33</v>
      </c>
      <c r="AH40" s="2675" t="s">
        <v>34</v>
      </c>
      <c r="AI40" s="2710" t="s">
        <v>33</v>
      </c>
      <c r="AJ40" s="2675" t="s">
        <v>34</v>
      </c>
      <c r="AK40" s="2710" t="s">
        <v>33</v>
      </c>
      <c r="AL40" s="2675" t="s">
        <v>34</v>
      </c>
      <c r="AM40" s="2710" t="s">
        <v>33</v>
      </c>
      <c r="AN40" s="2675" t="s">
        <v>34</v>
      </c>
      <c r="AO40" s="2710" t="s">
        <v>33</v>
      </c>
      <c r="AP40" s="2686" t="s">
        <v>34</v>
      </c>
      <c r="AQ40" s="4362"/>
      <c r="AR40" s="4362"/>
      <c r="AS40" s="4362"/>
      <c r="AT40" s="4362"/>
      <c r="AU40" s="3855"/>
      <c r="AV40" s="3855"/>
      <c r="AW40" s="3855"/>
      <c r="AX40" s="4234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4366" t="s">
        <v>67</v>
      </c>
      <c r="B41" s="4367"/>
      <c r="C41" s="4368"/>
      <c r="D41" s="2711">
        <f>SUM(E41+F41)</f>
        <v>0</v>
      </c>
      <c r="E41" s="2712">
        <f>+S41+Y41+AA41+AC41+AE41+AG41+AI41+AK41+AM41+AO41</f>
        <v>0</v>
      </c>
      <c r="F41" s="2713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2714"/>
      <c r="T41" s="2715"/>
      <c r="U41" s="65"/>
      <c r="V41" s="67"/>
      <c r="W41" s="65"/>
      <c r="X41" s="67"/>
      <c r="Y41" s="2714"/>
      <c r="Z41" s="2715"/>
      <c r="AA41" s="2716"/>
      <c r="AB41" s="2715"/>
      <c r="AC41" s="2717"/>
      <c r="AD41" s="2715"/>
      <c r="AE41" s="2716"/>
      <c r="AF41" s="2715"/>
      <c r="AG41" s="2714"/>
      <c r="AH41" s="2715"/>
      <c r="AI41" s="2714"/>
      <c r="AJ41" s="2715"/>
      <c r="AK41" s="2716"/>
      <c r="AL41" s="2715"/>
      <c r="AM41" s="2717"/>
      <c r="AN41" s="2715"/>
      <c r="AO41" s="2718"/>
      <c r="AP41" s="2719"/>
      <c r="AQ41" s="2720"/>
      <c r="AR41" s="2715"/>
      <c r="AS41" s="2721"/>
      <c r="AT41" s="2721"/>
      <c r="AU41" s="2721"/>
      <c r="AV41" s="2721"/>
      <c r="AW41" s="2721"/>
      <c r="AX41" s="2721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4216" t="s">
        <v>72</v>
      </c>
      <c r="B46" s="4235"/>
      <c r="C46" s="4224"/>
      <c r="D46" s="2676">
        <f t="shared" ref="D46:D59" si="34">SUM(E46+F46)</f>
        <v>0</v>
      </c>
      <c r="E46" s="2692">
        <f>S46+U46+W46+Y46+AA46+AC46+AE46+AG46+AI46+AK46+AM46+AO46</f>
        <v>0</v>
      </c>
      <c r="F46" s="2675">
        <f>T46+V46+X46+Z46+AB46+AD46+AF46+AH46+AJ46+AL46+AN46+AP46</f>
        <v>0</v>
      </c>
      <c r="G46" s="2722"/>
      <c r="H46" s="2723"/>
      <c r="I46" s="2722"/>
      <c r="J46" s="2723"/>
      <c r="K46" s="2722"/>
      <c r="L46" s="2723"/>
      <c r="M46" s="2722"/>
      <c r="N46" s="2723"/>
      <c r="O46" s="2722"/>
      <c r="P46" s="2723"/>
      <c r="Q46" s="2722"/>
      <c r="R46" s="2723"/>
      <c r="S46" s="2676">
        <f t="shared" ref="S46:AB46" si="35">SUM(S44:S45)</f>
        <v>0</v>
      </c>
      <c r="T46" s="2675">
        <f t="shared" si="35"/>
        <v>0</v>
      </c>
      <c r="U46" s="2676">
        <f t="shared" si="35"/>
        <v>0</v>
      </c>
      <c r="V46" s="2675">
        <f t="shared" si="35"/>
        <v>0</v>
      </c>
      <c r="W46" s="2674">
        <f t="shared" si="35"/>
        <v>0</v>
      </c>
      <c r="X46" s="2674">
        <f t="shared" si="35"/>
        <v>0</v>
      </c>
      <c r="Y46" s="2676">
        <f t="shared" si="35"/>
        <v>0</v>
      </c>
      <c r="Z46" s="2674">
        <f t="shared" si="35"/>
        <v>0</v>
      </c>
      <c r="AA46" s="2676">
        <f t="shared" si="35"/>
        <v>0</v>
      </c>
      <c r="AB46" s="2674">
        <f t="shared" si="35"/>
        <v>0</v>
      </c>
      <c r="AC46" s="2676">
        <f>SUM(AC44:AC45)</f>
        <v>0</v>
      </c>
      <c r="AD46" s="2675">
        <f>SUM(AD44:AD45)</f>
        <v>0</v>
      </c>
      <c r="AE46" s="2674">
        <f>SUM(AE44:AE45)</f>
        <v>0</v>
      </c>
      <c r="AF46" s="2674">
        <f t="shared" ref="AF46:AN46" si="36">SUM(AF44:AF45)</f>
        <v>0</v>
      </c>
      <c r="AG46" s="2676">
        <f t="shared" si="36"/>
        <v>0</v>
      </c>
      <c r="AH46" s="2674">
        <f t="shared" si="36"/>
        <v>0</v>
      </c>
      <c r="AI46" s="2676">
        <f t="shared" si="36"/>
        <v>0</v>
      </c>
      <c r="AJ46" s="2674">
        <f t="shared" si="36"/>
        <v>0</v>
      </c>
      <c r="AK46" s="2676">
        <f t="shared" si="36"/>
        <v>0</v>
      </c>
      <c r="AL46" s="2674">
        <f t="shared" si="36"/>
        <v>0</v>
      </c>
      <c r="AM46" s="2676">
        <f t="shared" si="36"/>
        <v>0</v>
      </c>
      <c r="AN46" s="2675">
        <f t="shared" si="36"/>
        <v>0</v>
      </c>
      <c r="AO46" s="2674">
        <f>SUM(AO44:AO45)</f>
        <v>0</v>
      </c>
      <c r="AP46" s="2724">
        <f>SUM(AP44:AP45)</f>
        <v>0</v>
      </c>
      <c r="AQ46" s="2674">
        <f>SUM(AQ44:AQ45)</f>
        <v>0</v>
      </c>
      <c r="AR46" s="2725">
        <f>SUM(AR44:AR45)</f>
        <v>0</v>
      </c>
      <c r="AS46" s="2675">
        <f>SUM(AS44)</f>
        <v>0</v>
      </c>
      <c r="AT46" s="2675">
        <f>SUM(AT44:AT45)</f>
        <v>0</v>
      </c>
      <c r="AU46" s="2675">
        <f>SUM(AU44:AU45)</f>
        <v>0</v>
      </c>
      <c r="AV46" s="2675">
        <f>SUM(AV44:AV45)</f>
        <v>0</v>
      </c>
      <c r="AW46" s="2675">
        <f>SUM(AW44:AW45)</f>
        <v>0</v>
      </c>
      <c r="AX46" s="2675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4395" t="s">
        <v>73</v>
      </c>
      <c r="B47" s="4396"/>
      <c r="C47" s="4397"/>
      <c r="D47" s="2676">
        <f t="shared" si="34"/>
        <v>0</v>
      </c>
      <c r="E47" s="2692">
        <f>+G47+I47+K47+M47+O47+Q47+S47+U47+W47+Y47+AA47+AC47+AE47+AG47+AI47+AK47+AM47+AO47</f>
        <v>0</v>
      </c>
      <c r="F47" s="2675">
        <f>+H47+J47+L47+N47+P47+R47+T47+V47+X47+Z47+AB47+AD47+AF47+AH47+AJ47+AL47+AN47+AP47</f>
        <v>0</v>
      </c>
      <c r="G47" s="2726"/>
      <c r="H47" s="2727"/>
      <c r="I47" s="2726"/>
      <c r="J47" s="2728"/>
      <c r="K47" s="2726"/>
      <c r="L47" s="2727"/>
      <c r="M47" s="2726"/>
      <c r="N47" s="2727"/>
      <c r="O47" s="2726"/>
      <c r="P47" s="2727"/>
      <c r="Q47" s="2726"/>
      <c r="R47" s="2729"/>
      <c r="S47" s="2726"/>
      <c r="T47" s="2729"/>
      <c r="U47" s="2726"/>
      <c r="V47" s="2729"/>
      <c r="W47" s="2726"/>
      <c r="X47" s="2729"/>
      <c r="Y47" s="2726"/>
      <c r="Z47" s="2729"/>
      <c r="AA47" s="2726"/>
      <c r="AB47" s="2729"/>
      <c r="AC47" s="2730"/>
      <c r="AD47" s="2729"/>
      <c r="AE47" s="2731"/>
      <c r="AF47" s="2729"/>
      <c r="AG47" s="2726"/>
      <c r="AH47" s="2729"/>
      <c r="AI47" s="2726"/>
      <c r="AJ47" s="2729"/>
      <c r="AK47" s="2726"/>
      <c r="AL47" s="2729"/>
      <c r="AM47" s="2730"/>
      <c r="AN47" s="2729"/>
      <c r="AO47" s="2728"/>
      <c r="AP47" s="2732"/>
      <c r="AQ47" s="2733"/>
      <c r="AR47" s="2727"/>
      <c r="AS47" s="2727"/>
      <c r="AT47" s="2727"/>
      <c r="AU47" s="2727"/>
      <c r="AV47" s="2727"/>
      <c r="AW47" s="2727"/>
      <c r="AX47" s="2727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4354" t="s">
        <v>74</v>
      </c>
      <c r="B48" s="4356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4383" t="s">
        <v>4</v>
      </c>
      <c r="B54" s="4383"/>
      <c r="C54" s="4383"/>
      <c r="D54" s="2676">
        <f>SUM(D48:D53)</f>
        <v>0</v>
      </c>
      <c r="E54" s="2674">
        <f>SUM(E48:E53)</f>
        <v>0</v>
      </c>
      <c r="F54" s="2675">
        <f>SUM(F48:F53)</f>
        <v>0</v>
      </c>
      <c r="G54" s="2676">
        <f>SUM(G48:G53)</f>
        <v>0</v>
      </c>
      <c r="H54" s="2676">
        <f t="shared" ref="H54:AW54" si="52">SUM(H48:H53)</f>
        <v>0</v>
      </c>
      <c r="I54" s="2676">
        <f t="shared" si="52"/>
        <v>0</v>
      </c>
      <c r="J54" s="2676">
        <f t="shared" si="52"/>
        <v>0</v>
      </c>
      <c r="K54" s="2676">
        <f t="shared" si="52"/>
        <v>0</v>
      </c>
      <c r="L54" s="2676">
        <f t="shared" si="52"/>
        <v>0</v>
      </c>
      <c r="M54" s="2676">
        <f t="shared" si="52"/>
        <v>0</v>
      </c>
      <c r="N54" s="2676">
        <f t="shared" si="52"/>
        <v>0</v>
      </c>
      <c r="O54" s="2676">
        <f t="shared" si="52"/>
        <v>0</v>
      </c>
      <c r="P54" s="2676">
        <f t="shared" si="52"/>
        <v>0</v>
      </c>
      <c r="Q54" s="2676">
        <f t="shared" si="52"/>
        <v>0</v>
      </c>
      <c r="R54" s="2676">
        <f t="shared" si="52"/>
        <v>0</v>
      </c>
      <c r="S54" s="2676">
        <f t="shared" si="52"/>
        <v>0</v>
      </c>
      <c r="T54" s="2676">
        <f t="shared" si="52"/>
        <v>0</v>
      </c>
      <c r="U54" s="2676">
        <f t="shared" si="52"/>
        <v>0</v>
      </c>
      <c r="V54" s="2676">
        <f t="shared" si="52"/>
        <v>0</v>
      </c>
      <c r="W54" s="2676">
        <f t="shared" si="52"/>
        <v>0</v>
      </c>
      <c r="X54" s="2676">
        <f t="shared" si="52"/>
        <v>0</v>
      </c>
      <c r="Y54" s="2676">
        <f>SUM(Y48:Y53)</f>
        <v>0</v>
      </c>
      <c r="Z54" s="2676">
        <f>SUM(Z48:Z53)</f>
        <v>0</v>
      </c>
      <c r="AA54" s="2676">
        <f t="shared" si="52"/>
        <v>0</v>
      </c>
      <c r="AB54" s="2676">
        <f t="shared" si="52"/>
        <v>0</v>
      </c>
      <c r="AC54" s="2676">
        <f t="shared" si="52"/>
        <v>0</v>
      </c>
      <c r="AD54" s="2676">
        <f t="shared" si="52"/>
        <v>0</v>
      </c>
      <c r="AE54" s="2676">
        <f t="shared" si="52"/>
        <v>0</v>
      </c>
      <c r="AF54" s="2676">
        <f t="shared" si="52"/>
        <v>0</v>
      </c>
      <c r="AG54" s="2676">
        <f t="shared" si="52"/>
        <v>0</v>
      </c>
      <c r="AH54" s="2676">
        <f t="shared" si="52"/>
        <v>0</v>
      </c>
      <c r="AI54" s="2676">
        <f t="shared" si="52"/>
        <v>0</v>
      </c>
      <c r="AJ54" s="2676">
        <f t="shared" si="52"/>
        <v>0</v>
      </c>
      <c r="AK54" s="2676">
        <f t="shared" si="52"/>
        <v>0</v>
      </c>
      <c r="AL54" s="2676">
        <f t="shared" si="52"/>
        <v>0</v>
      </c>
      <c r="AM54" s="2676">
        <f t="shared" si="52"/>
        <v>0</v>
      </c>
      <c r="AN54" s="2676">
        <f t="shared" si="52"/>
        <v>0</v>
      </c>
      <c r="AO54" s="2676">
        <f t="shared" si="52"/>
        <v>0</v>
      </c>
      <c r="AP54" s="2676">
        <f t="shared" si="52"/>
        <v>0</v>
      </c>
      <c r="AQ54" s="2676">
        <f t="shared" si="52"/>
        <v>0</v>
      </c>
      <c r="AR54" s="2676">
        <f t="shared" si="52"/>
        <v>0</v>
      </c>
      <c r="AS54" s="2676">
        <f t="shared" si="52"/>
        <v>0</v>
      </c>
      <c r="AT54" s="2676">
        <f t="shared" si="52"/>
        <v>0</v>
      </c>
      <c r="AU54" s="2676">
        <f t="shared" si="52"/>
        <v>0</v>
      </c>
      <c r="AV54" s="2675">
        <f>SUM(AV48:AV53)</f>
        <v>0</v>
      </c>
      <c r="AW54" s="2676">
        <f t="shared" si="52"/>
        <v>0</v>
      </c>
      <c r="AX54" s="2676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2711">
        <f t="shared" si="34"/>
        <v>0</v>
      </c>
      <c r="E55" s="2734">
        <f t="shared" si="51"/>
        <v>0</v>
      </c>
      <c r="F55" s="2735">
        <f t="shared" si="51"/>
        <v>0</v>
      </c>
      <c r="G55" s="2714"/>
      <c r="H55" s="2715"/>
      <c r="I55" s="2714"/>
      <c r="J55" s="2715"/>
      <c r="K55" s="2714"/>
      <c r="L55" s="2715"/>
      <c r="M55" s="2714"/>
      <c r="N55" s="2715"/>
      <c r="O55" s="2714"/>
      <c r="P55" s="2715"/>
      <c r="Q55" s="2714"/>
      <c r="R55" s="2715"/>
      <c r="S55" s="2714"/>
      <c r="T55" s="2715"/>
      <c r="U55" s="2714"/>
      <c r="V55" s="2715"/>
      <c r="W55" s="2714"/>
      <c r="X55" s="2715"/>
      <c r="Y55" s="2714"/>
      <c r="Z55" s="2715"/>
      <c r="AA55" s="2714"/>
      <c r="AB55" s="2715"/>
      <c r="AC55" s="2714"/>
      <c r="AD55" s="2715"/>
      <c r="AE55" s="2714"/>
      <c r="AF55" s="2715"/>
      <c r="AG55" s="2714"/>
      <c r="AH55" s="2715"/>
      <c r="AI55" s="2714"/>
      <c r="AJ55" s="2715"/>
      <c r="AK55" s="2714"/>
      <c r="AL55" s="2715"/>
      <c r="AM55" s="2714"/>
      <c r="AN55" s="2715"/>
      <c r="AO55" s="2714"/>
      <c r="AP55" s="2719"/>
      <c r="AQ55" s="2721"/>
      <c r="AR55" s="2721"/>
      <c r="AS55" s="2736"/>
      <c r="AT55" s="2736"/>
      <c r="AU55" s="2736"/>
      <c r="AV55" s="2736"/>
      <c r="AW55" s="2736"/>
      <c r="AX55" s="2736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4357"/>
      <c r="B59" s="4358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4393" t="s">
        <v>4</v>
      </c>
      <c r="B60" s="4394"/>
      <c r="C60" s="4358"/>
      <c r="D60" s="2737">
        <f t="shared" ref="D60:AX60" si="53">SUM(D55:D59)</f>
        <v>0</v>
      </c>
      <c r="E60" s="2738">
        <f>SUM(E55:E59)</f>
        <v>0</v>
      </c>
      <c r="F60" s="2739">
        <f>SUM(F55:F59)</f>
        <v>0</v>
      </c>
      <c r="G60" s="2737">
        <f t="shared" si="53"/>
        <v>0</v>
      </c>
      <c r="H60" s="2740">
        <f t="shared" si="53"/>
        <v>0</v>
      </c>
      <c r="I60" s="2737">
        <f t="shared" si="53"/>
        <v>0</v>
      </c>
      <c r="J60" s="2740">
        <f t="shared" si="53"/>
        <v>0</v>
      </c>
      <c r="K60" s="2737">
        <f t="shared" si="53"/>
        <v>0</v>
      </c>
      <c r="L60" s="2740">
        <f t="shared" si="53"/>
        <v>0</v>
      </c>
      <c r="M60" s="2737">
        <f t="shared" si="53"/>
        <v>0</v>
      </c>
      <c r="N60" s="2740">
        <f t="shared" si="53"/>
        <v>0</v>
      </c>
      <c r="O60" s="2737">
        <f t="shared" si="53"/>
        <v>0</v>
      </c>
      <c r="P60" s="2740">
        <f t="shared" si="53"/>
        <v>0</v>
      </c>
      <c r="Q60" s="2737">
        <f t="shared" si="53"/>
        <v>0</v>
      </c>
      <c r="R60" s="2740">
        <f t="shared" si="53"/>
        <v>0</v>
      </c>
      <c r="S60" s="2737">
        <f t="shared" si="53"/>
        <v>0</v>
      </c>
      <c r="T60" s="2739">
        <f t="shared" si="53"/>
        <v>0</v>
      </c>
      <c r="U60" s="2737">
        <f t="shared" si="53"/>
        <v>0</v>
      </c>
      <c r="V60" s="2740">
        <f t="shared" si="53"/>
        <v>0</v>
      </c>
      <c r="W60" s="2737">
        <f t="shared" si="53"/>
        <v>0</v>
      </c>
      <c r="X60" s="2740">
        <f t="shared" si="53"/>
        <v>0</v>
      </c>
      <c r="Y60" s="2737">
        <f t="shared" si="53"/>
        <v>0</v>
      </c>
      <c r="Z60" s="2740">
        <f t="shared" si="53"/>
        <v>0</v>
      </c>
      <c r="AA60" s="2737">
        <f t="shared" si="53"/>
        <v>0</v>
      </c>
      <c r="AB60" s="2740">
        <f t="shared" si="53"/>
        <v>0</v>
      </c>
      <c r="AC60" s="2737">
        <f t="shared" si="53"/>
        <v>0</v>
      </c>
      <c r="AD60" s="2740">
        <f t="shared" si="53"/>
        <v>0</v>
      </c>
      <c r="AE60" s="2737">
        <f t="shared" si="53"/>
        <v>0</v>
      </c>
      <c r="AF60" s="2740">
        <f t="shared" si="53"/>
        <v>0</v>
      </c>
      <c r="AG60" s="2737">
        <f t="shared" si="53"/>
        <v>0</v>
      </c>
      <c r="AH60" s="2740">
        <f t="shared" si="53"/>
        <v>0</v>
      </c>
      <c r="AI60" s="2737">
        <f t="shared" si="53"/>
        <v>0</v>
      </c>
      <c r="AJ60" s="2740">
        <f t="shared" si="53"/>
        <v>0</v>
      </c>
      <c r="AK60" s="2737">
        <f t="shared" si="53"/>
        <v>0</v>
      </c>
      <c r="AL60" s="2740">
        <f t="shared" si="53"/>
        <v>0</v>
      </c>
      <c r="AM60" s="2737">
        <f t="shared" si="53"/>
        <v>0</v>
      </c>
      <c r="AN60" s="2740">
        <f t="shared" si="53"/>
        <v>0</v>
      </c>
      <c r="AO60" s="2737">
        <f t="shared" si="53"/>
        <v>0</v>
      </c>
      <c r="AP60" s="2741">
        <f t="shared" si="53"/>
        <v>0</v>
      </c>
      <c r="AQ60" s="2740">
        <f t="shared" si="53"/>
        <v>0</v>
      </c>
      <c r="AR60" s="2737">
        <f t="shared" si="53"/>
        <v>0</v>
      </c>
      <c r="AS60" s="2737">
        <f t="shared" si="53"/>
        <v>0</v>
      </c>
      <c r="AT60" s="2737">
        <f t="shared" si="53"/>
        <v>0</v>
      </c>
      <c r="AU60" s="2737">
        <f t="shared" si="53"/>
        <v>0</v>
      </c>
      <c r="AV60" s="2675">
        <f>SUM(AV55:AV59)</f>
        <v>0</v>
      </c>
      <c r="AW60" s="2737">
        <f t="shared" si="53"/>
        <v>0</v>
      </c>
      <c r="AX60" s="2742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4359" t="s">
        <v>85</v>
      </c>
      <c r="B61" s="4329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2743"/>
      <c r="H61" s="2744"/>
      <c r="I61" s="2745"/>
      <c r="J61" s="2744"/>
      <c r="K61" s="2745"/>
      <c r="L61" s="2744"/>
      <c r="M61" s="2745"/>
      <c r="N61" s="2744"/>
      <c r="O61" s="2745"/>
      <c r="P61" s="2744"/>
      <c r="Q61" s="2745"/>
      <c r="R61" s="2744"/>
      <c r="S61" s="194"/>
      <c r="T61" s="195"/>
      <c r="U61" s="2745"/>
      <c r="V61" s="2744"/>
      <c r="W61" s="2745"/>
      <c r="X61" s="2744"/>
      <c r="Y61" s="163"/>
      <c r="Z61" s="166"/>
      <c r="AA61" s="163"/>
      <c r="AB61" s="166"/>
      <c r="AC61" s="2746"/>
      <c r="AD61" s="2747"/>
      <c r="AE61" s="198"/>
      <c r="AF61" s="199"/>
      <c r="AG61" s="198"/>
      <c r="AH61" s="199"/>
      <c r="AI61" s="133"/>
      <c r="AJ61" s="166"/>
      <c r="AK61" s="163"/>
      <c r="AL61" s="166"/>
      <c r="AM61" s="2746"/>
      <c r="AN61" s="2747"/>
      <c r="AO61" s="133"/>
      <c r="AP61" s="2719"/>
      <c r="AQ61" s="2748"/>
      <c r="AR61" s="164"/>
      <c r="AS61" s="164"/>
      <c r="AT61" s="2749"/>
      <c r="AU61" s="164"/>
      <c r="AV61" s="164"/>
      <c r="AW61" s="2749"/>
      <c r="AX61" s="2749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4361"/>
      <c r="B64" s="4362"/>
      <c r="C64" s="2725" t="s">
        <v>4</v>
      </c>
      <c r="D64" s="2737">
        <f>SUM(E64:F64)</f>
        <v>0</v>
      </c>
      <c r="E64" s="2738">
        <f>SUM(E61:E63)</f>
        <v>0</v>
      </c>
      <c r="F64" s="2675">
        <f>SUM(F61:F63)</f>
        <v>0</v>
      </c>
      <c r="G64" s="2750"/>
      <c r="H64" s="2751"/>
      <c r="I64" s="2750"/>
      <c r="J64" s="2751"/>
      <c r="K64" s="2750"/>
      <c r="L64" s="2751"/>
      <c r="M64" s="2750"/>
      <c r="N64" s="2751"/>
      <c r="O64" s="2750"/>
      <c r="P64" s="2751"/>
      <c r="Q64" s="2750"/>
      <c r="R64" s="2751"/>
      <c r="S64" s="2750"/>
      <c r="T64" s="2752"/>
      <c r="U64" s="2750"/>
      <c r="V64" s="2751"/>
      <c r="W64" s="2750"/>
      <c r="X64" s="2751"/>
      <c r="Y64" s="2676">
        <f>SUM(Y61:Y63)</f>
        <v>0</v>
      </c>
      <c r="Z64" s="2675">
        <f t="shared" ref="Z64:AX64" si="56">SUM(Z61:Z63)</f>
        <v>0</v>
      </c>
      <c r="AA64" s="2676">
        <f t="shared" si="56"/>
        <v>0</v>
      </c>
      <c r="AB64" s="2675">
        <f t="shared" si="56"/>
        <v>0</v>
      </c>
      <c r="AC64" s="2676">
        <f t="shared" si="56"/>
        <v>0</v>
      </c>
      <c r="AD64" s="2753">
        <f t="shared" si="56"/>
        <v>0</v>
      </c>
      <c r="AE64" s="2674">
        <f t="shared" si="56"/>
        <v>0</v>
      </c>
      <c r="AF64" s="2753">
        <f t="shared" si="56"/>
        <v>0</v>
      </c>
      <c r="AG64" s="2674">
        <f t="shared" si="56"/>
        <v>0</v>
      </c>
      <c r="AH64" s="2753">
        <f t="shared" si="56"/>
        <v>0</v>
      </c>
      <c r="AI64" s="2674">
        <f t="shared" si="56"/>
        <v>0</v>
      </c>
      <c r="AJ64" s="2675">
        <f t="shared" si="56"/>
        <v>0</v>
      </c>
      <c r="AK64" s="2676">
        <f t="shared" si="56"/>
        <v>0</v>
      </c>
      <c r="AL64" s="2675">
        <f t="shared" si="56"/>
        <v>0</v>
      </c>
      <c r="AM64" s="2676">
        <f t="shared" si="56"/>
        <v>0</v>
      </c>
      <c r="AN64" s="2753">
        <f t="shared" si="56"/>
        <v>0</v>
      </c>
      <c r="AO64" s="2674">
        <f t="shared" si="56"/>
        <v>0</v>
      </c>
      <c r="AP64" s="2724">
        <f t="shared" si="56"/>
        <v>0</v>
      </c>
      <c r="AQ64" s="2754">
        <f t="shared" si="56"/>
        <v>0</v>
      </c>
      <c r="AR64" s="2675">
        <f t="shared" si="56"/>
        <v>0</v>
      </c>
      <c r="AS64" s="2675">
        <f t="shared" si="56"/>
        <v>0</v>
      </c>
      <c r="AT64" s="2725">
        <f t="shared" si="56"/>
        <v>0</v>
      </c>
      <c r="AU64" s="2675">
        <f t="shared" si="56"/>
        <v>0</v>
      </c>
      <c r="AV64" s="2675">
        <f t="shared" si="56"/>
        <v>0</v>
      </c>
      <c r="AW64" s="2725">
        <f t="shared" si="56"/>
        <v>0</v>
      </c>
      <c r="AX64" s="2725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4370" t="s">
        <v>89</v>
      </c>
      <c r="B66" s="4387"/>
      <c r="C66" s="4223"/>
      <c r="D66" s="2755" t="s">
        <v>4</v>
      </c>
      <c r="E66" s="2755" t="s">
        <v>90</v>
      </c>
      <c r="F66" s="2694" t="s">
        <v>91</v>
      </c>
      <c r="G66" s="2694" t="s">
        <v>9</v>
      </c>
      <c r="H66" s="2756" t="s">
        <v>92</v>
      </c>
      <c r="I66" s="2756" t="s">
        <v>93</v>
      </c>
      <c r="J66" s="2756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4395" t="s">
        <v>94</v>
      </c>
      <c r="B67" s="4396"/>
      <c r="C67" s="4397"/>
      <c r="D67" s="2757"/>
      <c r="E67" s="2757"/>
      <c r="F67" s="2757"/>
      <c r="G67" s="2757"/>
      <c r="H67" s="2757"/>
      <c r="I67" s="2757"/>
      <c r="J67" s="2757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4036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4220" t="s">
        <v>99</v>
      </c>
      <c r="B71" s="4221"/>
      <c r="C71" s="4222"/>
      <c r="D71" s="2758"/>
      <c r="E71" s="2758"/>
      <c r="F71" s="2758"/>
      <c r="G71" s="2758"/>
      <c r="H71" s="2758"/>
      <c r="I71" s="2758"/>
      <c r="J71" s="2758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4391" t="s">
        <v>101</v>
      </c>
      <c r="B73" s="3616"/>
      <c r="C73" s="4392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4388" t="s">
        <v>102</v>
      </c>
      <c r="B74" s="4220" t="s">
        <v>102</v>
      </c>
      <c r="C74" s="4222"/>
      <c r="D74" s="2758"/>
      <c r="E74" s="2758"/>
      <c r="F74" s="2759"/>
      <c r="G74" s="2760"/>
      <c r="H74" s="2760"/>
      <c r="I74" s="2760"/>
      <c r="J74" s="2760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4036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4220" t="s">
        <v>104</v>
      </c>
      <c r="B76" s="4221"/>
      <c r="C76" s="4222"/>
      <c r="D76" s="2758"/>
      <c r="E76" s="2758"/>
      <c r="F76" s="2758"/>
      <c r="G76" s="2758"/>
      <c r="H76" s="2758"/>
      <c r="I76" s="2758"/>
      <c r="J76" s="2758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4225" t="s">
        <v>110</v>
      </c>
      <c r="B82" s="4226"/>
      <c r="C82" s="4227"/>
      <c r="D82" s="4370" t="s">
        <v>111</v>
      </c>
      <c r="E82" s="4387"/>
      <c r="F82" s="4223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4228"/>
      <c r="B83" s="3499"/>
      <c r="C83" s="4229"/>
      <c r="D83" s="2761" t="s">
        <v>4</v>
      </c>
      <c r="E83" s="2708" t="s">
        <v>33</v>
      </c>
      <c r="F83" s="2762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4388" t="s">
        <v>112</v>
      </c>
      <c r="B84" s="4389" t="s">
        <v>113</v>
      </c>
      <c r="C84" s="4390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4036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4226" t="s">
        <v>116</v>
      </c>
      <c r="B87" s="4226"/>
      <c r="C87" s="4227"/>
      <c r="D87" s="4225" t="s">
        <v>4</v>
      </c>
      <c r="E87" s="4226"/>
      <c r="F87" s="4227"/>
      <c r="G87" s="4216" t="s">
        <v>5</v>
      </c>
      <c r="H87" s="4235"/>
      <c r="I87" s="4235"/>
      <c r="J87" s="4235"/>
      <c r="K87" s="4235"/>
      <c r="L87" s="4235"/>
      <c r="M87" s="4235"/>
      <c r="N87" s="4235"/>
      <c r="O87" s="4235"/>
      <c r="P87" s="4235"/>
      <c r="Q87" s="4235"/>
      <c r="R87" s="4235"/>
      <c r="S87" s="4235"/>
      <c r="T87" s="4235"/>
      <c r="U87" s="4235"/>
      <c r="V87" s="4235"/>
      <c r="W87" s="4235"/>
      <c r="X87" s="4235"/>
      <c r="Y87" s="4235"/>
      <c r="Z87" s="4235"/>
      <c r="AA87" s="4235"/>
      <c r="AB87" s="4235"/>
      <c r="AC87" s="4235"/>
      <c r="AD87" s="4235"/>
      <c r="AE87" s="4235"/>
      <c r="AF87" s="4235"/>
      <c r="AG87" s="4235"/>
      <c r="AH87" s="4235"/>
      <c r="AI87" s="4235"/>
      <c r="AJ87" s="4235"/>
      <c r="AK87" s="4235"/>
      <c r="AL87" s="4235"/>
      <c r="AM87" s="4235"/>
      <c r="AN87" s="4236"/>
      <c r="AO87" s="4224" t="s">
        <v>117</v>
      </c>
      <c r="AP87" s="4383" t="s">
        <v>7</v>
      </c>
      <c r="AQ87" s="4386" t="s">
        <v>118</v>
      </c>
      <c r="AR87" s="4238" t="s">
        <v>119</v>
      </c>
      <c r="AS87" s="4238" t="s">
        <v>120</v>
      </c>
      <c r="AT87" s="4378" t="s">
        <v>121</v>
      </c>
      <c r="AU87" s="4378" t="s">
        <v>122</v>
      </c>
      <c r="AV87" s="4378" t="s">
        <v>123</v>
      </c>
      <c r="AW87" s="4335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4228"/>
      <c r="E88" s="3499"/>
      <c r="F88" s="4229"/>
      <c r="G88" s="4343" t="s">
        <v>124</v>
      </c>
      <c r="H88" s="4240"/>
      <c r="I88" s="4216" t="s">
        <v>16</v>
      </c>
      <c r="J88" s="4235"/>
      <c r="K88" s="4216" t="s">
        <v>17</v>
      </c>
      <c r="L88" s="4224"/>
      <c r="M88" s="4216" t="s">
        <v>18</v>
      </c>
      <c r="N88" s="4224"/>
      <c r="O88" s="4216" t="s">
        <v>19</v>
      </c>
      <c r="P88" s="4224"/>
      <c r="Q88" s="4216" t="s">
        <v>20</v>
      </c>
      <c r="R88" s="4224"/>
      <c r="S88" s="4216" t="s">
        <v>21</v>
      </c>
      <c r="T88" s="4224"/>
      <c r="U88" s="4235" t="s">
        <v>22</v>
      </c>
      <c r="V88" s="4224"/>
      <c r="W88" s="4216" t="s">
        <v>23</v>
      </c>
      <c r="X88" s="4223"/>
      <c r="Y88" s="4216" t="s">
        <v>24</v>
      </c>
      <c r="Z88" s="4223"/>
      <c r="AA88" s="4216" t="s">
        <v>25</v>
      </c>
      <c r="AB88" s="4223"/>
      <c r="AC88" s="4216" t="s">
        <v>26</v>
      </c>
      <c r="AD88" s="4223"/>
      <c r="AE88" s="4216" t="s">
        <v>27</v>
      </c>
      <c r="AF88" s="4223"/>
      <c r="AG88" s="4216" t="s">
        <v>28</v>
      </c>
      <c r="AH88" s="4223"/>
      <c r="AI88" s="4216" t="s">
        <v>29</v>
      </c>
      <c r="AJ88" s="4223"/>
      <c r="AK88" s="4235" t="s">
        <v>30</v>
      </c>
      <c r="AL88" s="4223"/>
      <c r="AM88" s="4216" t="s">
        <v>31</v>
      </c>
      <c r="AN88" s="4379"/>
      <c r="AO88" s="4224"/>
      <c r="AP88" s="4383"/>
      <c r="AQ88" s="3441"/>
      <c r="AR88" s="3290"/>
      <c r="AS88" s="3290"/>
      <c r="AT88" s="4378"/>
      <c r="AU88" s="4378"/>
      <c r="AV88" s="4378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4229"/>
      <c r="D89" s="2676" t="s">
        <v>32</v>
      </c>
      <c r="E89" s="2674" t="s">
        <v>33</v>
      </c>
      <c r="F89" s="2675" t="s">
        <v>34</v>
      </c>
      <c r="G89" s="2676" t="s">
        <v>33</v>
      </c>
      <c r="H89" s="2675" t="s">
        <v>34</v>
      </c>
      <c r="I89" s="2676" t="s">
        <v>33</v>
      </c>
      <c r="J89" s="2695" t="s">
        <v>34</v>
      </c>
      <c r="K89" s="2676" t="s">
        <v>33</v>
      </c>
      <c r="L89" s="2675" t="s">
        <v>34</v>
      </c>
      <c r="M89" s="2676" t="s">
        <v>33</v>
      </c>
      <c r="N89" s="2675" t="s">
        <v>34</v>
      </c>
      <c r="O89" s="2674" t="s">
        <v>33</v>
      </c>
      <c r="P89" s="2675" t="s">
        <v>34</v>
      </c>
      <c r="Q89" s="2674" t="s">
        <v>33</v>
      </c>
      <c r="R89" s="2675" t="s">
        <v>34</v>
      </c>
      <c r="S89" s="2674" t="s">
        <v>33</v>
      </c>
      <c r="T89" s="2675" t="s">
        <v>34</v>
      </c>
      <c r="U89" s="2674" t="s">
        <v>33</v>
      </c>
      <c r="V89" s="2675" t="s">
        <v>34</v>
      </c>
      <c r="W89" s="2674" t="s">
        <v>33</v>
      </c>
      <c r="X89" s="2675" t="s">
        <v>34</v>
      </c>
      <c r="Y89" s="2674" t="s">
        <v>33</v>
      </c>
      <c r="Z89" s="2675" t="s">
        <v>34</v>
      </c>
      <c r="AA89" s="2674" t="s">
        <v>33</v>
      </c>
      <c r="AB89" s="2675" t="s">
        <v>34</v>
      </c>
      <c r="AC89" s="2674" t="s">
        <v>33</v>
      </c>
      <c r="AD89" s="2675" t="s">
        <v>34</v>
      </c>
      <c r="AE89" s="2674" t="s">
        <v>33</v>
      </c>
      <c r="AF89" s="2675" t="s">
        <v>34</v>
      </c>
      <c r="AG89" s="2674" t="s">
        <v>33</v>
      </c>
      <c r="AH89" s="2675" t="s">
        <v>34</v>
      </c>
      <c r="AI89" s="2674" t="s">
        <v>33</v>
      </c>
      <c r="AJ89" s="2675" t="s">
        <v>34</v>
      </c>
      <c r="AK89" s="2674" t="s">
        <v>33</v>
      </c>
      <c r="AL89" s="2675" t="s">
        <v>34</v>
      </c>
      <c r="AM89" s="2674" t="s">
        <v>33</v>
      </c>
      <c r="AN89" s="2686" t="s">
        <v>34</v>
      </c>
      <c r="AO89" s="4224"/>
      <c r="AP89" s="4383"/>
      <c r="AQ89" s="4033"/>
      <c r="AR89" s="3855"/>
      <c r="AS89" s="3855"/>
      <c r="AT89" s="4378"/>
      <c r="AU89" s="4378"/>
      <c r="AV89" s="4378"/>
      <c r="AW89" s="3973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4385" t="s">
        <v>125</v>
      </c>
      <c r="B90" s="4385"/>
      <c r="C90" s="4385"/>
      <c r="D90" s="2763">
        <f>SUM(E90:F90)</f>
        <v>138</v>
      </c>
      <c r="E90" s="2687">
        <f>SUM(G90+I90+K90+M90+O90+Q90+S90+U90+W90+Y90+AA90+AC90+AE90+AG90+AI90+AK90+AM90)</f>
        <v>53</v>
      </c>
      <c r="F90" s="2689">
        <f>SUM(H90+J90+L90+N90+P90+R90+T90+V90+X90+Z90+AB90+AD90+AF90+AH90+AJ90+AL90+AN90)</f>
        <v>85</v>
      </c>
      <c r="G90" s="2690">
        <v>0</v>
      </c>
      <c r="H90" s="2680">
        <v>0</v>
      </c>
      <c r="I90" s="2690">
        <v>1</v>
      </c>
      <c r="J90" s="2698">
        <v>1</v>
      </c>
      <c r="K90" s="2690">
        <v>1</v>
      </c>
      <c r="L90" s="2680">
        <v>1</v>
      </c>
      <c r="M90" s="2690">
        <v>1</v>
      </c>
      <c r="N90" s="2680">
        <v>1</v>
      </c>
      <c r="O90" s="2679">
        <v>3</v>
      </c>
      <c r="P90" s="2680">
        <v>2</v>
      </c>
      <c r="Q90" s="2679">
        <v>1</v>
      </c>
      <c r="R90" s="2680">
        <v>2</v>
      </c>
      <c r="S90" s="2679">
        <v>4</v>
      </c>
      <c r="T90" s="2680">
        <v>4</v>
      </c>
      <c r="U90" s="2679">
        <v>4</v>
      </c>
      <c r="V90" s="2680">
        <v>2</v>
      </c>
      <c r="W90" s="2679">
        <v>6</v>
      </c>
      <c r="X90" s="2680">
        <v>7</v>
      </c>
      <c r="Y90" s="2679">
        <v>7</v>
      </c>
      <c r="Z90" s="2680">
        <v>3</v>
      </c>
      <c r="AA90" s="2679">
        <v>3</v>
      </c>
      <c r="AB90" s="2680">
        <v>1</v>
      </c>
      <c r="AC90" s="2679">
        <v>5</v>
      </c>
      <c r="AD90" s="2680">
        <v>9</v>
      </c>
      <c r="AE90" s="2679">
        <v>1</v>
      </c>
      <c r="AF90" s="2680">
        <v>19</v>
      </c>
      <c r="AG90" s="2679">
        <v>4</v>
      </c>
      <c r="AH90" s="2680">
        <v>21</v>
      </c>
      <c r="AI90" s="2679">
        <v>5</v>
      </c>
      <c r="AJ90" s="2680">
        <v>1</v>
      </c>
      <c r="AK90" s="2679">
        <v>2</v>
      </c>
      <c r="AL90" s="2680">
        <v>7</v>
      </c>
      <c r="AM90" s="2679">
        <v>5</v>
      </c>
      <c r="AN90" s="2681">
        <v>4</v>
      </c>
      <c r="AO90" s="2697">
        <v>0</v>
      </c>
      <c r="AP90" s="2683">
        <v>1</v>
      </c>
      <c r="AQ90" s="2683">
        <v>138</v>
      </c>
      <c r="AR90" s="2683">
        <v>0</v>
      </c>
      <c r="AS90" s="2683">
        <v>0</v>
      </c>
      <c r="AT90" s="2683">
        <v>7</v>
      </c>
      <c r="AU90" s="2683">
        <v>0</v>
      </c>
      <c r="AV90" s="2683">
        <v>0</v>
      </c>
      <c r="AW90" s="2683">
        <v>0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2</v>
      </c>
      <c r="E91" s="34">
        <f t="shared" ref="E91:E143" si="78">SUM(G91+I91+K91+M91+O91+Q91+S91+U91+W91+Y91+AA91+AC91+AE91+AG91+AI91+AK91+AM91)</f>
        <v>1</v>
      </c>
      <c r="F91" s="36">
        <f t="shared" ref="F91:F143" si="79">SUM(H91+J91+L91+N91+P91+R91+T91+V91+X91+Z91+AB91+AD91+AF91+AH91+AJ91+AL91+AN91)</f>
        <v>1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0</v>
      </c>
      <c r="X91" s="39">
        <v>0</v>
      </c>
      <c r="Y91" s="68">
        <v>1</v>
      </c>
      <c r="Z91" s="39">
        <v>0</v>
      </c>
      <c r="AA91" s="68">
        <v>0</v>
      </c>
      <c r="AB91" s="39">
        <v>0</v>
      </c>
      <c r="AC91" s="68">
        <v>0</v>
      </c>
      <c r="AD91" s="39">
        <v>0</v>
      </c>
      <c r="AE91" s="68">
        <v>0</v>
      </c>
      <c r="AF91" s="39">
        <v>0</v>
      </c>
      <c r="AG91" s="68">
        <v>0</v>
      </c>
      <c r="AH91" s="39">
        <v>1</v>
      </c>
      <c r="AI91" s="68">
        <v>0</v>
      </c>
      <c r="AJ91" s="39">
        <v>0</v>
      </c>
      <c r="AK91" s="68">
        <v>0</v>
      </c>
      <c r="AL91" s="39">
        <v>0</v>
      </c>
      <c r="AM91" s="68">
        <v>0</v>
      </c>
      <c r="AN91" s="40">
        <v>0</v>
      </c>
      <c r="AO91" s="38">
        <v>0</v>
      </c>
      <c r="AP91" s="38">
        <v>0</v>
      </c>
      <c r="AQ91" s="41">
        <v>2</v>
      </c>
      <c r="AR91" s="41">
        <v>0</v>
      </c>
      <c r="AS91" s="41">
        <v>0</v>
      </c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5</v>
      </c>
      <c r="E92" s="34">
        <f t="shared" si="78"/>
        <v>4</v>
      </c>
      <c r="F92" s="36">
        <f t="shared" si="79"/>
        <v>1</v>
      </c>
      <c r="G92" s="37">
        <v>0</v>
      </c>
      <c r="H92" s="27">
        <v>0</v>
      </c>
      <c r="I92" s="24">
        <v>0</v>
      </c>
      <c r="J92" s="238">
        <v>0</v>
      </c>
      <c r="K92" s="24">
        <v>0</v>
      </c>
      <c r="L92" s="39">
        <v>0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0</v>
      </c>
      <c r="V92" s="39">
        <v>0</v>
      </c>
      <c r="W92" s="68">
        <v>0</v>
      </c>
      <c r="X92" s="39">
        <v>0</v>
      </c>
      <c r="Y92" s="68">
        <v>0</v>
      </c>
      <c r="Z92" s="39">
        <v>0</v>
      </c>
      <c r="AA92" s="68">
        <v>1</v>
      </c>
      <c r="AB92" s="39">
        <v>1</v>
      </c>
      <c r="AC92" s="68">
        <v>0</v>
      </c>
      <c r="AD92" s="39">
        <v>0</v>
      </c>
      <c r="AE92" s="68">
        <v>0</v>
      </c>
      <c r="AF92" s="39">
        <v>0</v>
      </c>
      <c r="AG92" s="68">
        <v>1</v>
      </c>
      <c r="AH92" s="39">
        <v>0</v>
      </c>
      <c r="AI92" s="68">
        <v>0</v>
      </c>
      <c r="AJ92" s="39">
        <v>0</v>
      </c>
      <c r="AK92" s="68">
        <v>1</v>
      </c>
      <c r="AL92" s="39">
        <v>0</v>
      </c>
      <c r="AM92" s="68">
        <v>1</v>
      </c>
      <c r="AN92" s="40">
        <v>0</v>
      </c>
      <c r="AO92" s="38">
        <v>0</v>
      </c>
      <c r="AP92" s="25">
        <v>0</v>
      </c>
      <c r="AQ92" s="29">
        <v>5</v>
      </c>
      <c r="AR92" s="29">
        <v>0</v>
      </c>
      <c r="AS92" s="29">
        <v>0</v>
      </c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3</v>
      </c>
      <c r="E93" s="34">
        <f t="shared" si="78"/>
        <v>3</v>
      </c>
      <c r="F93" s="36">
        <f t="shared" si="79"/>
        <v>0</v>
      </c>
      <c r="G93" s="37">
        <v>0</v>
      </c>
      <c r="H93" s="27">
        <v>0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0</v>
      </c>
      <c r="X93" s="39">
        <v>0</v>
      </c>
      <c r="Y93" s="68">
        <v>0</v>
      </c>
      <c r="Z93" s="39">
        <v>0</v>
      </c>
      <c r="AA93" s="68">
        <v>0</v>
      </c>
      <c r="AB93" s="39">
        <v>0</v>
      </c>
      <c r="AC93" s="68">
        <v>0</v>
      </c>
      <c r="AD93" s="39">
        <v>0</v>
      </c>
      <c r="AE93" s="68">
        <v>0</v>
      </c>
      <c r="AF93" s="39">
        <v>0</v>
      </c>
      <c r="AG93" s="68">
        <v>1</v>
      </c>
      <c r="AH93" s="39">
        <v>0</v>
      </c>
      <c r="AI93" s="68">
        <v>0</v>
      </c>
      <c r="AJ93" s="39">
        <v>0</v>
      </c>
      <c r="AK93" s="68">
        <v>1</v>
      </c>
      <c r="AL93" s="39">
        <v>0</v>
      </c>
      <c r="AM93" s="68">
        <v>1</v>
      </c>
      <c r="AN93" s="40">
        <v>0</v>
      </c>
      <c r="AO93" s="38">
        <v>0</v>
      </c>
      <c r="AP93" s="25">
        <v>0</v>
      </c>
      <c r="AQ93" s="29">
        <v>3</v>
      </c>
      <c r="AR93" s="29">
        <v>0</v>
      </c>
      <c r="AS93" s="29">
        <v>0</v>
      </c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124</v>
      </c>
      <c r="E94" s="34">
        <f t="shared" si="78"/>
        <v>58</v>
      </c>
      <c r="F94" s="36">
        <f>SUM(H94+J94+L94+N94+P94+R94+T94+V94+X94+Z94+AB94+AD94+AF94+AH94+AJ94+AL94+AN94)</f>
        <v>66</v>
      </c>
      <c r="G94" s="37"/>
      <c r="H94" s="27">
        <v>2</v>
      </c>
      <c r="I94" s="24"/>
      <c r="J94" s="238">
        <v>2</v>
      </c>
      <c r="K94" s="24">
        <v>8</v>
      </c>
      <c r="L94" s="39">
        <v>3</v>
      </c>
      <c r="M94" s="37">
        <v>4</v>
      </c>
      <c r="N94" s="39">
        <v>4</v>
      </c>
      <c r="O94" s="68">
        <v>6</v>
      </c>
      <c r="P94" s="39">
        <v>3</v>
      </c>
      <c r="Q94" s="68">
        <v>4</v>
      </c>
      <c r="R94" s="39">
        <v>7</v>
      </c>
      <c r="S94" s="68">
        <v>4</v>
      </c>
      <c r="T94" s="39">
        <v>1</v>
      </c>
      <c r="U94" s="68">
        <v>6</v>
      </c>
      <c r="V94" s="39">
        <v>5</v>
      </c>
      <c r="W94" s="68"/>
      <c r="X94" s="39">
        <v>10</v>
      </c>
      <c r="Y94" s="68">
        <v>3</v>
      </c>
      <c r="Z94" s="39">
        <v>5</v>
      </c>
      <c r="AA94" s="68">
        <v>3</v>
      </c>
      <c r="AB94" s="39">
        <v>1</v>
      </c>
      <c r="AC94" s="68"/>
      <c r="AD94" s="39">
        <v>3</v>
      </c>
      <c r="AE94" s="68">
        <v>1</v>
      </c>
      <c r="AF94" s="39">
        <v>4</v>
      </c>
      <c r="AG94" s="68">
        <v>3</v>
      </c>
      <c r="AH94" s="39">
        <v>3</v>
      </c>
      <c r="AI94" s="68">
        <v>6</v>
      </c>
      <c r="AJ94" s="39">
        <v>3</v>
      </c>
      <c r="AK94" s="68">
        <v>8</v>
      </c>
      <c r="AL94" s="39">
        <v>9</v>
      </c>
      <c r="AM94" s="68">
        <v>2</v>
      </c>
      <c r="AN94" s="40">
        <v>1</v>
      </c>
      <c r="AO94" s="38">
        <v>3</v>
      </c>
      <c r="AP94" s="25">
        <v>0</v>
      </c>
      <c r="AQ94" s="29">
        <v>124</v>
      </c>
      <c r="AR94" s="29">
        <v>0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46</v>
      </c>
      <c r="E95" s="34">
        <f>SUM(Y95+AA95+AC95+AE95+AG95+AI95+AK95+AM95)</f>
        <v>11</v>
      </c>
      <c r="F95" s="36">
        <f>SUM(Z95+AB95+AD95+AF95+AH95+AJ95+AL95+AN95)</f>
        <v>35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2</v>
      </c>
      <c r="Z95" s="39">
        <v>8</v>
      </c>
      <c r="AA95" s="68">
        <v>6</v>
      </c>
      <c r="AB95" s="39">
        <v>6</v>
      </c>
      <c r="AC95" s="68">
        <v>0</v>
      </c>
      <c r="AD95" s="39">
        <v>10</v>
      </c>
      <c r="AE95" s="68">
        <v>0</v>
      </c>
      <c r="AF95" s="39">
        <v>1</v>
      </c>
      <c r="AG95" s="68">
        <v>1</v>
      </c>
      <c r="AH95" s="39">
        <v>6</v>
      </c>
      <c r="AI95" s="68">
        <v>0</v>
      </c>
      <c r="AJ95" s="39">
        <v>4</v>
      </c>
      <c r="AK95" s="68">
        <v>2</v>
      </c>
      <c r="AL95" s="39">
        <v>0</v>
      </c>
      <c r="AM95" s="68">
        <v>0</v>
      </c>
      <c r="AN95" s="40">
        <v>0</v>
      </c>
      <c r="AO95" s="243"/>
      <c r="AP95" s="25">
        <v>0</v>
      </c>
      <c r="AQ95" s="29">
        <v>46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70</v>
      </c>
      <c r="E96" s="34">
        <f t="shared" si="78"/>
        <v>23</v>
      </c>
      <c r="F96" s="36">
        <f t="shared" si="79"/>
        <v>47</v>
      </c>
      <c r="G96" s="37">
        <v>1</v>
      </c>
      <c r="H96" s="39">
        <v>1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5</v>
      </c>
      <c r="P96" s="39">
        <v>0</v>
      </c>
      <c r="Q96" s="68">
        <v>2</v>
      </c>
      <c r="R96" s="39">
        <v>0</v>
      </c>
      <c r="S96" s="68">
        <v>0</v>
      </c>
      <c r="T96" s="39">
        <v>1</v>
      </c>
      <c r="U96" s="68">
        <v>0</v>
      </c>
      <c r="V96" s="39">
        <v>0</v>
      </c>
      <c r="W96" s="68">
        <v>0</v>
      </c>
      <c r="X96" s="39">
        <v>1</v>
      </c>
      <c r="Y96" s="68">
        <v>5</v>
      </c>
      <c r="Z96" s="39">
        <v>8</v>
      </c>
      <c r="AA96" s="68">
        <v>6</v>
      </c>
      <c r="AB96" s="39">
        <v>6</v>
      </c>
      <c r="AC96" s="68">
        <v>0</v>
      </c>
      <c r="AD96" s="39">
        <v>13</v>
      </c>
      <c r="AE96" s="68">
        <v>1</v>
      </c>
      <c r="AF96" s="39">
        <v>1</v>
      </c>
      <c r="AG96" s="68">
        <v>1</v>
      </c>
      <c r="AH96" s="39">
        <v>12</v>
      </c>
      <c r="AI96" s="68">
        <v>0</v>
      </c>
      <c r="AJ96" s="39">
        <v>4</v>
      </c>
      <c r="AK96" s="68">
        <v>2</v>
      </c>
      <c r="AL96" s="39">
        <v>0</v>
      </c>
      <c r="AM96" s="68">
        <v>0</v>
      </c>
      <c r="AN96" s="40">
        <v>0</v>
      </c>
      <c r="AO96" s="38">
        <v>0</v>
      </c>
      <c r="AP96" s="38">
        <v>0</v>
      </c>
      <c r="AQ96" s="41">
        <v>70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9</v>
      </c>
      <c r="E97" s="34">
        <f t="shared" si="78"/>
        <v>5</v>
      </c>
      <c r="F97" s="36">
        <f t="shared" si="79"/>
        <v>4</v>
      </c>
      <c r="G97" s="37">
        <v>0</v>
      </c>
      <c r="H97" s="39">
        <v>0</v>
      </c>
      <c r="I97" s="37">
        <v>0</v>
      </c>
      <c r="J97" s="69">
        <v>0</v>
      </c>
      <c r="K97" s="37">
        <v>0</v>
      </c>
      <c r="L97" s="39">
        <v>0</v>
      </c>
      <c r="M97" s="37">
        <v>0</v>
      </c>
      <c r="N97" s="39">
        <v>0</v>
      </c>
      <c r="O97" s="68">
        <v>0</v>
      </c>
      <c r="P97" s="39">
        <v>0</v>
      </c>
      <c r="Q97" s="68">
        <v>1</v>
      </c>
      <c r="R97" s="39">
        <v>0</v>
      </c>
      <c r="S97" s="68">
        <v>0</v>
      </c>
      <c r="T97" s="39">
        <v>2</v>
      </c>
      <c r="U97" s="68">
        <v>2</v>
      </c>
      <c r="V97" s="39">
        <v>1</v>
      </c>
      <c r="W97" s="68">
        <v>1</v>
      </c>
      <c r="X97" s="39">
        <v>0</v>
      </c>
      <c r="Y97" s="68">
        <v>1</v>
      </c>
      <c r="Z97" s="39">
        <v>1</v>
      </c>
      <c r="AA97" s="68">
        <v>0</v>
      </c>
      <c r="AB97" s="39">
        <v>0</v>
      </c>
      <c r="AC97" s="68">
        <v>0</v>
      </c>
      <c r="AD97" s="39">
        <v>0</v>
      </c>
      <c r="AE97" s="68">
        <v>0</v>
      </c>
      <c r="AF97" s="39">
        <v>0</v>
      </c>
      <c r="AG97" s="68">
        <v>0</v>
      </c>
      <c r="AH97" s="39">
        <v>0</v>
      </c>
      <c r="AI97" s="68">
        <v>0</v>
      </c>
      <c r="AJ97" s="39">
        <v>0</v>
      </c>
      <c r="AK97" s="68">
        <v>0</v>
      </c>
      <c r="AL97" s="39">
        <v>0</v>
      </c>
      <c r="AM97" s="68">
        <v>0</v>
      </c>
      <c r="AN97" s="40">
        <v>0</v>
      </c>
      <c r="AO97" s="38">
        <v>0</v>
      </c>
      <c r="AP97" s="38">
        <v>0</v>
      </c>
      <c r="AQ97" s="41">
        <v>9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99</v>
      </c>
      <c r="E98" s="34">
        <f t="shared" si="78"/>
        <v>41</v>
      </c>
      <c r="F98" s="36">
        <f t="shared" si="79"/>
        <v>58</v>
      </c>
      <c r="G98" s="37">
        <v>0</v>
      </c>
      <c r="H98" s="27">
        <v>0</v>
      </c>
      <c r="I98" s="24">
        <v>0</v>
      </c>
      <c r="J98" s="238">
        <v>0</v>
      </c>
      <c r="K98" s="24">
        <v>0</v>
      </c>
      <c r="L98" s="39">
        <v>0</v>
      </c>
      <c r="M98" s="37">
        <v>2</v>
      </c>
      <c r="N98" s="39">
        <v>0</v>
      </c>
      <c r="O98" s="68">
        <v>2</v>
      </c>
      <c r="P98" s="39">
        <v>1</v>
      </c>
      <c r="Q98" s="68">
        <v>0</v>
      </c>
      <c r="R98" s="39">
        <v>1</v>
      </c>
      <c r="S98" s="68">
        <v>0</v>
      </c>
      <c r="T98" s="39">
        <v>0</v>
      </c>
      <c r="U98" s="68">
        <v>3</v>
      </c>
      <c r="V98" s="39">
        <v>0</v>
      </c>
      <c r="W98" s="68">
        <v>2</v>
      </c>
      <c r="X98" s="39">
        <v>0</v>
      </c>
      <c r="Y98" s="68">
        <v>12</v>
      </c>
      <c r="Z98" s="39">
        <v>1</v>
      </c>
      <c r="AA98" s="68">
        <v>0</v>
      </c>
      <c r="AB98" s="39">
        <v>1</v>
      </c>
      <c r="AC98" s="68">
        <v>2</v>
      </c>
      <c r="AD98" s="39">
        <v>6</v>
      </c>
      <c r="AE98" s="68">
        <v>6</v>
      </c>
      <c r="AF98" s="39">
        <v>19</v>
      </c>
      <c r="AG98" s="68">
        <v>4</v>
      </c>
      <c r="AH98" s="39">
        <v>14</v>
      </c>
      <c r="AI98" s="68">
        <v>6</v>
      </c>
      <c r="AJ98" s="39">
        <v>5</v>
      </c>
      <c r="AK98" s="68">
        <v>0</v>
      </c>
      <c r="AL98" s="39">
        <v>4</v>
      </c>
      <c r="AM98" s="68">
        <v>2</v>
      </c>
      <c r="AN98" s="40">
        <v>6</v>
      </c>
      <c r="AO98" s="38">
        <v>0</v>
      </c>
      <c r="AP98" s="25">
        <v>0</v>
      </c>
      <c r="AQ98" s="29">
        <v>99</v>
      </c>
      <c r="AR98" s="29">
        <v>0</v>
      </c>
      <c r="AS98" s="29">
        <v>0</v>
      </c>
      <c r="AT98" s="25">
        <v>5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>
        <v>0</v>
      </c>
      <c r="AS99" s="29">
        <v>0</v>
      </c>
      <c r="AT99" s="25">
        <v>0</v>
      </c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42</v>
      </c>
      <c r="E100" s="34">
        <f>SUM(G100+I100+K100+M100+O100+Q100+S100+U100+W100+Y100)</f>
        <v>28</v>
      </c>
      <c r="F100" s="36">
        <f>SUM(H100+J100+L100+N100+P100+R100+T100+V100+X100+Z100)</f>
        <v>14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0</v>
      </c>
      <c r="V100" s="39">
        <v>0</v>
      </c>
      <c r="W100" s="68">
        <v>10</v>
      </c>
      <c r="X100" s="39">
        <v>6</v>
      </c>
      <c r="Y100" s="68">
        <v>18</v>
      </c>
      <c r="Z100" s="39">
        <v>8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>
        <v>0</v>
      </c>
      <c r="AP100" s="38">
        <v>0</v>
      </c>
      <c r="AQ100" s="41">
        <v>42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12</v>
      </c>
      <c r="E101" s="34">
        <f t="shared" si="78"/>
        <v>6</v>
      </c>
      <c r="F101" s="36">
        <f t="shared" si="79"/>
        <v>6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3</v>
      </c>
      <c r="X101" s="39">
        <v>2</v>
      </c>
      <c r="Y101" s="68">
        <v>2</v>
      </c>
      <c r="Z101" s="39">
        <v>2</v>
      </c>
      <c r="AA101" s="68">
        <v>1</v>
      </c>
      <c r="AB101" s="39">
        <v>2</v>
      </c>
      <c r="AC101" s="68">
        <v>0</v>
      </c>
      <c r="AD101" s="39">
        <v>0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>
        <v>0</v>
      </c>
      <c r="AP101" s="38">
        <v>0</v>
      </c>
      <c r="AQ101" s="41">
        <v>12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17</v>
      </c>
      <c r="E102" s="34">
        <f t="shared" si="78"/>
        <v>8</v>
      </c>
      <c r="F102" s="36">
        <f t="shared" si="79"/>
        <v>9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1</v>
      </c>
      <c r="Y102" s="68">
        <v>3</v>
      </c>
      <c r="Z102" s="39">
        <v>4</v>
      </c>
      <c r="AA102" s="68">
        <v>3</v>
      </c>
      <c r="AB102" s="39">
        <v>3</v>
      </c>
      <c r="AC102" s="68">
        <v>0</v>
      </c>
      <c r="AD102" s="39">
        <v>0</v>
      </c>
      <c r="AE102" s="68">
        <v>0</v>
      </c>
      <c r="AF102" s="39">
        <v>1</v>
      </c>
      <c r="AG102" s="68">
        <v>1</v>
      </c>
      <c r="AH102" s="39">
        <v>0</v>
      </c>
      <c r="AI102" s="68">
        <v>1</v>
      </c>
      <c r="AJ102" s="39">
        <v>0</v>
      </c>
      <c r="AK102" s="68">
        <v>0</v>
      </c>
      <c r="AL102" s="39">
        <v>0</v>
      </c>
      <c r="AM102" s="68">
        <v>0</v>
      </c>
      <c r="AN102" s="40">
        <v>0</v>
      </c>
      <c r="AO102" s="38">
        <v>0</v>
      </c>
      <c r="AP102" s="38">
        <v>0</v>
      </c>
      <c r="AQ102" s="41">
        <v>17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20</v>
      </c>
      <c r="E103" s="34">
        <f t="shared" si="78"/>
        <v>9</v>
      </c>
      <c r="F103" s="36">
        <f t="shared" si="79"/>
        <v>11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0</v>
      </c>
      <c r="X103" s="39">
        <v>3</v>
      </c>
      <c r="Y103" s="68">
        <v>6</v>
      </c>
      <c r="Z103" s="39">
        <v>6</v>
      </c>
      <c r="AA103" s="68">
        <v>3</v>
      </c>
      <c r="AB103" s="39">
        <v>2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>
        <v>0</v>
      </c>
      <c r="AP103" s="38">
        <v>0</v>
      </c>
      <c r="AQ103" s="41">
        <v>20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>
        <v>0</v>
      </c>
      <c r="AP104" s="38">
        <v>0</v>
      </c>
      <c r="AQ104" s="41">
        <v>0</v>
      </c>
      <c r="AR104" s="29">
        <v>0</v>
      </c>
      <c r="AS104" s="41">
        <v>0</v>
      </c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>
        <v>0</v>
      </c>
      <c r="AP105" s="38">
        <v>0</v>
      </c>
      <c r="AQ105" s="41">
        <v>0</v>
      </c>
      <c r="AR105" s="245"/>
      <c r="AS105" s="41">
        <v>0</v>
      </c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15</v>
      </c>
      <c r="E106" s="34">
        <f t="shared" ref="E106:F108" si="87">SUM(Q106+S106+U106+W106+Y106+AA106+AC106+AE106+AG106+AI106+AK106+AM106)</f>
        <v>8</v>
      </c>
      <c r="F106" s="36">
        <f t="shared" si="87"/>
        <v>7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2</v>
      </c>
      <c r="X106" s="39">
        <v>1</v>
      </c>
      <c r="Y106" s="68">
        <v>2</v>
      </c>
      <c r="Z106" s="39">
        <v>0</v>
      </c>
      <c r="AA106" s="68">
        <v>0</v>
      </c>
      <c r="AB106" s="39">
        <v>1</v>
      </c>
      <c r="AC106" s="68">
        <v>0</v>
      </c>
      <c r="AD106" s="39">
        <v>1</v>
      </c>
      <c r="AE106" s="68">
        <v>0</v>
      </c>
      <c r="AF106" s="39">
        <v>1</v>
      </c>
      <c r="AG106" s="68">
        <v>1</v>
      </c>
      <c r="AH106" s="39">
        <v>1</v>
      </c>
      <c r="AI106" s="68">
        <v>2</v>
      </c>
      <c r="AJ106" s="39">
        <v>1</v>
      </c>
      <c r="AK106" s="68">
        <v>1</v>
      </c>
      <c r="AL106" s="39">
        <v>1</v>
      </c>
      <c r="AM106" s="68">
        <v>0</v>
      </c>
      <c r="AN106" s="40">
        <v>0</v>
      </c>
      <c r="AO106" s="38">
        <v>0</v>
      </c>
      <c r="AP106" s="38">
        <v>0</v>
      </c>
      <c r="AQ106" s="41">
        <v>15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15</v>
      </c>
      <c r="E107" s="34">
        <f t="shared" si="87"/>
        <v>8</v>
      </c>
      <c r="F107" s="36">
        <f t="shared" si="87"/>
        <v>7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0</v>
      </c>
      <c r="Y107" s="68">
        <v>1</v>
      </c>
      <c r="Z107" s="39">
        <v>1</v>
      </c>
      <c r="AA107" s="68">
        <v>1</v>
      </c>
      <c r="AB107" s="39">
        <v>0</v>
      </c>
      <c r="AC107" s="68">
        <v>1</v>
      </c>
      <c r="AD107" s="39">
        <v>1</v>
      </c>
      <c r="AE107" s="68">
        <v>3</v>
      </c>
      <c r="AF107" s="39">
        <v>3</v>
      </c>
      <c r="AG107" s="68">
        <v>1</v>
      </c>
      <c r="AH107" s="39">
        <v>2</v>
      </c>
      <c r="AI107" s="68">
        <v>0</v>
      </c>
      <c r="AJ107" s="39">
        <v>0</v>
      </c>
      <c r="AK107" s="68">
        <v>1</v>
      </c>
      <c r="AL107" s="39">
        <v>0</v>
      </c>
      <c r="AM107" s="68">
        <v>0</v>
      </c>
      <c r="AN107" s="40">
        <v>0</v>
      </c>
      <c r="AO107" s="38">
        <v>0</v>
      </c>
      <c r="AP107" s="38">
        <v>0</v>
      </c>
      <c r="AQ107" s="41">
        <v>15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6</v>
      </c>
      <c r="E108" s="34">
        <f t="shared" si="87"/>
        <v>3</v>
      </c>
      <c r="F108" s="36">
        <f t="shared" si="87"/>
        <v>3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2</v>
      </c>
      <c r="X108" s="39">
        <v>1</v>
      </c>
      <c r="Y108" s="68">
        <v>1</v>
      </c>
      <c r="Z108" s="39">
        <v>0</v>
      </c>
      <c r="AA108" s="68">
        <v>0</v>
      </c>
      <c r="AB108" s="39">
        <v>0</v>
      </c>
      <c r="AC108" s="68">
        <v>0</v>
      </c>
      <c r="AD108" s="39">
        <v>1</v>
      </c>
      <c r="AE108" s="68">
        <v>0</v>
      </c>
      <c r="AF108" s="39">
        <v>0</v>
      </c>
      <c r="AG108" s="68">
        <v>0</v>
      </c>
      <c r="AH108" s="39">
        <v>0</v>
      </c>
      <c r="AI108" s="68">
        <v>0</v>
      </c>
      <c r="AJ108" s="39">
        <v>1</v>
      </c>
      <c r="AK108" s="68">
        <v>0</v>
      </c>
      <c r="AL108" s="39">
        <v>0</v>
      </c>
      <c r="AM108" s="68">
        <v>0</v>
      </c>
      <c r="AN108" s="40">
        <v>0</v>
      </c>
      <c r="AO108" s="38">
        <v>0</v>
      </c>
      <c r="AP108" s="38">
        <v>0</v>
      </c>
      <c r="AQ108" s="41">
        <v>6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>
        <v>0</v>
      </c>
      <c r="AP109" s="38">
        <v>0</v>
      </c>
      <c r="AQ109" s="41">
        <v>0</v>
      </c>
      <c r="AR109" s="245"/>
      <c r="AS109" s="41">
        <v>0</v>
      </c>
      <c r="AT109" s="38">
        <v>0</v>
      </c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>
        <v>0</v>
      </c>
      <c r="AP110" s="38">
        <v>0</v>
      </c>
      <c r="AQ110" s="41">
        <v>0</v>
      </c>
      <c r="AR110" s="41">
        <v>0</v>
      </c>
      <c r="AS110" s="41">
        <v>0</v>
      </c>
      <c r="AT110" s="38">
        <v>0</v>
      </c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>
        <v>0</v>
      </c>
      <c r="AP111" s="38">
        <v>0</v>
      </c>
      <c r="AQ111" s="41">
        <v>0</v>
      </c>
      <c r="AR111" s="41">
        <v>0</v>
      </c>
      <c r="AS111" s="41">
        <v>0</v>
      </c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>
        <v>0</v>
      </c>
      <c r="AP112" s="38">
        <v>0</v>
      </c>
      <c r="AQ112" s="41">
        <v>0</v>
      </c>
      <c r="AR112" s="41">
        <v>0</v>
      </c>
      <c r="AS112" s="41">
        <v>0</v>
      </c>
      <c r="AT112" s="38">
        <v>0</v>
      </c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>
        <v>0</v>
      </c>
      <c r="AP113" s="38">
        <v>0</v>
      </c>
      <c r="AQ113" s="41">
        <v>0</v>
      </c>
      <c r="AR113" s="41">
        <v>0</v>
      </c>
      <c r="AS113" s="41">
        <v>0</v>
      </c>
      <c r="AT113" s="38">
        <v>0</v>
      </c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>
        <v>0</v>
      </c>
      <c r="AP114" s="38">
        <v>0</v>
      </c>
      <c r="AQ114" s="41">
        <v>0</v>
      </c>
      <c r="AR114" s="41">
        <v>0</v>
      </c>
      <c r="AS114" s="41">
        <v>0</v>
      </c>
      <c r="AT114" s="38">
        <v>0</v>
      </c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>
        <v>0</v>
      </c>
      <c r="AP115" s="38">
        <v>0</v>
      </c>
      <c r="AQ115" s="41">
        <v>0</v>
      </c>
      <c r="AR115" s="41">
        <v>0</v>
      </c>
      <c r="AS115" s="41">
        <v>0</v>
      </c>
      <c r="AT115" s="38">
        <v>0</v>
      </c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>
        <v>0</v>
      </c>
      <c r="AP116" s="38">
        <v>0</v>
      </c>
      <c r="AQ116" s="41">
        <v>0</v>
      </c>
      <c r="AR116" s="41">
        <v>0</v>
      </c>
      <c r="AS116" s="41">
        <v>0</v>
      </c>
      <c r="AT116" s="38">
        <v>0</v>
      </c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15</v>
      </c>
      <c r="E117" s="34">
        <f>SUM(S117+U117+W117+Y117+AA117+AC117+AE117+AG117+AI117+AK117+AM117)</f>
        <v>3</v>
      </c>
      <c r="F117" s="36">
        <f>SUM(T117+V117+X117+Z117+AB117+AD117+AF117+AH117+AJ117+AL117+AN117)</f>
        <v>12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>
        <v>0</v>
      </c>
      <c r="T117" s="39">
        <v>0</v>
      </c>
      <c r="U117" s="68">
        <v>0</v>
      </c>
      <c r="V117" s="39">
        <v>0</v>
      </c>
      <c r="W117" s="68">
        <v>1</v>
      </c>
      <c r="X117" s="39">
        <v>0</v>
      </c>
      <c r="Y117" s="68">
        <v>1</v>
      </c>
      <c r="Z117" s="39">
        <v>0</v>
      </c>
      <c r="AA117" s="68">
        <v>0</v>
      </c>
      <c r="AB117" s="39">
        <v>0</v>
      </c>
      <c r="AC117" s="68">
        <v>0</v>
      </c>
      <c r="AD117" s="39">
        <v>0</v>
      </c>
      <c r="AE117" s="68">
        <v>0</v>
      </c>
      <c r="AF117" s="39">
        <v>5</v>
      </c>
      <c r="AG117" s="68">
        <v>1</v>
      </c>
      <c r="AH117" s="39">
        <v>3</v>
      </c>
      <c r="AI117" s="68">
        <v>0</v>
      </c>
      <c r="AJ117" s="39">
        <v>0</v>
      </c>
      <c r="AK117" s="68">
        <v>0</v>
      </c>
      <c r="AL117" s="39">
        <v>2</v>
      </c>
      <c r="AM117" s="68">
        <v>0</v>
      </c>
      <c r="AN117" s="40">
        <v>2</v>
      </c>
      <c r="AO117" s="38">
        <v>0</v>
      </c>
      <c r="AP117" s="38">
        <v>0</v>
      </c>
      <c r="AQ117" s="41">
        <v>15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14</v>
      </c>
      <c r="E118" s="34">
        <f>SUM(U118+W118+Y118+AA118+AC118+AE118+AG118+AI118+AK118+AM118)</f>
        <v>4</v>
      </c>
      <c r="F118" s="36">
        <f>SUM(V118+X118+Z118+AB118+AD118+AF118+AH118+AJ118+AL118+AN118)</f>
        <v>10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0</v>
      </c>
      <c r="W118" s="68">
        <v>0</v>
      </c>
      <c r="X118" s="39">
        <v>1</v>
      </c>
      <c r="Y118" s="68">
        <v>3</v>
      </c>
      <c r="Z118" s="39">
        <v>0</v>
      </c>
      <c r="AA118" s="68">
        <v>0</v>
      </c>
      <c r="AB118" s="39">
        <v>0</v>
      </c>
      <c r="AC118" s="68">
        <v>0</v>
      </c>
      <c r="AD118" s="39">
        <v>3</v>
      </c>
      <c r="AE118" s="68">
        <v>1</v>
      </c>
      <c r="AF118" s="39">
        <v>0</v>
      </c>
      <c r="AG118" s="68">
        <v>0</v>
      </c>
      <c r="AH118" s="39">
        <v>6</v>
      </c>
      <c r="AI118" s="68">
        <v>0</v>
      </c>
      <c r="AJ118" s="39">
        <v>0</v>
      </c>
      <c r="AK118" s="68">
        <v>0</v>
      </c>
      <c r="AL118" s="39">
        <v>0</v>
      </c>
      <c r="AM118" s="68">
        <v>0</v>
      </c>
      <c r="AN118" s="40">
        <v>0</v>
      </c>
      <c r="AO118" s="38">
        <v>0</v>
      </c>
      <c r="AP118" s="38">
        <v>0</v>
      </c>
      <c r="AQ118" s="41">
        <v>14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17</v>
      </c>
      <c r="E120" s="34">
        <f>SUM(G120+I120+K120+M120+O120+Q120+S120+U120+W120+Y120+AA120+AC120+AE120+AG120+AI120+AK120+AM120)</f>
        <v>8</v>
      </c>
      <c r="F120" s="36">
        <f t="shared" si="79"/>
        <v>9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0</v>
      </c>
      <c r="X120" s="39">
        <v>1</v>
      </c>
      <c r="Y120" s="68">
        <v>3</v>
      </c>
      <c r="Z120" s="39">
        <v>4</v>
      </c>
      <c r="AA120" s="68">
        <v>3</v>
      </c>
      <c r="AB120" s="39">
        <v>3</v>
      </c>
      <c r="AC120" s="68">
        <v>0</v>
      </c>
      <c r="AD120" s="39">
        <v>0</v>
      </c>
      <c r="AE120" s="68">
        <v>0</v>
      </c>
      <c r="AF120" s="39">
        <v>1</v>
      </c>
      <c r="AG120" s="68">
        <v>1</v>
      </c>
      <c r="AH120" s="39">
        <v>0</v>
      </c>
      <c r="AI120" s="68">
        <v>1</v>
      </c>
      <c r="AJ120" s="39">
        <v>0</v>
      </c>
      <c r="AK120" s="68">
        <v>0</v>
      </c>
      <c r="AL120" s="39">
        <v>0</v>
      </c>
      <c r="AM120" s="68">
        <v>0</v>
      </c>
      <c r="AN120" s="40">
        <v>0</v>
      </c>
      <c r="AO120" s="38">
        <v>0</v>
      </c>
      <c r="AP120" s="38">
        <v>0</v>
      </c>
      <c r="AQ120" s="41">
        <v>17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>
        <v>0</v>
      </c>
      <c r="AS121" s="41">
        <v>0</v>
      </c>
      <c r="AT121" s="38">
        <v>0</v>
      </c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>
        <v>0</v>
      </c>
      <c r="AS122" s="41">
        <v>0</v>
      </c>
      <c r="AT122" s="38">
        <v>0</v>
      </c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>
        <v>0</v>
      </c>
      <c r="AS123" s="41">
        <v>0</v>
      </c>
      <c r="AT123" s="38">
        <v>0</v>
      </c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>
        <v>0</v>
      </c>
      <c r="AS124" s="41">
        <v>0</v>
      </c>
      <c r="AT124" s="38">
        <v>0</v>
      </c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>
        <v>0</v>
      </c>
      <c r="AS125" s="41">
        <v>0</v>
      </c>
      <c r="AT125" s="38">
        <v>0</v>
      </c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2</v>
      </c>
      <c r="E126" s="34">
        <f t="shared" si="92"/>
        <v>1</v>
      </c>
      <c r="F126" s="36">
        <f t="shared" si="92"/>
        <v>1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1</v>
      </c>
      <c r="AH126" s="39">
        <v>0</v>
      </c>
      <c r="AI126" s="68">
        <v>0</v>
      </c>
      <c r="AJ126" s="39">
        <v>0</v>
      </c>
      <c r="AK126" s="68">
        <v>0</v>
      </c>
      <c r="AL126" s="39">
        <v>0</v>
      </c>
      <c r="AM126" s="68">
        <v>0</v>
      </c>
      <c r="AN126" s="40">
        <v>1</v>
      </c>
      <c r="AO126" s="243"/>
      <c r="AP126" s="38">
        <v>0</v>
      </c>
      <c r="AQ126" s="41">
        <v>2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>
        <v>0</v>
      </c>
      <c r="AS127" s="41">
        <v>0</v>
      </c>
      <c r="AT127" s="38">
        <v>0</v>
      </c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>
        <v>0</v>
      </c>
      <c r="AP128" s="252">
        <v>0</v>
      </c>
      <c r="AQ128" s="249">
        <v>0</v>
      </c>
      <c r="AR128" s="249">
        <v>0</v>
      </c>
      <c r="AS128" s="41">
        <v>0</v>
      </c>
      <c r="AT128" s="38">
        <v>0</v>
      </c>
      <c r="AU128" s="38">
        <v>0</v>
      </c>
      <c r="AV128" s="38">
        <v>0</v>
      </c>
      <c r="AW128" s="38"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>
        <v>0</v>
      </c>
      <c r="AP129" s="252">
        <v>0</v>
      </c>
      <c r="AQ129" s="249">
        <v>0</v>
      </c>
      <c r="AR129" s="249">
        <v>0</v>
      </c>
      <c r="AS129" s="41">
        <v>0</v>
      </c>
      <c r="AT129" s="38">
        <v>0</v>
      </c>
      <c r="AU129" s="38">
        <v>0</v>
      </c>
      <c r="AV129" s="38">
        <v>0</v>
      </c>
      <c r="AW129" s="38"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>
        <v>0</v>
      </c>
      <c r="AP130" s="252">
        <v>0</v>
      </c>
      <c r="AQ130" s="249">
        <v>0</v>
      </c>
      <c r="AR130" s="249">
        <v>0</v>
      </c>
      <c r="AS130" s="41">
        <v>0</v>
      </c>
      <c r="AT130" s="38">
        <v>0</v>
      </c>
      <c r="AU130" s="38">
        <v>0</v>
      </c>
      <c r="AV130" s="38">
        <v>0</v>
      </c>
      <c r="AW130" s="38"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>
        <v>0</v>
      </c>
      <c r="AP131" s="252">
        <v>0</v>
      </c>
      <c r="AQ131" s="249">
        <v>0</v>
      </c>
      <c r="AR131" s="249">
        <v>0</v>
      </c>
      <c r="AS131" s="41">
        <v>0</v>
      </c>
      <c r="AT131" s="38">
        <v>0</v>
      </c>
      <c r="AU131" s="38">
        <v>0</v>
      </c>
      <c r="AV131" s="38">
        <v>0</v>
      </c>
      <c r="AW131" s="38"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>
        <v>0</v>
      </c>
      <c r="AP132" s="252">
        <v>0</v>
      </c>
      <c r="AQ132" s="249">
        <v>0</v>
      </c>
      <c r="AR132" s="249">
        <v>0</v>
      </c>
      <c r="AS132" s="41">
        <v>0</v>
      </c>
      <c r="AT132" s="38">
        <v>0</v>
      </c>
      <c r="AU132" s="38">
        <v>0</v>
      </c>
      <c r="AV132" s="38">
        <v>0</v>
      </c>
      <c r="AW132" s="38"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>
        <v>0</v>
      </c>
      <c r="AP133" s="252">
        <v>0</v>
      </c>
      <c r="AQ133" s="249">
        <v>0</v>
      </c>
      <c r="AR133" s="249">
        <v>0</v>
      </c>
      <c r="AS133" s="41">
        <v>0</v>
      </c>
      <c r="AT133" s="38">
        <v>0</v>
      </c>
      <c r="AU133" s="38">
        <v>0</v>
      </c>
      <c r="AV133" s="38">
        <v>0</v>
      </c>
      <c r="AW133" s="38"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>
        <v>0</v>
      </c>
      <c r="AP134" s="38">
        <v>0</v>
      </c>
      <c r="AQ134" s="41">
        <v>0</v>
      </c>
      <c r="AR134" s="41">
        <v>0</v>
      </c>
      <c r="AS134" s="41">
        <v>0</v>
      </c>
      <c r="AT134" s="38">
        <v>0</v>
      </c>
      <c r="AU134" s="38">
        <v>0</v>
      </c>
      <c r="AV134" s="38">
        <v>0</v>
      </c>
      <c r="AW134" s="38"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>
        <v>0</v>
      </c>
      <c r="AP135" s="38">
        <v>0</v>
      </c>
      <c r="AQ135" s="41">
        <v>0</v>
      </c>
      <c r="AR135" s="41">
        <v>0</v>
      </c>
      <c r="AS135" s="41">
        <v>0</v>
      </c>
      <c r="AT135" s="38">
        <v>0</v>
      </c>
      <c r="AU135" s="38">
        <v>0</v>
      </c>
      <c r="AV135" s="38">
        <v>0</v>
      </c>
      <c r="AW135" s="38"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0</v>
      </c>
      <c r="E136" s="34">
        <f t="shared" si="78"/>
        <v>0</v>
      </c>
      <c r="F136" s="36">
        <f t="shared" si="79"/>
        <v>0</v>
      </c>
      <c r="G136" s="253"/>
      <c r="H136" s="254"/>
      <c r="I136" s="253"/>
      <c r="J136" s="255"/>
      <c r="K136" s="253"/>
      <c r="L136" s="39"/>
      <c r="M136" s="37"/>
      <c r="N136" s="39"/>
      <c r="O136" s="68"/>
      <c r="P136" s="39"/>
      <c r="Q136" s="68"/>
      <c r="R136" s="39"/>
      <c r="S136" s="68"/>
      <c r="T136" s="39"/>
      <c r="U136" s="68"/>
      <c r="V136" s="39"/>
      <c r="W136" s="68"/>
      <c r="X136" s="39"/>
      <c r="Y136" s="68"/>
      <c r="Z136" s="39"/>
      <c r="AA136" s="68"/>
      <c r="AB136" s="39"/>
      <c r="AC136" s="68"/>
      <c r="AD136" s="39"/>
      <c r="AE136" s="68"/>
      <c r="AF136" s="39"/>
      <c r="AG136" s="68"/>
      <c r="AH136" s="39"/>
      <c r="AI136" s="68"/>
      <c r="AJ136" s="39"/>
      <c r="AK136" s="68"/>
      <c r="AL136" s="39"/>
      <c r="AM136" s="68"/>
      <c r="AN136" s="40"/>
      <c r="AO136" s="38">
        <v>0</v>
      </c>
      <c r="AP136" s="256">
        <v>0</v>
      </c>
      <c r="AQ136" s="41">
        <v>0</v>
      </c>
      <c r="AR136" s="41">
        <v>0</v>
      </c>
      <c r="AS136" s="257">
        <v>0</v>
      </c>
      <c r="AT136" s="38">
        <v>0</v>
      </c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>
        <v>0</v>
      </c>
      <c r="AP137" s="256">
        <v>0</v>
      </c>
      <c r="AQ137" s="41">
        <v>0</v>
      </c>
      <c r="AR137" s="41">
        <v>0</v>
      </c>
      <c r="AS137" s="257">
        <v>0</v>
      </c>
      <c r="AT137" s="38">
        <v>0</v>
      </c>
      <c r="AU137" s="38">
        <v>0</v>
      </c>
      <c r="AV137" s="38">
        <v>0</v>
      </c>
      <c r="AW137" s="38">
        <v>0</v>
      </c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>
        <v>0</v>
      </c>
      <c r="AP138" s="256">
        <v>0</v>
      </c>
      <c r="AQ138" s="41">
        <v>0</v>
      </c>
      <c r="AR138" s="41">
        <v>0</v>
      </c>
      <c r="AS138" s="257">
        <v>0</v>
      </c>
      <c r="AT138" s="38">
        <v>0</v>
      </c>
      <c r="AU138" s="38">
        <v>0</v>
      </c>
      <c r="AV138" s="38">
        <v>0</v>
      </c>
      <c r="AW138" s="38">
        <v>0</v>
      </c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>
        <v>0</v>
      </c>
      <c r="AP139" s="256">
        <v>0</v>
      </c>
      <c r="AQ139" s="41">
        <v>0</v>
      </c>
      <c r="AR139" s="41">
        <v>0</v>
      </c>
      <c r="AS139" s="257">
        <v>0</v>
      </c>
      <c r="AT139" s="38">
        <v>0</v>
      </c>
      <c r="AU139" s="38">
        <v>0</v>
      </c>
      <c r="AV139" s="38">
        <v>0</v>
      </c>
      <c r="AW139" s="38">
        <v>0</v>
      </c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>
        <v>0</v>
      </c>
      <c r="AP140" s="256">
        <v>0</v>
      </c>
      <c r="AQ140" s="41">
        <v>0</v>
      </c>
      <c r="AR140" s="41">
        <v>0</v>
      </c>
      <c r="AS140" s="257">
        <v>0</v>
      </c>
      <c r="AT140" s="38">
        <v>0</v>
      </c>
      <c r="AU140" s="38">
        <v>0</v>
      </c>
      <c r="AV140" s="38">
        <v>0</v>
      </c>
      <c r="AW140" s="38">
        <v>0</v>
      </c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>
        <v>0</v>
      </c>
      <c r="AP141" s="38">
        <v>0</v>
      </c>
      <c r="AQ141" s="41">
        <v>0</v>
      </c>
      <c r="AR141" s="41">
        <v>0</v>
      </c>
      <c r="AS141" s="41">
        <v>0</v>
      </c>
      <c r="AT141" s="38">
        <v>0</v>
      </c>
      <c r="AU141" s="38">
        <v>0</v>
      </c>
      <c r="AV141" s="38">
        <v>0</v>
      </c>
      <c r="AW141" s="38">
        <v>0</v>
      </c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>
        <v>0</v>
      </c>
      <c r="AP142" s="38">
        <v>0</v>
      </c>
      <c r="AQ142" s="41">
        <v>0</v>
      </c>
      <c r="AR142" s="41">
        <v>0</v>
      </c>
      <c r="AS142" s="41">
        <v>0</v>
      </c>
      <c r="AT142" s="38">
        <v>0</v>
      </c>
      <c r="AU142" s="80">
        <v>0</v>
      </c>
      <c r="AV142" s="80">
        <v>0</v>
      </c>
      <c r="AW142" s="80">
        <v>0</v>
      </c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4216" t="s">
        <v>4</v>
      </c>
      <c r="B143" s="4235"/>
      <c r="C143" s="4224"/>
      <c r="D143" s="2764">
        <f t="shared" si="77"/>
        <v>671</v>
      </c>
      <c r="E143" s="2704">
        <f t="shared" si="78"/>
        <v>285</v>
      </c>
      <c r="F143" s="2765">
        <f t="shared" si="79"/>
        <v>386</v>
      </c>
      <c r="G143" s="2764">
        <f t="shared" ref="G143:AW143" si="95">SUM(G90:G142)</f>
        <v>1</v>
      </c>
      <c r="H143" s="2766">
        <f t="shared" si="95"/>
        <v>3</v>
      </c>
      <c r="I143" s="2764">
        <f t="shared" si="95"/>
        <v>1</v>
      </c>
      <c r="J143" s="2767">
        <f t="shared" si="95"/>
        <v>3</v>
      </c>
      <c r="K143" s="2764">
        <f t="shared" si="95"/>
        <v>9</v>
      </c>
      <c r="L143" s="2766">
        <f t="shared" si="95"/>
        <v>4</v>
      </c>
      <c r="M143" s="2768">
        <f t="shared" si="95"/>
        <v>7</v>
      </c>
      <c r="N143" s="2769">
        <f t="shared" si="95"/>
        <v>5</v>
      </c>
      <c r="O143" s="2770">
        <f t="shared" si="95"/>
        <v>16</v>
      </c>
      <c r="P143" s="2769">
        <f t="shared" si="95"/>
        <v>6</v>
      </c>
      <c r="Q143" s="2770">
        <f t="shared" si="95"/>
        <v>8</v>
      </c>
      <c r="R143" s="2769">
        <f t="shared" si="95"/>
        <v>10</v>
      </c>
      <c r="S143" s="2770">
        <f t="shared" si="95"/>
        <v>8</v>
      </c>
      <c r="T143" s="2769">
        <f t="shared" si="95"/>
        <v>8</v>
      </c>
      <c r="U143" s="2770">
        <f t="shared" si="95"/>
        <v>15</v>
      </c>
      <c r="V143" s="2769">
        <f t="shared" si="95"/>
        <v>8</v>
      </c>
      <c r="W143" s="2770">
        <f t="shared" si="95"/>
        <v>27</v>
      </c>
      <c r="X143" s="2769">
        <f t="shared" si="95"/>
        <v>34</v>
      </c>
      <c r="Y143" s="2770">
        <f t="shared" si="95"/>
        <v>71</v>
      </c>
      <c r="Z143" s="2769">
        <f t="shared" si="95"/>
        <v>51</v>
      </c>
      <c r="AA143" s="2770">
        <f t="shared" si="95"/>
        <v>30</v>
      </c>
      <c r="AB143" s="2769">
        <f t="shared" si="95"/>
        <v>27</v>
      </c>
      <c r="AC143" s="2770">
        <f t="shared" si="95"/>
        <v>8</v>
      </c>
      <c r="AD143" s="2769">
        <f t="shared" si="95"/>
        <v>47</v>
      </c>
      <c r="AE143" s="2770">
        <f t="shared" si="95"/>
        <v>13</v>
      </c>
      <c r="AF143" s="2769">
        <f t="shared" si="95"/>
        <v>55</v>
      </c>
      <c r="AG143" s="2770">
        <f t="shared" si="95"/>
        <v>21</v>
      </c>
      <c r="AH143" s="2769">
        <f t="shared" si="95"/>
        <v>69</v>
      </c>
      <c r="AI143" s="2770">
        <f t="shared" si="95"/>
        <v>21</v>
      </c>
      <c r="AJ143" s="2769">
        <f t="shared" si="95"/>
        <v>19</v>
      </c>
      <c r="AK143" s="2770">
        <f t="shared" si="95"/>
        <v>18</v>
      </c>
      <c r="AL143" s="2769">
        <f t="shared" si="95"/>
        <v>23</v>
      </c>
      <c r="AM143" s="2770">
        <f t="shared" si="95"/>
        <v>11</v>
      </c>
      <c r="AN143" s="2771">
        <f t="shared" si="95"/>
        <v>14</v>
      </c>
      <c r="AO143" s="2772">
        <f t="shared" si="95"/>
        <v>3</v>
      </c>
      <c r="AP143" s="2773">
        <f t="shared" si="95"/>
        <v>1</v>
      </c>
      <c r="AQ143" s="2773">
        <f t="shared" si="95"/>
        <v>671</v>
      </c>
      <c r="AR143" s="2773">
        <f t="shared" si="95"/>
        <v>0</v>
      </c>
      <c r="AS143" s="2773">
        <f t="shared" si="95"/>
        <v>0</v>
      </c>
      <c r="AT143" s="2773">
        <f t="shared" si="95"/>
        <v>12</v>
      </c>
      <c r="AU143" s="2773">
        <f t="shared" si="95"/>
        <v>0</v>
      </c>
      <c r="AV143" s="2773">
        <f t="shared" si="95"/>
        <v>0</v>
      </c>
      <c r="AW143" s="2773">
        <f t="shared" si="95"/>
        <v>0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4384" t="s">
        <v>179</v>
      </c>
      <c r="B145" s="4384"/>
      <c r="C145" s="4384"/>
      <c r="D145" s="4359" t="s">
        <v>4</v>
      </c>
      <c r="E145" s="4360"/>
      <c r="F145" s="4329"/>
      <c r="G145" s="4216" t="s">
        <v>5</v>
      </c>
      <c r="H145" s="4235"/>
      <c r="I145" s="4235"/>
      <c r="J145" s="4235"/>
      <c r="K145" s="4235"/>
      <c r="L145" s="4235"/>
      <c r="M145" s="4235"/>
      <c r="N145" s="4235"/>
      <c r="O145" s="4235"/>
      <c r="P145" s="4235"/>
      <c r="Q145" s="4235"/>
      <c r="R145" s="4235"/>
      <c r="S145" s="4235"/>
      <c r="T145" s="4235"/>
      <c r="U145" s="4235"/>
      <c r="V145" s="4235"/>
      <c r="W145" s="4235"/>
      <c r="X145" s="4235"/>
      <c r="Y145" s="4235"/>
      <c r="Z145" s="4235"/>
      <c r="AA145" s="4235"/>
      <c r="AB145" s="4235"/>
      <c r="AC145" s="4235"/>
      <c r="AD145" s="4235"/>
      <c r="AE145" s="4235"/>
      <c r="AF145" s="4235"/>
      <c r="AG145" s="4235"/>
      <c r="AH145" s="4235"/>
      <c r="AI145" s="4235"/>
      <c r="AJ145" s="4235"/>
      <c r="AK145" s="4235"/>
      <c r="AL145" s="4235"/>
      <c r="AM145" s="4235"/>
      <c r="AN145" s="4235"/>
      <c r="AO145" s="4235"/>
      <c r="AP145" s="4236"/>
      <c r="AQ145" s="4224" t="s">
        <v>117</v>
      </c>
      <c r="AR145" s="4383" t="s">
        <v>7</v>
      </c>
      <c r="AS145" s="4383" t="s">
        <v>8</v>
      </c>
      <c r="AT145" s="4383" t="s">
        <v>42</v>
      </c>
      <c r="AU145" s="4378" t="s">
        <v>121</v>
      </c>
      <c r="AV145" s="4378" t="s">
        <v>122</v>
      </c>
      <c r="AW145" s="4378" t="s">
        <v>123</v>
      </c>
      <c r="AX145" s="4378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4384"/>
      <c r="B146" s="4384"/>
      <c r="C146" s="4384"/>
      <c r="D146" s="4361"/>
      <c r="E146" s="3567"/>
      <c r="F146" s="4362"/>
      <c r="G146" s="4343" t="s">
        <v>14</v>
      </c>
      <c r="H146" s="4240"/>
      <c r="I146" s="4216" t="s">
        <v>15</v>
      </c>
      <c r="J146" s="4224"/>
      <c r="K146" s="4235" t="s">
        <v>16</v>
      </c>
      <c r="L146" s="4224"/>
      <c r="M146" s="4216" t="s">
        <v>17</v>
      </c>
      <c r="N146" s="4224"/>
      <c r="O146" s="4216" t="s">
        <v>18</v>
      </c>
      <c r="P146" s="4224"/>
      <c r="Q146" s="4216" t="s">
        <v>19</v>
      </c>
      <c r="R146" s="4224"/>
      <c r="S146" s="4216" t="s">
        <v>20</v>
      </c>
      <c r="T146" s="4224"/>
      <c r="U146" s="4216" t="s">
        <v>21</v>
      </c>
      <c r="V146" s="4224"/>
      <c r="W146" s="4216" t="s">
        <v>22</v>
      </c>
      <c r="X146" s="4224"/>
      <c r="Y146" s="4216" t="s">
        <v>23</v>
      </c>
      <c r="Z146" s="4223"/>
      <c r="AA146" s="4216" t="s">
        <v>24</v>
      </c>
      <c r="AB146" s="4223"/>
      <c r="AC146" s="4216" t="s">
        <v>25</v>
      </c>
      <c r="AD146" s="4223"/>
      <c r="AE146" s="4216" t="s">
        <v>26</v>
      </c>
      <c r="AF146" s="4223"/>
      <c r="AG146" s="4216" t="s">
        <v>27</v>
      </c>
      <c r="AH146" s="4223"/>
      <c r="AI146" s="4216" t="s">
        <v>28</v>
      </c>
      <c r="AJ146" s="4223"/>
      <c r="AK146" s="4216" t="s">
        <v>29</v>
      </c>
      <c r="AL146" s="4223"/>
      <c r="AM146" s="4216" t="s">
        <v>30</v>
      </c>
      <c r="AN146" s="4223"/>
      <c r="AO146" s="4216" t="s">
        <v>31</v>
      </c>
      <c r="AP146" s="4379"/>
      <c r="AQ146" s="4224"/>
      <c r="AR146" s="4383"/>
      <c r="AS146" s="4383"/>
      <c r="AT146" s="4383"/>
      <c r="AU146" s="4378"/>
      <c r="AV146" s="4378"/>
      <c r="AW146" s="4378"/>
      <c r="AX146" s="4378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4384"/>
      <c r="B147" s="4384"/>
      <c r="C147" s="4384"/>
      <c r="D147" s="2675" t="s">
        <v>180</v>
      </c>
      <c r="E147" s="2676" t="s">
        <v>33</v>
      </c>
      <c r="F147" s="2675" t="s">
        <v>34</v>
      </c>
      <c r="G147" s="2676" t="s">
        <v>33</v>
      </c>
      <c r="H147" s="2675" t="s">
        <v>34</v>
      </c>
      <c r="I147" s="2676" t="s">
        <v>33</v>
      </c>
      <c r="J147" s="2675" t="s">
        <v>34</v>
      </c>
      <c r="K147" s="2676" t="s">
        <v>33</v>
      </c>
      <c r="L147" s="2675" t="s">
        <v>34</v>
      </c>
      <c r="M147" s="2676" t="s">
        <v>33</v>
      </c>
      <c r="N147" s="2675" t="s">
        <v>34</v>
      </c>
      <c r="O147" s="2676" t="s">
        <v>33</v>
      </c>
      <c r="P147" s="2675" t="s">
        <v>34</v>
      </c>
      <c r="Q147" s="2676" t="s">
        <v>33</v>
      </c>
      <c r="R147" s="2675" t="s">
        <v>34</v>
      </c>
      <c r="S147" s="2676" t="s">
        <v>33</v>
      </c>
      <c r="T147" s="2675" t="s">
        <v>34</v>
      </c>
      <c r="U147" s="2676" t="s">
        <v>33</v>
      </c>
      <c r="V147" s="2675" t="s">
        <v>34</v>
      </c>
      <c r="W147" s="2676" t="s">
        <v>33</v>
      </c>
      <c r="X147" s="2675" t="s">
        <v>34</v>
      </c>
      <c r="Y147" s="2676" t="s">
        <v>33</v>
      </c>
      <c r="Z147" s="2675" t="s">
        <v>34</v>
      </c>
      <c r="AA147" s="2676" t="s">
        <v>33</v>
      </c>
      <c r="AB147" s="2675" t="s">
        <v>34</v>
      </c>
      <c r="AC147" s="2676" t="s">
        <v>33</v>
      </c>
      <c r="AD147" s="2675" t="s">
        <v>34</v>
      </c>
      <c r="AE147" s="2676" t="s">
        <v>33</v>
      </c>
      <c r="AF147" s="2675" t="s">
        <v>34</v>
      </c>
      <c r="AG147" s="2676" t="s">
        <v>33</v>
      </c>
      <c r="AH147" s="2675" t="s">
        <v>34</v>
      </c>
      <c r="AI147" s="2676" t="s">
        <v>33</v>
      </c>
      <c r="AJ147" s="2675" t="s">
        <v>34</v>
      </c>
      <c r="AK147" s="2676" t="s">
        <v>33</v>
      </c>
      <c r="AL147" s="2675" t="s">
        <v>34</v>
      </c>
      <c r="AM147" s="2676" t="s">
        <v>33</v>
      </c>
      <c r="AN147" s="2675" t="s">
        <v>34</v>
      </c>
      <c r="AO147" s="2676" t="s">
        <v>33</v>
      </c>
      <c r="AP147" s="2686" t="s">
        <v>34</v>
      </c>
      <c r="AQ147" s="4224"/>
      <c r="AR147" s="4383"/>
      <c r="AS147" s="4383"/>
      <c r="AT147" s="4383"/>
      <c r="AU147" s="4378"/>
      <c r="AV147" s="4378"/>
      <c r="AW147" s="4378"/>
      <c r="AX147" s="4378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4380" t="s">
        <v>181</v>
      </c>
      <c r="B148" s="4381"/>
      <c r="C148" s="4382"/>
      <c r="D148" s="2677">
        <f>SUM(G148:AP148)</f>
        <v>683</v>
      </c>
      <c r="E148" s="2687">
        <f>SUM(G148+I148+K148+M148+O148+Q148+S148+U148+W148+Y148+AA148+AC148+AE148+AG148+AI148+AK148+AM148+AO148)</f>
        <v>235</v>
      </c>
      <c r="F148" s="2689">
        <f>SUM(H148+J148+L148+N148+P148+R148+T148+V148+X148+Z148+AB148+AD148+AF148+AH148+AJ148+AL148+AN148+AP148)</f>
        <v>448</v>
      </c>
      <c r="G148" s="2690">
        <v>0</v>
      </c>
      <c r="H148" s="2680">
        <v>0</v>
      </c>
      <c r="I148" s="2679">
        <v>0</v>
      </c>
      <c r="J148" s="2680">
        <v>0</v>
      </c>
      <c r="K148" s="2679">
        <v>0</v>
      </c>
      <c r="L148" s="2680">
        <v>0</v>
      </c>
      <c r="M148" s="2679">
        <v>7</v>
      </c>
      <c r="N148" s="2680">
        <v>0</v>
      </c>
      <c r="O148" s="2774">
        <v>2</v>
      </c>
      <c r="P148" s="2680">
        <v>8</v>
      </c>
      <c r="Q148" s="2774">
        <v>8</v>
      </c>
      <c r="R148" s="2680">
        <v>7</v>
      </c>
      <c r="S148" s="2774">
        <v>16</v>
      </c>
      <c r="T148" s="2680">
        <v>1</v>
      </c>
      <c r="U148" s="2679">
        <v>8</v>
      </c>
      <c r="V148" s="2680">
        <v>7</v>
      </c>
      <c r="W148" s="2679">
        <v>6</v>
      </c>
      <c r="X148" s="2680">
        <v>2</v>
      </c>
      <c r="Y148" s="2679">
        <v>18</v>
      </c>
      <c r="Z148" s="2680">
        <v>7</v>
      </c>
      <c r="AA148" s="2679">
        <v>21</v>
      </c>
      <c r="AB148" s="2680">
        <v>21</v>
      </c>
      <c r="AC148" s="2679">
        <v>3</v>
      </c>
      <c r="AD148" s="2680">
        <v>15</v>
      </c>
      <c r="AE148" s="2679">
        <v>7</v>
      </c>
      <c r="AF148" s="2680">
        <v>32</v>
      </c>
      <c r="AG148" s="2679">
        <v>22</v>
      </c>
      <c r="AH148" s="2680">
        <v>87</v>
      </c>
      <c r="AI148" s="2679">
        <v>43</v>
      </c>
      <c r="AJ148" s="2680">
        <v>120</v>
      </c>
      <c r="AK148" s="2679">
        <v>28</v>
      </c>
      <c r="AL148" s="2680">
        <v>65</v>
      </c>
      <c r="AM148" s="2679">
        <v>41</v>
      </c>
      <c r="AN148" s="2680">
        <v>59</v>
      </c>
      <c r="AO148" s="2679">
        <v>5</v>
      </c>
      <c r="AP148" s="2681">
        <v>17</v>
      </c>
      <c r="AQ148" s="2697">
        <v>0</v>
      </c>
      <c r="AR148" s="25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115</v>
      </c>
      <c r="E149" s="34">
        <f t="shared" ref="E149:E155" si="108">SUM(G149+I149+K149+M149+O149+Q149+S149+U149+W149+Y149+AA149+AC149+AE149+AG149+AI149+AK149+AM149+AO149)</f>
        <v>43</v>
      </c>
      <c r="F149" s="36">
        <f t="shared" ref="F149:F156" si="109">SUM(H149+J149+L149+N149+P149+R149+T149+V149+X149+Z149+AB149+AD149+AF149+AH149+AJ149+AL149+AN149+AP149)</f>
        <v>72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0</v>
      </c>
      <c r="P149" s="39">
        <v>0</v>
      </c>
      <c r="Q149" s="276">
        <v>2</v>
      </c>
      <c r="R149" s="39">
        <v>0</v>
      </c>
      <c r="S149" s="276">
        <v>2</v>
      </c>
      <c r="T149" s="39">
        <v>0</v>
      </c>
      <c r="U149" s="68">
        <v>0</v>
      </c>
      <c r="V149" s="39">
        <v>0</v>
      </c>
      <c r="W149" s="68">
        <v>0</v>
      </c>
      <c r="X149" s="39">
        <v>4</v>
      </c>
      <c r="Y149" s="68">
        <v>8</v>
      </c>
      <c r="Z149" s="39">
        <v>8</v>
      </c>
      <c r="AA149" s="68">
        <v>8</v>
      </c>
      <c r="AB149" s="39">
        <v>12</v>
      </c>
      <c r="AC149" s="68">
        <v>0</v>
      </c>
      <c r="AD149" s="39">
        <v>4</v>
      </c>
      <c r="AE149" s="68">
        <v>0</v>
      </c>
      <c r="AF149" s="39">
        <v>8</v>
      </c>
      <c r="AG149" s="68">
        <v>19</v>
      </c>
      <c r="AH149" s="39">
        <v>8</v>
      </c>
      <c r="AI149" s="68">
        <v>4</v>
      </c>
      <c r="AJ149" s="39">
        <v>16</v>
      </c>
      <c r="AK149" s="68">
        <v>0</v>
      </c>
      <c r="AL149" s="39">
        <v>4</v>
      </c>
      <c r="AM149" s="68">
        <v>0</v>
      </c>
      <c r="AN149" s="39">
        <v>8</v>
      </c>
      <c r="AO149" s="68">
        <v>0</v>
      </c>
      <c r="AP149" s="40">
        <v>0</v>
      </c>
      <c r="AQ149" s="38">
        <v>0</v>
      </c>
      <c r="AR149" s="25">
        <v>4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>
        <v>0</v>
      </c>
      <c r="H150" s="39">
        <v>0</v>
      </c>
      <c r="I150" s="68">
        <v>0</v>
      </c>
      <c r="J150" s="39">
        <v>0</v>
      </c>
      <c r="K150" s="68">
        <v>0</v>
      </c>
      <c r="L150" s="39">
        <v>0</v>
      </c>
      <c r="M150" s="68">
        <v>0</v>
      </c>
      <c r="N150" s="39">
        <v>0</v>
      </c>
      <c r="O150" s="276">
        <v>0</v>
      </c>
      <c r="P150" s="39">
        <v>0</v>
      </c>
      <c r="Q150" s="276">
        <v>0</v>
      </c>
      <c r="R150" s="39">
        <v>0</v>
      </c>
      <c r="S150" s="276">
        <v>0</v>
      </c>
      <c r="T150" s="39">
        <v>0</v>
      </c>
      <c r="U150" s="68">
        <v>0</v>
      </c>
      <c r="V150" s="39">
        <v>0</v>
      </c>
      <c r="W150" s="68">
        <v>0</v>
      </c>
      <c r="X150" s="39">
        <v>0</v>
      </c>
      <c r="Y150" s="68">
        <v>0</v>
      </c>
      <c r="Z150" s="39">
        <v>0</v>
      </c>
      <c r="AA150" s="68">
        <v>0</v>
      </c>
      <c r="AB150" s="39">
        <v>0</v>
      </c>
      <c r="AC150" s="68">
        <v>0</v>
      </c>
      <c r="AD150" s="39">
        <v>0</v>
      </c>
      <c r="AE150" s="68">
        <v>0</v>
      </c>
      <c r="AF150" s="39">
        <v>0</v>
      </c>
      <c r="AG150" s="68">
        <v>0</v>
      </c>
      <c r="AH150" s="39">
        <v>0</v>
      </c>
      <c r="AI150" s="68">
        <v>0</v>
      </c>
      <c r="AJ150" s="39">
        <v>0</v>
      </c>
      <c r="AK150" s="68">
        <v>0</v>
      </c>
      <c r="AL150" s="39">
        <v>0</v>
      </c>
      <c r="AM150" s="68">
        <v>0</v>
      </c>
      <c r="AN150" s="39">
        <v>0</v>
      </c>
      <c r="AO150" s="68">
        <v>0</v>
      </c>
      <c r="AP150" s="40">
        <v>0</v>
      </c>
      <c r="AQ150" s="38">
        <v>0</v>
      </c>
      <c r="AR150" s="25">
        <v>0</v>
      </c>
      <c r="AS150" s="29">
        <v>0</v>
      </c>
      <c r="AT150" s="29">
        <v>0</v>
      </c>
      <c r="AU150" s="29">
        <v>0</v>
      </c>
      <c r="AV150" s="29">
        <v>0</v>
      </c>
      <c r="AW150" s="29">
        <v>0</v>
      </c>
      <c r="AX150" s="29">
        <v>0</v>
      </c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2</v>
      </c>
      <c r="E151" s="34">
        <f t="shared" si="108"/>
        <v>1</v>
      </c>
      <c r="F151" s="36">
        <f t="shared" si="109"/>
        <v>1</v>
      </c>
      <c r="G151" s="37">
        <v>0</v>
      </c>
      <c r="H151" s="39">
        <v>0</v>
      </c>
      <c r="I151" s="68">
        <v>0</v>
      </c>
      <c r="J151" s="39">
        <v>0</v>
      </c>
      <c r="K151" s="68">
        <v>0</v>
      </c>
      <c r="L151" s="39">
        <v>0</v>
      </c>
      <c r="M151" s="68">
        <v>0</v>
      </c>
      <c r="N151" s="39">
        <v>0</v>
      </c>
      <c r="O151" s="276">
        <v>0</v>
      </c>
      <c r="P151" s="39">
        <v>0</v>
      </c>
      <c r="Q151" s="276">
        <v>0</v>
      </c>
      <c r="R151" s="39">
        <v>0</v>
      </c>
      <c r="S151" s="276">
        <v>0</v>
      </c>
      <c r="T151" s="39">
        <v>0</v>
      </c>
      <c r="U151" s="68">
        <v>0</v>
      </c>
      <c r="V151" s="39">
        <v>1</v>
      </c>
      <c r="W151" s="68">
        <v>0</v>
      </c>
      <c r="X151" s="39">
        <v>0</v>
      </c>
      <c r="Y151" s="68">
        <v>0</v>
      </c>
      <c r="Z151" s="39">
        <v>0</v>
      </c>
      <c r="AA151" s="68">
        <v>0</v>
      </c>
      <c r="AB151" s="39">
        <v>0</v>
      </c>
      <c r="AC151" s="68">
        <v>0</v>
      </c>
      <c r="AD151" s="39">
        <v>0</v>
      </c>
      <c r="AE151" s="68">
        <v>0</v>
      </c>
      <c r="AF151" s="39">
        <v>0</v>
      </c>
      <c r="AG151" s="68">
        <v>1</v>
      </c>
      <c r="AH151" s="39">
        <v>0</v>
      </c>
      <c r="AI151" s="68">
        <v>0</v>
      </c>
      <c r="AJ151" s="39">
        <v>0</v>
      </c>
      <c r="AK151" s="68">
        <v>0</v>
      </c>
      <c r="AL151" s="39">
        <v>0</v>
      </c>
      <c r="AM151" s="68">
        <v>0</v>
      </c>
      <c r="AN151" s="39">
        <v>0</v>
      </c>
      <c r="AO151" s="68">
        <v>0</v>
      </c>
      <c r="AP151" s="40">
        <v>0</v>
      </c>
      <c r="AQ151" s="38">
        <v>0</v>
      </c>
      <c r="AR151" s="25">
        <v>0</v>
      </c>
      <c r="AS151" s="29">
        <v>0</v>
      </c>
      <c r="AT151" s="29">
        <v>0</v>
      </c>
      <c r="AU151" s="29">
        <v>0</v>
      </c>
      <c r="AV151" s="29">
        <v>0</v>
      </c>
      <c r="AW151" s="29">
        <v>0</v>
      </c>
      <c r="AX151" s="29">
        <v>0</v>
      </c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1</v>
      </c>
      <c r="E152" s="34">
        <f t="shared" si="108"/>
        <v>0</v>
      </c>
      <c r="F152" s="36">
        <f t="shared" si="109"/>
        <v>1</v>
      </c>
      <c r="G152" s="37">
        <v>0</v>
      </c>
      <c r="H152" s="39">
        <v>0</v>
      </c>
      <c r="I152" s="68">
        <v>0</v>
      </c>
      <c r="J152" s="39">
        <v>0</v>
      </c>
      <c r="K152" s="68">
        <v>0</v>
      </c>
      <c r="L152" s="39">
        <v>0</v>
      </c>
      <c r="M152" s="68">
        <v>0</v>
      </c>
      <c r="N152" s="39">
        <v>0</v>
      </c>
      <c r="O152" s="276">
        <v>0</v>
      </c>
      <c r="P152" s="39">
        <v>0</v>
      </c>
      <c r="Q152" s="276">
        <v>0</v>
      </c>
      <c r="R152" s="39">
        <v>0</v>
      </c>
      <c r="S152" s="276">
        <v>0</v>
      </c>
      <c r="T152" s="39">
        <v>0</v>
      </c>
      <c r="U152" s="68">
        <v>0</v>
      </c>
      <c r="V152" s="39">
        <v>0</v>
      </c>
      <c r="W152" s="68">
        <v>0</v>
      </c>
      <c r="X152" s="39">
        <v>0</v>
      </c>
      <c r="Y152" s="68">
        <v>0</v>
      </c>
      <c r="Z152" s="39">
        <v>0</v>
      </c>
      <c r="AA152" s="68">
        <v>0</v>
      </c>
      <c r="AB152" s="39">
        <v>1</v>
      </c>
      <c r="AC152" s="68">
        <v>0</v>
      </c>
      <c r="AD152" s="39">
        <v>0</v>
      </c>
      <c r="AE152" s="68">
        <v>0</v>
      </c>
      <c r="AF152" s="39">
        <v>0</v>
      </c>
      <c r="AG152" s="68">
        <v>0</v>
      </c>
      <c r="AH152" s="39">
        <v>0</v>
      </c>
      <c r="AI152" s="68">
        <v>0</v>
      </c>
      <c r="AJ152" s="39">
        <v>0</v>
      </c>
      <c r="AK152" s="68">
        <v>0</v>
      </c>
      <c r="AL152" s="39">
        <v>0</v>
      </c>
      <c r="AM152" s="68">
        <v>0</v>
      </c>
      <c r="AN152" s="39">
        <v>0</v>
      </c>
      <c r="AO152" s="68">
        <v>0</v>
      </c>
      <c r="AP152" s="40">
        <v>0</v>
      </c>
      <c r="AQ152" s="38">
        <v>0</v>
      </c>
      <c r="AR152" s="25">
        <v>0</v>
      </c>
      <c r="AS152" s="29">
        <v>0</v>
      </c>
      <c r="AT152" s="29">
        <v>0</v>
      </c>
      <c r="AU152" s="29">
        <v>0</v>
      </c>
      <c r="AV152" s="29">
        <v>0</v>
      </c>
      <c r="AW152" s="29">
        <v>0</v>
      </c>
      <c r="AX152" s="29">
        <v>0</v>
      </c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11</v>
      </c>
      <c r="E153" s="34">
        <f t="shared" si="108"/>
        <v>4</v>
      </c>
      <c r="F153" s="36">
        <f t="shared" si="109"/>
        <v>7</v>
      </c>
      <c r="G153" s="37">
        <v>0</v>
      </c>
      <c r="H153" s="39">
        <v>0</v>
      </c>
      <c r="I153" s="68">
        <v>0</v>
      </c>
      <c r="J153" s="39">
        <v>0</v>
      </c>
      <c r="K153" s="68">
        <v>0</v>
      </c>
      <c r="L153" s="39">
        <v>0</v>
      </c>
      <c r="M153" s="68">
        <v>0</v>
      </c>
      <c r="N153" s="39">
        <v>0</v>
      </c>
      <c r="O153" s="276">
        <v>0</v>
      </c>
      <c r="P153" s="39">
        <v>1</v>
      </c>
      <c r="Q153" s="276">
        <v>0</v>
      </c>
      <c r="R153" s="39">
        <v>0</v>
      </c>
      <c r="S153" s="276">
        <v>0</v>
      </c>
      <c r="T153" s="39">
        <v>0</v>
      </c>
      <c r="U153" s="68">
        <v>0</v>
      </c>
      <c r="V153" s="39">
        <v>1</v>
      </c>
      <c r="W153" s="68">
        <v>0</v>
      </c>
      <c r="X153" s="39">
        <v>0</v>
      </c>
      <c r="Y153" s="68">
        <v>0</v>
      </c>
      <c r="Z153" s="39">
        <v>0</v>
      </c>
      <c r="AA153" s="68">
        <v>1</v>
      </c>
      <c r="AB153" s="39">
        <v>1</v>
      </c>
      <c r="AC153" s="68">
        <v>0</v>
      </c>
      <c r="AD153" s="39">
        <v>2</v>
      </c>
      <c r="AE153" s="68">
        <v>1</v>
      </c>
      <c r="AF153" s="39">
        <v>1</v>
      </c>
      <c r="AG153" s="68">
        <v>1</v>
      </c>
      <c r="AH153" s="39">
        <v>0</v>
      </c>
      <c r="AI153" s="68">
        <v>0</v>
      </c>
      <c r="AJ153" s="39">
        <v>0</v>
      </c>
      <c r="AK153" s="68">
        <v>0</v>
      </c>
      <c r="AL153" s="39">
        <v>0</v>
      </c>
      <c r="AM153" s="68">
        <v>1</v>
      </c>
      <c r="AN153" s="39">
        <v>0</v>
      </c>
      <c r="AO153" s="68">
        <v>0</v>
      </c>
      <c r="AP153" s="40">
        <v>1</v>
      </c>
      <c r="AQ153" s="38">
        <v>0</v>
      </c>
      <c r="AR153" s="25">
        <v>0</v>
      </c>
      <c r="AS153" s="29">
        <v>0</v>
      </c>
      <c r="AT153" s="29">
        <v>0</v>
      </c>
      <c r="AU153" s="29">
        <v>0</v>
      </c>
      <c r="AV153" s="29">
        <v>0</v>
      </c>
      <c r="AW153" s="29">
        <v>0</v>
      </c>
      <c r="AX153" s="29">
        <v>0</v>
      </c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8</v>
      </c>
      <c r="E154" s="34">
        <f t="shared" si="108"/>
        <v>2</v>
      </c>
      <c r="F154" s="36">
        <f t="shared" si="109"/>
        <v>6</v>
      </c>
      <c r="G154" s="37">
        <v>0</v>
      </c>
      <c r="H154" s="39">
        <v>0</v>
      </c>
      <c r="I154" s="68">
        <v>0</v>
      </c>
      <c r="J154" s="39">
        <v>0</v>
      </c>
      <c r="K154" s="68">
        <v>0</v>
      </c>
      <c r="L154" s="39">
        <v>0</v>
      </c>
      <c r="M154" s="68">
        <v>0</v>
      </c>
      <c r="N154" s="39">
        <v>0</v>
      </c>
      <c r="O154" s="276">
        <v>0</v>
      </c>
      <c r="P154" s="39">
        <v>0</v>
      </c>
      <c r="Q154" s="276">
        <v>0</v>
      </c>
      <c r="R154" s="39">
        <v>0</v>
      </c>
      <c r="S154" s="276">
        <v>0</v>
      </c>
      <c r="T154" s="39">
        <v>0</v>
      </c>
      <c r="U154" s="68">
        <v>0</v>
      </c>
      <c r="V154" s="39">
        <v>0</v>
      </c>
      <c r="W154" s="68">
        <v>0</v>
      </c>
      <c r="X154" s="39">
        <v>0</v>
      </c>
      <c r="Y154" s="68">
        <v>0</v>
      </c>
      <c r="Z154" s="39">
        <v>0</v>
      </c>
      <c r="AA154" s="68">
        <v>2</v>
      </c>
      <c r="AB154" s="39">
        <v>1</v>
      </c>
      <c r="AC154" s="68">
        <v>0</v>
      </c>
      <c r="AD154" s="39">
        <v>2</v>
      </c>
      <c r="AE154" s="68">
        <v>0</v>
      </c>
      <c r="AF154" s="39">
        <v>2</v>
      </c>
      <c r="AG154" s="68">
        <v>0</v>
      </c>
      <c r="AH154" s="39">
        <v>0</v>
      </c>
      <c r="AI154" s="68">
        <v>0</v>
      </c>
      <c r="AJ154" s="39">
        <v>0</v>
      </c>
      <c r="AK154" s="68">
        <v>0</v>
      </c>
      <c r="AL154" s="39">
        <v>0</v>
      </c>
      <c r="AM154" s="68">
        <v>0</v>
      </c>
      <c r="AN154" s="39">
        <v>1</v>
      </c>
      <c r="AO154" s="68">
        <v>0</v>
      </c>
      <c r="AP154" s="40">
        <v>0</v>
      </c>
      <c r="AQ154" s="38">
        <v>0</v>
      </c>
      <c r="AR154" s="25">
        <v>0</v>
      </c>
      <c r="AS154" s="29">
        <v>0</v>
      </c>
      <c r="AT154" s="29">
        <v>0</v>
      </c>
      <c r="AU154" s="29">
        <v>0</v>
      </c>
      <c r="AV154" s="29">
        <v>0</v>
      </c>
      <c r="AW154" s="29">
        <v>0</v>
      </c>
      <c r="AX154" s="29">
        <v>0</v>
      </c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>
        <v>0</v>
      </c>
      <c r="AR155" s="25">
        <v>0</v>
      </c>
      <c r="AS155" s="29">
        <v>0</v>
      </c>
      <c r="AT155" s="29">
        <v>0</v>
      </c>
      <c r="AU155" s="29">
        <v>0</v>
      </c>
      <c r="AV155" s="29">
        <v>0</v>
      </c>
      <c r="AW155" s="29">
        <v>0</v>
      </c>
      <c r="AX155" s="29">
        <v>0</v>
      </c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>
        <v>0</v>
      </c>
      <c r="H156" s="47">
        <v>0</v>
      </c>
      <c r="I156" s="78">
        <v>0</v>
      </c>
      <c r="J156" s="47">
        <v>0</v>
      </c>
      <c r="K156" s="78">
        <v>0</v>
      </c>
      <c r="L156" s="47">
        <v>0</v>
      </c>
      <c r="M156" s="78">
        <v>0</v>
      </c>
      <c r="N156" s="47">
        <v>0</v>
      </c>
      <c r="O156" s="279">
        <v>0</v>
      </c>
      <c r="P156" s="47">
        <v>0</v>
      </c>
      <c r="Q156" s="279">
        <v>0</v>
      </c>
      <c r="R156" s="47">
        <v>0</v>
      </c>
      <c r="S156" s="279">
        <v>0</v>
      </c>
      <c r="T156" s="47">
        <v>0</v>
      </c>
      <c r="U156" s="78">
        <v>0</v>
      </c>
      <c r="V156" s="47">
        <v>0</v>
      </c>
      <c r="W156" s="78">
        <v>0</v>
      </c>
      <c r="X156" s="47">
        <v>0</v>
      </c>
      <c r="Y156" s="78">
        <v>0</v>
      </c>
      <c r="Z156" s="47">
        <v>0</v>
      </c>
      <c r="AA156" s="78">
        <v>0</v>
      </c>
      <c r="AB156" s="47">
        <v>0</v>
      </c>
      <c r="AC156" s="78">
        <v>0</v>
      </c>
      <c r="AD156" s="47">
        <v>0</v>
      </c>
      <c r="AE156" s="78">
        <v>0</v>
      </c>
      <c r="AF156" s="47">
        <v>0</v>
      </c>
      <c r="AG156" s="78">
        <v>0</v>
      </c>
      <c r="AH156" s="47">
        <v>0</v>
      </c>
      <c r="AI156" s="78">
        <v>0</v>
      </c>
      <c r="AJ156" s="47">
        <v>0</v>
      </c>
      <c r="AK156" s="78">
        <v>0</v>
      </c>
      <c r="AL156" s="47">
        <v>0</v>
      </c>
      <c r="AM156" s="78">
        <v>0</v>
      </c>
      <c r="AN156" s="47">
        <v>0</v>
      </c>
      <c r="AO156" s="78">
        <v>0</v>
      </c>
      <c r="AP156" s="48">
        <v>0</v>
      </c>
      <c r="AQ156" s="256">
        <v>0</v>
      </c>
      <c r="AR156" s="38">
        <v>0</v>
      </c>
      <c r="AS156" s="41">
        <v>0</v>
      </c>
      <c r="AT156" s="257">
        <v>0</v>
      </c>
      <c r="AU156" s="257">
        <v>0</v>
      </c>
      <c r="AV156" s="257">
        <v>0</v>
      </c>
      <c r="AW156" s="257">
        <v>0</v>
      </c>
      <c r="AX156" s="257">
        <v>0</v>
      </c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4216" t="s">
        <v>4</v>
      </c>
      <c r="B157" s="4235"/>
      <c r="C157" s="4224"/>
      <c r="D157" s="2766">
        <f>SUM(D148:D156)</f>
        <v>820</v>
      </c>
      <c r="E157" s="2764">
        <f>SUM(E148:E156)</f>
        <v>285</v>
      </c>
      <c r="F157" s="2769">
        <f>SUM(F148:F156)</f>
        <v>535</v>
      </c>
      <c r="G157" s="2775">
        <f t="shared" ref="G157:AT157" si="114">SUM(G148:G156)</f>
        <v>0</v>
      </c>
      <c r="H157" s="2769">
        <f t="shared" si="114"/>
        <v>0</v>
      </c>
      <c r="I157" s="2775">
        <f t="shared" si="114"/>
        <v>0</v>
      </c>
      <c r="J157" s="2776">
        <f t="shared" si="114"/>
        <v>0</v>
      </c>
      <c r="K157" s="2775">
        <f t="shared" si="114"/>
        <v>0</v>
      </c>
      <c r="L157" s="2776">
        <f t="shared" si="114"/>
        <v>0</v>
      </c>
      <c r="M157" s="2775">
        <f t="shared" si="114"/>
        <v>7</v>
      </c>
      <c r="N157" s="2769">
        <f t="shared" si="114"/>
        <v>0</v>
      </c>
      <c r="O157" s="2775">
        <f t="shared" si="114"/>
        <v>2</v>
      </c>
      <c r="P157" s="2769">
        <f t="shared" si="114"/>
        <v>9</v>
      </c>
      <c r="Q157" s="2775">
        <f t="shared" si="114"/>
        <v>10</v>
      </c>
      <c r="R157" s="2769">
        <f t="shared" si="114"/>
        <v>7</v>
      </c>
      <c r="S157" s="2775">
        <f t="shared" si="114"/>
        <v>18</v>
      </c>
      <c r="T157" s="2769">
        <f t="shared" si="114"/>
        <v>1</v>
      </c>
      <c r="U157" s="2775">
        <f t="shared" si="114"/>
        <v>8</v>
      </c>
      <c r="V157" s="2769">
        <f t="shared" si="114"/>
        <v>9</v>
      </c>
      <c r="W157" s="2775">
        <f t="shared" si="114"/>
        <v>6</v>
      </c>
      <c r="X157" s="2769">
        <f t="shared" si="114"/>
        <v>6</v>
      </c>
      <c r="Y157" s="2775">
        <f t="shared" si="114"/>
        <v>26</v>
      </c>
      <c r="Z157" s="2769">
        <f t="shared" si="114"/>
        <v>15</v>
      </c>
      <c r="AA157" s="2775">
        <f t="shared" si="114"/>
        <v>32</v>
      </c>
      <c r="AB157" s="2769">
        <f t="shared" si="114"/>
        <v>36</v>
      </c>
      <c r="AC157" s="2775">
        <f t="shared" si="114"/>
        <v>3</v>
      </c>
      <c r="AD157" s="2769">
        <f t="shared" si="114"/>
        <v>23</v>
      </c>
      <c r="AE157" s="2775">
        <f t="shared" si="114"/>
        <v>8</v>
      </c>
      <c r="AF157" s="2769">
        <f t="shared" si="114"/>
        <v>43</v>
      </c>
      <c r="AG157" s="2775">
        <f t="shared" si="114"/>
        <v>43</v>
      </c>
      <c r="AH157" s="2769">
        <f t="shared" si="114"/>
        <v>95</v>
      </c>
      <c r="AI157" s="2775">
        <f t="shared" si="114"/>
        <v>47</v>
      </c>
      <c r="AJ157" s="2769">
        <f t="shared" si="114"/>
        <v>136</v>
      </c>
      <c r="AK157" s="2775">
        <f t="shared" si="114"/>
        <v>28</v>
      </c>
      <c r="AL157" s="2769">
        <f t="shared" si="114"/>
        <v>69</v>
      </c>
      <c r="AM157" s="2775">
        <f t="shared" si="114"/>
        <v>42</v>
      </c>
      <c r="AN157" s="2769">
        <f t="shared" si="114"/>
        <v>68</v>
      </c>
      <c r="AO157" s="2775">
        <f t="shared" si="114"/>
        <v>5</v>
      </c>
      <c r="AP157" s="2771">
        <f t="shared" si="114"/>
        <v>18</v>
      </c>
      <c r="AQ157" s="2769">
        <f t="shared" si="114"/>
        <v>0</v>
      </c>
      <c r="AR157" s="2770">
        <f t="shared" si="114"/>
        <v>4</v>
      </c>
      <c r="AS157" s="2769">
        <f t="shared" si="114"/>
        <v>0</v>
      </c>
      <c r="AT157" s="2777">
        <f t="shared" si="114"/>
        <v>0</v>
      </c>
      <c r="AU157" s="2777">
        <f>SUM(AU148:AU156)</f>
        <v>0</v>
      </c>
      <c r="AV157" s="2777">
        <f>SUM(AV148:AV156)</f>
        <v>0</v>
      </c>
      <c r="AW157" s="2777">
        <f>SUM(AW148:AW156)</f>
        <v>0</v>
      </c>
      <c r="AX157" s="2777">
        <f>SUM(AX148:AX156)</f>
        <v>0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4225" t="s">
        <v>191</v>
      </c>
      <c r="B159" s="4226"/>
      <c r="C159" s="4227"/>
      <c r="D159" s="4359" t="s">
        <v>4</v>
      </c>
      <c r="E159" s="4360"/>
      <c r="F159" s="4329"/>
      <c r="G159" s="4216" t="s">
        <v>5</v>
      </c>
      <c r="H159" s="4235"/>
      <c r="I159" s="4235"/>
      <c r="J159" s="4235"/>
      <c r="K159" s="4235"/>
      <c r="L159" s="4235"/>
      <c r="M159" s="4235"/>
      <c r="N159" s="4235"/>
      <c r="O159" s="4235"/>
      <c r="P159" s="4235"/>
      <c r="Q159" s="4235"/>
      <c r="R159" s="4235"/>
      <c r="S159" s="4235"/>
      <c r="T159" s="4235"/>
      <c r="U159" s="4235"/>
      <c r="V159" s="4235"/>
      <c r="W159" s="4235"/>
      <c r="X159" s="4235"/>
      <c r="Y159" s="4235"/>
      <c r="Z159" s="4235"/>
      <c r="AA159" s="4235"/>
      <c r="AB159" s="4235"/>
      <c r="AC159" s="4235"/>
      <c r="AD159" s="4235"/>
      <c r="AE159" s="4235"/>
      <c r="AF159" s="4235"/>
      <c r="AG159" s="4235"/>
      <c r="AH159" s="4235"/>
      <c r="AI159" s="4235"/>
      <c r="AJ159" s="4235"/>
      <c r="AK159" s="4235"/>
      <c r="AL159" s="4235"/>
      <c r="AM159" s="4235"/>
      <c r="AN159" s="4235"/>
      <c r="AO159" s="4235"/>
      <c r="AP159" s="4224"/>
      <c r="AQ159" s="4237" t="s">
        <v>42</v>
      </c>
      <c r="AR159" s="4356" t="s">
        <v>9</v>
      </c>
      <c r="AS159" s="4378" t="s">
        <v>122</v>
      </c>
      <c r="AT159" s="4378" t="s">
        <v>123</v>
      </c>
      <c r="AU159" s="2778"/>
      <c r="AV159" s="4335" t="s">
        <v>192</v>
      </c>
      <c r="AW159" s="4232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4343" t="s">
        <v>14</v>
      </c>
      <c r="H160" s="4240"/>
      <c r="I160" s="4216" t="s">
        <v>15</v>
      </c>
      <c r="J160" s="4224"/>
      <c r="K160" s="4235" t="s">
        <v>16</v>
      </c>
      <c r="L160" s="4224"/>
      <c r="M160" s="4216" t="s">
        <v>17</v>
      </c>
      <c r="N160" s="4224"/>
      <c r="O160" s="4216" t="s">
        <v>18</v>
      </c>
      <c r="P160" s="4224"/>
      <c r="Q160" s="4216" t="s">
        <v>19</v>
      </c>
      <c r="R160" s="4224"/>
      <c r="S160" s="4216" t="s">
        <v>20</v>
      </c>
      <c r="T160" s="4224"/>
      <c r="U160" s="4216" t="s">
        <v>21</v>
      </c>
      <c r="V160" s="4224"/>
      <c r="W160" s="4216" t="s">
        <v>22</v>
      </c>
      <c r="X160" s="4224"/>
      <c r="Y160" s="4216" t="s">
        <v>23</v>
      </c>
      <c r="Z160" s="4223"/>
      <c r="AA160" s="4216" t="s">
        <v>24</v>
      </c>
      <c r="AB160" s="4223"/>
      <c r="AC160" s="4376" t="s">
        <v>25</v>
      </c>
      <c r="AD160" s="4377"/>
      <c r="AE160" s="4376" t="s">
        <v>26</v>
      </c>
      <c r="AF160" s="4377"/>
      <c r="AG160" s="4376" t="s">
        <v>27</v>
      </c>
      <c r="AH160" s="4377"/>
      <c r="AI160" s="4376" t="s">
        <v>28</v>
      </c>
      <c r="AJ160" s="4377"/>
      <c r="AK160" s="4216" t="s">
        <v>29</v>
      </c>
      <c r="AL160" s="4223"/>
      <c r="AM160" s="4216" t="s">
        <v>30</v>
      </c>
      <c r="AN160" s="4223"/>
      <c r="AO160" s="4216" t="s">
        <v>31</v>
      </c>
      <c r="AP160" s="4223"/>
      <c r="AQ160" s="3287"/>
      <c r="AR160" s="3365"/>
      <c r="AS160" s="4378"/>
      <c r="AT160" s="4378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4228"/>
      <c r="B161" s="3499"/>
      <c r="C161" s="4229"/>
      <c r="D161" s="2761" t="s">
        <v>32</v>
      </c>
      <c r="E161" s="2709" t="s">
        <v>33</v>
      </c>
      <c r="F161" s="2725" t="s">
        <v>34</v>
      </c>
      <c r="G161" s="2676" t="s">
        <v>33</v>
      </c>
      <c r="H161" s="2675" t="s">
        <v>34</v>
      </c>
      <c r="I161" s="2676" t="s">
        <v>33</v>
      </c>
      <c r="J161" s="2675" t="s">
        <v>34</v>
      </c>
      <c r="K161" s="2676" t="s">
        <v>33</v>
      </c>
      <c r="L161" s="2675" t="s">
        <v>34</v>
      </c>
      <c r="M161" s="2676" t="s">
        <v>33</v>
      </c>
      <c r="N161" s="2675" t="s">
        <v>34</v>
      </c>
      <c r="O161" s="2676" t="s">
        <v>33</v>
      </c>
      <c r="P161" s="2675" t="s">
        <v>34</v>
      </c>
      <c r="Q161" s="2676" t="s">
        <v>33</v>
      </c>
      <c r="R161" s="2675" t="s">
        <v>34</v>
      </c>
      <c r="S161" s="2676" t="s">
        <v>33</v>
      </c>
      <c r="T161" s="2675" t="s">
        <v>34</v>
      </c>
      <c r="U161" s="2676" t="s">
        <v>33</v>
      </c>
      <c r="V161" s="2675" t="s">
        <v>34</v>
      </c>
      <c r="W161" s="2676" t="s">
        <v>33</v>
      </c>
      <c r="X161" s="2675" t="s">
        <v>34</v>
      </c>
      <c r="Y161" s="2676" t="s">
        <v>33</v>
      </c>
      <c r="Z161" s="2675" t="s">
        <v>34</v>
      </c>
      <c r="AA161" s="2676" t="s">
        <v>33</v>
      </c>
      <c r="AB161" s="2675" t="s">
        <v>34</v>
      </c>
      <c r="AC161" s="2676" t="s">
        <v>33</v>
      </c>
      <c r="AD161" s="2675" t="s">
        <v>34</v>
      </c>
      <c r="AE161" s="2676" t="s">
        <v>33</v>
      </c>
      <c r="AF161" s="2675" t="s">
        <v>34</v>
      </c>
      <c r="AG161" s="2676" t="s">
        <v>33</v>
      </c>
      <c r="AH161" s="2675" t="s">
        <v>34</v>
      </c>
      <c r="AI161" s="2676" t="s">
        <v>33</v>
      </c>
      <c r="AJ161" s="2675" t="s">
        <v>34</v>
      </c>
      <c r="AK161" s="2676" t="s">
        <v>33</v>
      </c>
      <c r="AL161" s="2675" t="s">
        <v>34</v>
      </c>
      <c r="AM161" s="2676" t="s">
        <v>33</v>
      </c>
      <c r="AN161" s="2675" t="s">
        <v>34</v>
      </c>
      <c r="AO161" s="2676" t="s">
        <v>33</v>
      </c>
      <c r="AP161" s="2675" t="s">
        <v>34</v>
      </c>
      <c r="AQ161" s="3853"/>
      <c r="AR161" s="4358"/>
      <c r="AS161" s="4378"/>
      <c r="AT161" s="4378"/>
      <c r="AU161" s="1924"/>
      <c r="AV161" s="3973"/>
      <c r="AW161" s="4234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4238" t="s">
        <v>194</v>
      </c>
      <c r="B162" s="4374" t="s">
        <v>195</v>
      </c>
      <c r="C162" s="4375"/>
      <c r="D162" s="2779">
        <f t="shared" ref="D162:D172" si="115">SUM(F162)</f>
        <v>0</v>
      </c>
      <c r="E162" s="2780"/>
      <c r="F162" s="2781">
        <f>SUM(AD162+AF162+AH162+AJ162+AL162+AN162+AP162)</f>
        <v>0</v>
      </c>
      <c r="G162" s="2782"/>
      <c r="H162" s="2783"/>
      <c r="I162" s="2782"/>
      <c r="J162" s="2783"/>
      <c r="K162" s="2782"/>
      <c r="L162" s="2783"/>
      <c r="M162" s="2782"/>
      <c r="N162" s="2783"/>
      <c r="O162" s="2782"/>
      <c r="P162" s="2783"/>
      <c r="Q162" s="2782"/>
      <c r="R162" s="2783"/>
      <c r="S162" s="2782"/>
      <c r="T162" s="2783"/>
      <c r="U162" s="2782"/>
      <c r="V162" s="2783"/>
      <c r="W162" s="2782"/>
      <c r="X162" s="2783"/>
      <c r="Y162" s="2782"/>
      <c r="Z162" s="2783"/>
      <c r="AA162" s="2782"/>
      <c r="AB162" s="2783"/>
      <c r="AC162" s="2784"/>
      <c r="AD162" s="2680"/>
      <c r="AE162" s="2784"/>
      <c r="AF162" s="2680"/>
      <c r="AG162" s="2784"/>
      <c r="AH162" s="2680"/>
      <c r="AI162" s="2784"/>
      <c r="AJ162" s="2680"/>
      <c r="AK162" s="2784"/>
      <c r="AL162" s="2680"/>
      <c r="AM162" s="2784"/>
      <c r="AN162" s="2680"/>
      <c r="AO162" s="2784"/>
      <c r="AP162" s="2680"/>
      <c r="AQ162" s="2785"/>
      <c r="AR162" s="2680"/>
      <c r="AS162" s="2697"/>
      <c r="AT162" s="2697"/>
      <c r="AU162" s="2683"/>
      <c r="AV162" s="2786"/>
      <c r="AW162" s="2786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933"/>
      <c r="AD165" s="47"/>
      <c r="AE165" s="1933"/>
      <c r="AF165" s="47"/>
      <c r="AG165" s="1933"/>
      <c r="AH165" s="47"/>
      <c r="AI165" s="1933"/>
      <c r="AJ165" s="47"/>
      <c r="AK165" s="1933"/>
      <c r="AL165" s="47"/>
      <c r="AM165" s="1933"/>
      <c r="AN165" s="47"/>
      <c r="AO165" s="1933"/>
      <c r="AP165" s="47"/>
      <c r="AQ165" s="314"/>
      <c r="AR165" s="47"/>
      <c r="AS165" s="46"/>
      <c r="AT165" s="46"/>
      <c r="AU165" s="49"/>
      <c r="AV165" s="1934"/>
      <c r="AW165" s="1934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4238" t="s">
        <v>196</v>
      </c>
      <c r="C166" s="2787" t="s">
        <v>4</v>
      </c>
      <c r="D166" s="1936">
        <f t="shared" si="115"/>
        <v>0</v>
      </c>
      <c r="E166" s="309"/>
      <c r="F166" s="2777">
        <f t="shared" si="117"/>
        <v>0</v>
      </c>
      <c r="G166" s="2722"/>
      <c r="H166" s="2788"/>
      <c r="I166" s="2722"/>
      <c r="J166" s="2788"/>
      <c r="K166" s="2722"/>
      <c r="L166" s="2788"/>
      <c r="M166" s="2722"/>
      <c r="N166" s="2788"/>
      <c r="O166" s="2722"/>
      <c r="P166" s="2788"/>
      <c r="Q166" s="2722"/>
      <c r="R166" s="2788"/>
      <c r="S166" s="2722"/>
      <c r="T166" s="2788"/>
      <c r="U166" s="2722"/>
      <c r="V166" s="2788"/>
      <c r="W166" s="2722"/>
      <c r="X166" s="2788"/>
      <c r="Y166" s="2722"/>
      <c r="Z166" s="2788"/>
      <c r="AA166" s="2722"/>
      <c r="AB166" s="2788"/>
      <c r="AC166" s="2789"/>
      <c r="AD166" s="2765">
        <f t="shared" ref="AD166:AW166" si="120">SUM(AD167:AD172)</f>
        <v>0</v>
      </c>
      <c r="AE166" s="2789"/>
      <c r="AF166" s="2765">
        <f t="shared" si="120"/>
        <v>0</v>
      </c>
      <c r="AG166" s="2789"/>
      <c r="AH166" s="2765">
        <f t="shared" si="120"/>
        <v>0</v>
      </c>
      <c r="AI166" s="2789"/>
      <c r="AJ166" s="2765">
        <f t="shared" si="120"/>
        <v>0</v>
      </c>
      <c r="AK166" s="2789"/>
      <c r="AL166" s="2765">
        <f t="shared" si="120"/>
        <v>0</v>
      </c>
      <c r="AM166" s="2789"/>
      <c r="AN166" s="2765">
        <f t="shared" si="120"/>
        <v>0</v>
      </c>
      <c r="AO166" s="2789"/>
      <c r="AP166" s="2765">
        <f t="shared" si="120"/>
        <v>0</v>
      </c>
      <c r="AQ166" s="2790">
        <f>SUM(AQ167:AQ172)</f>
        <v>0</v>
      </c>
      <c r="AR166" s="2765">
        <f t="shared" si="120"/>
        <v>0</v>
      </c>
      <c r="AS166" s="2703">
        <f>SUM(AS167:AS172)</f>
        <v>0</v>
      </c>
      <c r="AT166" s="2703">
        <f>SUM(AT167:AT172)</f>
        <v>0</v>
      </c>
      <c r="AU166" s="2703">
        <f>SUM(AU167:AU172)</f>
        <v>0</v>
      </c>
      <c r="AV166" s="2707">
        <f t="shared" si="120"/>
        <v>0</v>
      </c>
      <c r="AW166" s="2703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2780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855"/>
      <c r="B172" s="3855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933"/>
      <c r="AD172" s="304"/>
      <c r="AE172" s="1933"/>
      <c r="AF172" s="304"/>
      <c r="AG172" s="1933"/>
      <c r="AH172" s="304"/>
      <c r="AI172" s="1933"/>
      <c r="AJ172" s="304"/>
      <c r="AK172" s="1933"/>
      <c r="AL172" s="304"/>
      <c r="AM172" s="1933"/>
      <c r="AN172" s="304"/>
      <c r="AO172" s="1933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4238" t="s">
        <v>203</v>
      </c>
      <c r="B173" s="4238" t="s">
        <v>204</v>
      </c>
      <c r="C173" s="2791" t="s">
        <v>96</v>
      </c>
      <c r="D173" s="322">
        <f t="shared" ref="D173:D177" si="127">SUM(E173)</f>
        <v>0</v>
      </c>
      <c r="E173" s="2779">
        <f>SUM(AC173+AE173+AG173+AI173+AK173+AM173+AO173)</f>
        <v>0</v>
      </c>
      <c r="F173" s="2780"/>
      <c r="G173" s="2782"/>
      <c r="H173" s="2783"/>
      <c r="I173" s="2782"/>
      <c r="J173" s="2792"/>
      <c r="K173" s="2782"/>
      <c r="L173" s="2783"/>
      <c r="M173" s="2782"/>
      <c r="N173" s="2792"/>
      <c r="O173" s="2782"/>
      <c r="P173" s="2783"/>
      <c r="Q173" s="2782"/>
      <c r="R173" s="2792"/>
      <c r="S173" s="2782"/>
      <c r="T173" s="2783"/>
      <c r="U173" s="2782"/>
      <c r="V173" s="2792"/>
      <c r="W173" s="2782"/>
      <c r="X173" s="2783"/>
      <c r="Y173" s="2782"/>
      <c r="Z173" s="2792"/>
      <c r="AA173" s="2782"/>
      <c r="AB173" s="2792"/>
      <c r="AC173" s="2690"/>
      <c r="AD173" s="2793"/>
      <c r="AE173" s="2690"/>
      <c r="AF173" s="2793"/>
      <c r="AG173" s="2690"/>
      <c r="AH173" s="2793"/>
      <c r="AI173" s="2690"/>
      <c r="AJ173" s="2793"/>
      <c r="AK173" s="2690"/>
      <c r="AL173" s="2793"/>
      <c r="AM173" s="2690"/>
      <c r="AN173" s="2793"/>
      <c r="AO173" s="2690"/>
      <c r="AP173" s="2793"/>
      <c r="AQ173" s="2785"/>
      <c r="AR173" s="2697"/>
      <c r="AS173" s="2697"/>
      <c r="AT173" s="2697"/>
      <c r="AU173" s="2697"/>
      <c r="AV173" s="2786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855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943"/>
      <c r="K177" s="311"/>
      <c r="L177" s="312"/>
      <c r="M177" s="311"/>
      <c r="N177" s="1943"/>
      <c r="O177" s="311"/>
      <c r="P177" s="312"/>
      <c r="Q177" s="311"/>
      <c r="R177" s="1943"/>
      <c r="S177" s="311"/>
      <c r="T177" s="312"/>
      <c r="U177" s="311"/>
      <c r="V177" s="1943"/>
      <c r="W177" s="311"/>
      <c r="X177" s="312"/>
      <c r="Y177" s="311"/>
      <c r="Z177" s="1943"/>
      <c r="AA177" s="311"/>
      <c r="AB177" s="1943"/>
      <c r="AC177" s="45"/>
      <c r="AD177" s="2794"/>
      <c r="AE177" s="45"/>
      <c r="AF177" s="2794"/>
      <c r="AG177" s="45"/>
      <c r="AH177" s="2794"/>
      <c r="AI177" s="45"/>
      <c r="AJ177" s="2794"/>
      <c r="AK177" s="45"/>
      <c r="AL177" s="2794"/>
      <c r="AM177" s="45"/>
      <c r="AN177" s="2794"/>
      <c r="AO177" s="45"/>
      <c r="AP177" s="2794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4373" t="s">
        <v>208</v>
      </c>
      <c r="B178" s="4335" t="s">
        <v>209</v>
      </c>
      <c r="C178" s="2795" t="s">
        <v>210</v>
      </c>
      <c r="D178" s="1946">
        <f>SUM(E178:F178)</f>
        <v>0</v>
      </c>
      <c r="E178" s="1936">
        <f>+G178+I178+K178+M178+O178+Q178+S178+U178+W178+Y178+AA178+AC178+AE178+AG178+AI178+AK178+AM178+AO178</f>
        <v>0</v>
      </c>
      <c r="F178" s="1947">
        <f t="shared" ref="E178:F180" si="128">+H178+J178+L178+N178+P178+R178+T178+V178+X178+Z178+AB178+AD178+AF178+AH178+AJ178+AL178+AN178+AP178</f>
        <v>0</v>
      </c>
      <c r="G178" s="1948">
        <f>SUM(G179:G180)</f>
        <v>0</v>
      </c>
      <c r="H178" s="2796">
        <f t="shared" ref="H178:AS178" si="129">SUM(H179:H180)</f>
        <v>0</v>
      </c>
      <c r="I178" s="1948">
        <f t="shared" si="129"/>
        <v>0</v>
      </c>
      <c r="J178" s="2796">
        <f t="shared" si="129"/>
        <v>0</v>
      </c>
      <c r="K178" s="1948">
        <f>SUM(K179:K180)</f>
        <v>0</v>
      </c>
      <c r="L178" s="630">
        <f t="shared" si="129"/>
        <v>0</v>
      </c>
      <c r="M178" s="1948">
        <f t="shared" si="129"/>
        <v>0</v>
      </c>
      <c r="N178" s="1950">
        <f t="shared" si="129"/>
        <v>0</v>
      </c>
      <c r="O178" s="2797">
        <f t="shared" si="129"/>
        <v>0</v>
      </c>
      <c r="P178" s="2796">
        <f t="shared" si="129"/>
        <v>0</v>
      </c>
      <c r="Q178" s="2797">
        <f t="shared" si="129"/>
        <v>0</v>
      </c>
      <c r="R178" s="2796">
        <f t="shared" si="129"/>
        <v>0</v>
      </c>
      <c r="S178" s="2797">
        <f t="shared" si="129"/>
        <v>0</v>
      </c>
      <c r="T178" s="2796">
        <f t="shared" si="129"/>
        <v>0</v>
      </c>
      <c r="U178" s="2797">
        <f t="shared" si="129"/>
        <v>0</v>
      </c>
      <c r="V178" s="2796">
        <f t="shared" si="129"/>
        <v>0</v>
      </c>
      <c r="W178" s="2797">
        <f t="shared" si="129"/>
        <v>0</v>
      </c>
      <c r="X178" s="2796">
        <f t="shared" si="129"/>
        <v>0</v>
      </c>
      <c r="Y178" s="2797">
        <f t="shared" si="129"/>
        <v>0</v>
      </c>
      <c r="Z178" s="2796">
        <f t="shared" si="129"/>
        <v>0</v>
      </c>
      <c r="AA178" s="2797">
        <f t="shared" si="129"/>
        <v>0</v>
      </c>
      <c r="AB178" s="2796">
        <f t="shared" si="129"/>
        <v>0</v>
      </c>
      <c r="AC178" s="1948">
        <f t="shared" si="129"/>
        <v>0</v>
      </c>
      <c r="AD178" s="2796">
        <f t="shared" si="129"/>
        <v>0</v>
      </c>
      <c r="AE178" s="1948">
        <f t="shared" si="129"/>
        <v>0</v>
      </c>
      <c r="AF178" s="2796">
        <f t="shared" si="129"/>
        <v>0</v>
      </c>
      <c r="AG178" s="1948">
        <f t="shared" si="129"/>
        <v>0</v>
      </c>
      <c r="AH178" s="2796">
        <f t="shared" si="129"/>
        <v>0</v>
      </c>
      <c r="AI178" s="1948">
        <f t="shared" si="129"/>
        <v>0</v>
      </c>
      <c r="AJ178" s="2796">
        <f t="shared" si="129"/>
        <v>0</v>
      </c>
      <c r="AK178" s="1948">
        <f t="shared" si="129"/>
        <v>0</v>
      </c>
      <c r="AL178" s="2796">
        <f t="shared" si="129"/>
        <v>0</v>
      </c>
      <c r="AM178" s="1948">
        <f t="shared" si="129"/>
        <v>0</v>
      </c>
      <c r="AN178" s="2796">
        <f t="shared" si="129"/>
        <v>0</v>
      </c>
      <c r="AO178" s="1948">
        <f t="shared" si="129"/>
        <v>0</v>
      </c>
      <c r="AP178" s="2796">
        <f t="shared" si="129"/>
        <v>0</v>
      </c>
      <c r="AQ178" s="1952">
        <f t="shared" si="129"/>
        <v>0</v>
      </c>
      <c r="AR178" s="2796">
        <f t="shared" si="129"/>
        <v>0</v>
      </c>
      <c r="AS178" s="2796">
        <f t="shared" si="129"/>
        <v>0</v>
      </c>
      <c r="AT178" s="2796">
        <f>SUM(AT179:AT180)</f>
        <v>0</v>
      </c>
      <c r="AU178" s="2796">
        <f>SUM(AU179:AU180)</f>
        <v>0</v>
      </c>
      <c r="AV178" s="1953">
        <f>SUM(AV179:AV180)</f>
        <v>0</v>
      </c>
      <c r="AW178" s="2796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2795" t="s">
        <v>211</v>
      </c>
      <c r="D179" s="322">
        <f>SUM(E179:F179)</f>
        <v>0</v>
      </c>
      <c r="E179" s="322">
        <f t="shared" si="128"/>
        <v>0</v>
      </c>
      <c r="F179" s="2779">
        <f t="shared" si="128"/>
        <v>0</v>
      </c>
      <c r="G179" s="2679"/>
      <c r="H179" s="2680"/>
      <c r="I179" s="2690"/>
      <c r="J179" s="2697"/>
      <c r="K179" s="2690"/>
      <c r="L179" s="2798"/>
      <c r="M179" s="2690"/>
      <c r="N179" s="2680"/>
      <c r="O179" s="2690"/>
      <c r="P179" s="25"/>
      <c r="Q179" s="2690"/>
      <c r="R179" s="25"/>
      <c r="S179" s="2690"/>
      <c r="T179" s="25"/>
      <c r="U179" s="2690"/>
      <c r="V179" s="25"/>
      <c r="W179" s="2690"/>
      <c r="X179" s="25"/>
      <c r="Y179" s="2690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4011"/>
      <c r="B180" s="3973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4373" t="s">
        <v>213</v>
      </c>
      <c r="B181" s="4238" t="s">
        <v>214</v>
      </c>
      <c r="C181" s="2799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855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4335" t="s">
        <v>218</v>
      </c>
      <c r="C184" s="2795" t="s">
        <v>215</v>
      </c>
      <c r="D184" s="2779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2792"/>
      <c r="I184" s="357"/>
      <c r="J184" s="2792"/>
      <c r="K184" s="357"/>
      <c r="L184" s="2792"/>
      <c r="M184" s="357"/>
      <c r="N184" s="2792"/>
      <c r="O184" s="357"/>
      <c r="P184" s="2792"/>
      <c r="Q184" s="357"/>
      <c r="R184" s="2792"/>
      <c r="S184" s="357"/>
      <c r="T184" s="2792"/>
      <c r="U184" s="357"/>
      <c r="V184" s="2792"/>
      <c r="W184" s="357"/>
      <c r="X184" s="2792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973"/>
      <c r="C185" s="368" t="s">
        <v>219</v>
      </c>
      <c r="D185" s="1936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4359" t="s">
        <v>96</v>
      </c>
      <c r="C186" s="2799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2784"/>
      <c r="AB186" s="2793"/>
      <c r="AC186" s="2690"/>
      <c r="AD186" s="2697"/>
      <c r="AE186" s="2690"/>
      <c r="AF186" s="2697"/>
      <c r="AG186" s="2690"/>
      <c r="AH186" s="2697"/>
      <c r="AI186" s="2690"/>
      <c r="AJ186" s="2697"/>
      <c r="AK186" s="2690"/>
      <c r="AL186" s="2697"/>
      <c r="AM186" s="2690"/>
      <c r="AN186" s="2697"/>
      <c r="AO186" s="2690"/>
      <c r="AP186" s="2697"/>
      <c r="AQ186" s="2785"/>
      <c r="AR186" s="2680"/>
      <c r="AS186" s="2697"/>
      <c r="AT186" s="2697"/>
      <c r="AU186" s="2697"/>
      <c r="AV186" s="2683"/>
      <c r="AW186" s="2697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4011"/>
      <c r="B188" s="4361"/>
      <c r="C188" s="1956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4238" t="s">
        <v>222</v>
      </c>
      <c r="B189" s="4370" t="s">
        <v>196</v>
      </c>
      <c r="C189" s="4223"/>
      <c r="D189" s="2800">
        <f>SUM(E189+F189)</f>
        <v>0</v>
      </c>
      <c r="E189" s="2800">
        <f>SUM(AC189+AE189+AG189+AI189+AK189)</f>
        <v>0</v>
      </c>
      <c r="F189" s="2800">
        <f>SUM(AD189+AF189+AH189+AJ189+AL189)</f>
        <v>0</v>
      </c>
      <c r="G189" s="2722"/>
      <c r="H189" s="2723"/>
      <c r="I189" s="2722"/>
      <c r="J189" s="2723"/>
      <c r="K189" s="2722"/>
      <c r="L189" s="2723"/>
      <c r="M189" s="2722"/>
      <c r="N189" s="2723"/>
      <c r="O189" s="2722"/>
      <c r="P189" s="2723"/>
      <c r="Q189" s="2722"/>
      <c r="R189" s="2723"/>
      <c r="S189" s="2722"/>
      <c r="T189" s="2723"/>
      <c r="U189" s="2722"/>
      <c r="V189" s="2723"/>
      <c r="W189" s="2722"/>
      <c r="X189" s="2723"/>
      <c r="Y189" s="2722"/>
      <c r="Z189" s="2723"/>
      <c r="AA189" s="2722"/>
      <c r="AB189" s="2723"/>
      <c r="AC189" s="2723"/>
      <c r="AD189" s="2723"/>
      <c r="AE189" s="2723"/>
      <c r="AF189" s="2723"/>
      <c r="AG189" s="2723"/>
      <c r="AH189" s="2723"/>
      <c r="AI189" s="2723"/>
      <c r="AJ189" s="2723"/>
      <c r="AK189" s="2801"/>
      <c r="AL189" s="2802"/>
      <c r="AM189" s="2722"/>
      <c r="AN189" s="2723"/>
      <c r="AO189" s="2722"/>
      <c r="AP189" s="2723"/>
      <c r="AQ189" s="2803"/>
      <c r="AR189" s="2804"/>
      <c r="AS189" s="2802"/>
      <c r="AT189" s="2802"/>
      <c r="AU189" s="2802"/>
      <c r="AV189" s="2805"/>
      <c r="AW189" s="2805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2779">
        <f t="shared" si="137"/>
        <v>0</v>
      </c>
      <c r="E190" s="2779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4238" t="s">
        <v>96</v>
      </c>
      <c r="C192" s="2799" t="s">
        <v>215</v>
      </c>
      <c r="D192" s="2779">
        <f t="shared" si="137"/>
        <v>0</v>
      </c>
      <c r="E192" s="322">
        <f t="shared" si="139"/>
        <v>0</v>
      </c>
      <c r="F192" s="378">
        <f t="shared" si="139"/>
        <v>0</v>
      </c>
      <c r="G192" s="2782"/>
      <c r="H192" s="2806"/>
      <c r="I192" s="2782"/>
      <c r="J192" s="2806"/>
      <c r="K192" s="2782"/>
      <c r="L192" s="2806"/>
      <c r="M192" s="2782"/>
      <c r="N192" s="2806"/>
      <c r="O192" s="2782"/>
      <c r="P192" s="2806"/>
      <c r="Q192" s="2782"/>
      <c r="R192" s="2806"/>
      <c r="S192" s="2782"/>
      <c r="T192" s="2806"/>
      <c r="U192" s="2782"/>
      <c r="V192" s="2806"/>
      <c r="W192" s="2782"/>
      <c r="X192" s="2806"/>
      <c r="Y192" s="2782"/>
      <c r="Z192" s="2806"/>
      <c r="AA192" s="2782"/>
      <c r="AB192" s="2806"/>
      <c r="AC192" s="2806"/>
      <c r="AD192" s="2806"/>
      <c r="AE192" s="2806"/>
      <c r="AF192" s="2806"/>
      <c r="AG192" s="2806"/>
      <c r="AH192" s="2806"/>
      <c r="AI192" s="2806"/>
      <c r="AJ192" s="2806"/>
      <c r="AK192" s="2690"/>
      <c r="AL192" s="2697"/>
      <c r="AM192" s="2782"/>
      <c r="AN192" s="2806"/>
      <c r="AO192" s="2782"/>
      <c r="AP192" s="2806"/>
      <c r="AQ192" s="2785"/>
      <c r="AR192" s="2680"/>
      <c r="AS192" s="2697"/>
      <c r="AT192" s="2697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855"/>
      <c r="B193" s="3855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2807"/>
      <c r="I193" s="311"/>
      <c r="J193" s="2807"/>
      <c r="K193" s="311"/>
      <c r="L193" s="2807"/>
      <c r="M193" s="311"/>
      <c r="N193" s="2807"/>
      <c r="O193" s="311"/>
      <c r="P193" s="2807"/>
      <c r="Q193" s="311"/>
      <c r="R193" s="2807"/>
      <c r="S193" s="311"/>
      <c r="T193" s="2807"/>
      <c r="U193" s="311"/>
      <c r="V193" s="2807"/>
      <c r="W193" s="311"/>
      <c r="X193" s="2807"/>
      <c r="Y193" s="311"/>
      <c r="Z193" s="2807"/>
      <c r="AA193" s="311"/>
      <c r="AB193" s="2807"/>
      <c r="AC193" s="2807"/>
      <c r="AD193" s="2807"/>
      <c r="AE193" s="2807"/>
      <c r="AF193" s="2807"/>
      <c r="AG193" s="2807"/>
      <c r="AH193" s="2807"/>
      <c r="AI193" s="2807"/>
      <c r="AJ193" s="2807"/>
      <c r="AK193" s="1965"/>
      <c r="AL193" s="2808"/>
      <c r="AM193" s="1967"/>
      <c r="AN193" s="2807"/>
      <c r="AO193" s="1967"/>
      <c r="AP193" s="2807"/>
      <c r="AQ193" s="1968"/>
      <c r="AR193" s="1969"/>
      <c r="AS193" s="2808"/>
      <c r="AT193" s="2808"/>
      <c r="AU193" s="2808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4371" t="s">
        <v>225</v>
      </c>
      <c r="B194" s="4372" t="s">
        <v>226</v>
      </c>
      <c r="C194" s="2809" t="s">
        <v>227</v>
      </c>
      <c r="D194" s="2779">
        <f t="shared" si="137"/>
        <v>0</v>
      </c>
      <c r="E194" s="2779">
        <f t="shared" ref="E194:F196" si="140">SUM(Y194+AA194+AC194+AE194+AG194+AI194+AK194+AM194+AO194)</f>
        <v>0</v>
      </c>
      <c r="F194" s="2810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4016"/>
      <c r="B196" s="4018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4238" t="s">
        <v>231</v>
      </c>
      <c r="C197" s="2811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2782"/>
      <c r="H197" s="2806"/>
      <c r="I197" s="2782"/>
      <c r="J197" s="2806"/>
      <c r="K197" s="2782"/>
      <c r="L197" s="2806"/>
      <c r="M197" s="2782"/>
      <c r="N197" s="2806"/>
      <c r="O197" s="2782"/>
      <c r="P197" s="2806"/>
      <c r="Q197" s="2782"/>
      <c r="R197" s="2806"/>
      <c r="S197" s="2782"/>
      <c r="T197" s="2806"/>
      <c r="U197" s="2782"/>
      <c r="V197" s="2806"/>
      <c r="W197" s="2782"/>
      <c r="X197" s="2806"/>
      <c r="Y197" s="2782"/>
      <c r="Z197" s="2806"/>
      <c r="AA197" s="2782"/>
      <c r="AB197" s="2806"/>
      <c r="AC197" s="2690"/>
      <c r="AD197" s="2697"/>
      <c r="AE197" s="2690"/>
      <c r="AF197" s="2697"/>
      <c r="AG197" s="2690"/>
      <c r="AH197" s="2697"/>
      <c r="AI197" s="2690"/>
      <c r="AJ197" s="2697"/>
      <c r="AK197" s="2690"/>
      <c r="AL197" s="2697"/>
      <c r="AM197" s="2690"/>
      <c r="AN197" s="2697"/>
      <c r="AO197" s="2690"/>
      <c r="AP197" s="2697"/>
      <c r="AQ197" s="2812"/>
      <c r="AR197" s="2697"/>
      <c r="AS197" s="2697"/>
      <c r="AT197" s="2697"/>
      <c r="AU197" s="2697"/>
      <c r="AV197" s="2813"/>
      <c r="AW197" s="2697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4011"/>
      <c r="B198" s="3855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4225" t="s">
        <v>235</v>
      </c>
      <c r="B200" s="4226"/>
      <c r="C200" s="4227"/>
      <c r="D200" s="4359" t="s">
        <v>4</v>
      </c>
      <c r="E200" s="4360"/>
      <c r="F200" s="4329"/>
      <c r="G200" s="4216" t="s">
        <v>5</v>
      </c>
      <c r="H200" s="4235"/>
      <c r="I200" s="4235"/>
      <c r="J200" s="4235"/>
      <c r="K200" s="4235"/>
      <c r="L200" s="4235"/>
      <c r="M200" s="4235"/>
      <c r="N200" s="4235"/>
      <c r="O200" s="4235"/>
      <c r="P200" s="4235"/>
      <c r="Q200" s="4235"/>
      <c r="R200" s="4235"/>
      <c r="S200" s="4235"/>
      <c r="T200" s="4235"/>
      <c r="U200" s="4235"/>
      <c r="V200" s="4235"/>
      <c r="W200" s="4235"/>
      <c r="X200" s="4235"/>
      <c r="Y200" s="4235"/>
      <c r="Z200" s="4235"/>
      <c r="AA200" s="4235"/>
      <c r="AB200" s="4236"/>
      <c r="AC200" s="4369" t="s">
        <v>9</v>
      </c>
      <c r="AD200" s="4356" t="s">
        <v>236</v>
      </c>
      <c r="AE200" s="4356" t="s">
        <v>237</v>
      </c>
      <c r="AF200" s="4356" t="s">
        <v>238</v>
      </c>
      <c r="AG200" s="4356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4343" t="s">
        <v>14</v>
      </c>
      <c r="H201" s="4240"/>
      <c r="I201" s="4216" t="s">
        <v>15</v>
      </c>
      <c r="J201" s="4224"/>
      <c r="K201" s="4235" t="s">
        <v>16</v>
      </c>
      <c r="L201" s="4224"/>
      <c r="M201" s="4216" t="s">
        <v>17</v>
      </c>
      <c r="N201" s="4224"/>
      <c r="O201" s="4216" t="s">
        <v>18</v>
      </c>
      <c r="P201" s="4224"/>
      <c r="Q201" s="4216" t="s">
        <v>19</v>
      </c>
      <c r="R201" s="4224"/>
      <c r="S201" s="4216" t="s">
        <v>20</v>
      </c>
      <c r="T201" s="4224"/>
      <c r="U201" s="4216" t="s">
        <v>21</v>
      </c>
      <c r="V201" s="4224"/>
      <c r="W201" s="4216" t="s">
        <v>22</v>
      </c>
      <c r="X201" s="4224"/>
      <c r="Y201" s="4216" t="s">
        <v>23</v>
      </c>
      <c r="Z201" s="4223"/>
      <c r="AA201" s="4216" t="s">
        <v>24</v>
      </c>
      <c r="AB201" s="4223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4228"/>
      <c r="B202" s="3499"/>
      <c r="C202" s="4229"/>
      <c r="D202" s="2708" t="s">
        <v>32</v>
      </c>
      <c r="E202" s="2685" t="s">
        <v>33</v>
      </c>
      <c r="F202" s="2675" t="s">
        <v>34</v>
      </c>
      <c r="G202" s="2710" t="s">
        <v>33</v>
      </c>
      <c r="H202" s="2675" t="s">
        <v>34</v>
      </c>
      <c r="I202" s="2710" t="s">
        <v>33</v>
      </c>
      <c r="J202" s="2675" t="s">
        <v>34</v>
      </c>
      <c r="K202" s="2676" t="s">
        <v>33</v>
      </c>
      <c r="L202" s="2675" t="s">
        <v>34</v>
      </c>
      <c r="M202" s="2676" t="s">
        <v>33</v>
      </c>
      <c r="N202" s="2675" t="s">
        <v>34</v>
      </c>
      <c r="O202" s="2676" t="s">
        <v>33</v>
      </c>
      <c r="P202" s="2675" t="s">
        <v>34</v>
      </c>
      <c r="Q202" s="2676" t="s">
        <v>33</v>
      </c>
      <c r="R202" s="2675" t="s">
        <v>34</v>
      </c>
      <c r="S202" s="2676" t="s">
        <v>33</v>
      </c>
      <c r="T202" s="2675" t="s">
        <v>34</v>
      </c>
      <c r="U202" s="2676" t="s">
        <v>33</v>
      </c>
      <c r="V202" s="2675" t="s">
        <v>34</v>
      </c>
      <c r="W202" s="2676" t="s">
        <v>33</v>
      </c>
      <c r="X202" s="2675" t="s">
        <v>34</v>
      </c>
      <c r="Y202" s="2676" t="s">
        <v>33</v>
      </c>
      <c r="Z202" s="2675" t="s">
        <v>34</v>
      </c>
      <c r="AA202" s="2676" t="s">
        <v>33</v>
      </c>
      <c r="AB202" s="2675" t="s">
        <v>34</v>
      </c>
      <c r="AC202" s="4013"/>
      <c r="AD202" s="4358"/>
      <c r="AE202" s="4358"/>
      <c r="AF202" s="4358"/>
      <c r="AG202" s="4358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4366" t="s">
        <v>240</v>
      </c>
      <c r="B203" s="4367"/>
      <c r="C203" s="4368"/>
      <c r="D203" s="2814">
        <f>SUM(E203+F203)</f>
        <v>0</v>
      </c>
      <c r="E203" s="2688">
        <f>+K203+M203+O203+Q203+S203</f>
        <v>0</v>
      </c>
      <c r="F203" s="2815">
        <f>+L203+N203+P203+R203+T203</f>
        <v>0</v>
      </c>
      <c r="G203" s="2782"/>
      <c r="H203" s="2806"/>
      <c r="I203" s="2782"/>
      <c r="J203" s="2806"/>
      <c r="K203" s="2690"/>
      <c r="L203" s="2697"/>
      <c r="M203" s="2690"/>
      <c r="N203" s="2697"/>
      <c r="O203" s="2690"/>
      <c r="P203" s="2697"/>
      <c r="Q203" s="2690"/>
      <c r="R203" s="2697"/>
      <c r="S203" s="2690"/>
      <c r="T203" s="2697"/>
      <c r="U203" s="2816"/>
      <c r="V203" s="2817"/>
      <c r="W203" s="2816"/>
      <c r="X203" s="2817"/>
      <c r="Y203" s="2816"/>
      <c r="Z203" s="2817"/>
      <c r="AA203" s="2816"/>
      <c r="AB203" s="2818"/>
      <c r="AC203" s="2785"/>
      <c r="AD203" s="2678">
        <f t="shared" ref="AD203:AD208" si="141">SUM(AE203:AG203)</f>
        <v>0</v>
      </c>
      <c r="AE203" s="2697"/>
      <c r="AF203" s="2697"/>
      <c r="AG203" s="2697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4225" t="s">
        <v>235</v>
      </c>
      <c r="B210" s="4226"/>
      <c r="C210" s="4227"/>
      <c r="D210" s="4359" t="s">
        <v>4</v>
      </c>
      <c r="E210" s="4360"/>
      <c r="F210" s="4363"/>
      <c r="G210" s="4365" t="s">
        <v>5</v>
      </c>
      <c r="H210" s="4235"/>
      <c r="I210" s="4235"/>
      <c r="J210" s="4235"/>
      <c r="K210" s="4235"/>
      <c r="L210" s="4235"/>
      <c r="M210" s="4235"/>
      <c r="N210" s="4235"/>
      <c r="O210" s="4235"/>
      <c r="P210" s="4235"/>
      <c r="Q210" s="4235"/>
      <c r="R210" s="4235"/>
      <c r="S210" s="4235"/>
      <c r="T210" s="4235"/>
      <c r="U210" s="4235"/>
      <c r="V210" s="4235"/>
      <c r="W210" s="4235"/>
      <c r="X210" s="4235"/>
      <c r="Y210" s="4235"/>
      <c r="Z210" s="4235"/>
      <c r="AA210" s="4235"/>
      <c r="AB210" s="4235"/>
      <c r="AC210" s="4235"/>
      <c r="AD210" s="4235"/>
      <c r="AE210" s="4235"/>
      <c r="AF210" s="4235"/>
      <c r="AG210" s="4235"/>
      <c r="AH210" s="4235"/>
      <c r="AI210" s="4235"/>
      <c r="AJ210" s="4235"/>
      <c r="AK210" s="4235"/>
      <c r="AL210" s="4235"/>
      <c r="AM210" s="4235"/>
      <c r="AN210" s="4235"/>
      <c r="AO210" s="4235"/>
      <c r="AP210" s="4224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4361"/>
      <c r="E211" s="3567"/>
      <c r="F211" s="4364"/>
      <c r="G211" s="4343" t="s">
        <v>14</v>
      </c>
      <c r="H211" s="4240"/>
      <c r="I211" s="4216" t="s">
        <v>15</v>
      </c>
      <c r="J211" s="4224"/>
      <c r="K211" s="4235" t="s">
        <v>16</v>
      </c>
      <c r="L211" s="4224"/>
      <c r="M211" s="4216" t="s">
        <v>17</v>
      </c>
      <c r="N211" s="4224"/>
      <c r="O211" s="4216" t="s">
        <v>18</v>
      </c>
      <c r="P211" s="4224"/>
      <c r="Q211" s="4216" t="s">
        <v>19</v>
      </c>
      <c r="R211" s="4224"/>
      <c r="S211" s="4216" t="s">
        <v>20</v>
      </c>
      <c r="T211" s="4224"/>
      <c r="U211" s="4216" t="s">
        <v>21</v>
      </c>
      <c r="V211" s="4224"/>
      <c r="W211" s="4216" t="s">
        <v>22</v>
      </c>
      <c r="X211" s="4224"/>
      <c r="Y211" s="4216" t="s">
        <v>23</v>
      </c>
      <c r="Z211" s="4223"/>
      <c r="AA211" s="4216" t="s">
        <v>24</v>
      </c>
      <c r="AB211" s="4223"/>
      <c r="AC211" s="4216" t="s">
        <v>247</v>
      </c>
      <c r="AD211" s="4223"/>
      <c r="AE211" s="4216" t="s">
        <v>248</v>
      </c>
      <c r="AF211" s="4223"/>
      <c r="AG211" s="4216" t="s">
        <v>249</v>
      </c>
      <c r="AH211" s="4223"/>
      <c r="AI211" s="4216" t="s">
        <v>250</v>
      </c>
      <c r="AJ211" s="4223"/>
      <c r="AK211" s="4216" t="s">
        <v>29</v>
      </c>
      <c r="AL211" s="4223"/>
      <c r="AM211" s="4216" t="s">
        <v>30</v>
      </c>
      <c r="AN211" s="4223"/>
      <c r="AO211" s="4216" t="s">
        <v>31</v>
      </c>
      <c r="AP211" s="4223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4228"/>
      <c r="B212" s="3499"/>
      <c r="C212" s="4229"/>
      <c r="D212" s="2819" t="s">
        <v>32</v>
      </c>
      <c r="E212" s="2761" t="s">
        <v>33</v>
      </c>
      <c r="F212" s="442" t="s">
        <v>34</v>
      </c>
      <c r="G212" s="2676" t="s">
        <v>33</v>
      </c>
      <c r="H212" s="2675" t="s">
        <v>34</v>
      </c>
      <c r="I212" s="2676" t="s">
        <v>33</v>
      </c>
      <c r="J212" s="2675" t="s">
        <v>34</v>
      </c>
      <c r="K212" s="2676" t="s">
        <v>33</v>
      </c>
      <c r="L212" s="2675" t="s">
        <v>34</v>
      </c>
      <c r="M212" s="2676" t="s">
        <v>33</v>
      </c>
      <c r="N212" s="2675" t="s">
        <v>34</v>
      </c>
      <c r="O212" s="2676" t="s">
        <v>33</v>
      </c>
      <c r="P212" s="2675" t="s">
        <v>34</v>
      </c>
      <c r="Q212" s="2676" t="s">
        <v>33</v>
      </c>
      <c r="R212" s="2675" t="s">
        <v>34</v>
      </c>
      <c r="S212" s="2676" t="s">
        <v>33</v>
      </c>
      <c r="T212" s="2675" t="s">
        <v>34</v>
      </c>
      <c r="U212" s="2676" t="s">
        <v>33</v>
      </c>
      <c r="V212" s="2675" t="s">
        <v>34</v>
      </c>
      <c r="W212" s="2676" t="s">
        <v>33</v>
      </c>
      <c r="X212" s="2675" t="s">
        <v>34</v>
      </c>
      <c r="Y212" s="2676" t="s">
        <v>33</v>
      </c>
      <c r="Z212" s="2675" t="s">
        <v>34</v>
      </c>
      <c r="AA212" s="2676" t="s">
        <v>33</v>
      </c>
      <c r="AB212" s="2675" t="s">
        <v>34</v>
      </c>
      <c r="AC212" s="2676" t="s">
        <v>33</v>
      </c>
      <c r="AD212" s="2675" t="s">
        <v>34</v>
      </c>
      <c r="AE212" s="2676" t="s">
        <v>33</v>
      </c>
      <c r="AF212" s="2675" t="s">
        <v>34</v>
      </c>
      <c r="AG212" s="2676" t="s">
        <v>33</v>
      </c>
      <c r="AH212" s="2675" t="s">
        <v>34</v>
      </c>
      <c r="AI212" s="2676" t="s">
        <v>33</v>
      </c>
      <c r="AJ212" s="2675" t="s">
        <v>34</v>
      </c>
      <c r="AK212" s="2676" t="s">
        <v>33</v>
      </c>
      <c r="AL212" s="2675" t="s">
        <v>34</v>
      </c>
      <c r="AM212" s="2676" t="s">
        <v>33</v>
      </c>
      <c r="AN212" s="2675" t="s">
        <v>34</v>
      </c>
      <c r="AO212" s="2676" t="s">
        <v>33</v>
      </c>
      <c r="AP212" s="2675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4351" t="s">
        <v>251</v>
      </c>
      <c r="B213" s="4352"/>
      <c r="C213" s="4353"/>
      <c r="D213" s="2677">
        <f>SUM(E213:F213)</f>
        <v>0</v>
      </c>
      <c r="E213" s="2678">
        <f>SUM(G213+I213+K213+M213+O213+Q213+S213+U213+W213+Y213+AA213+AC213+AE213+AG213+AI213+AK213+AM213+AO213)</f>
        <v>0</v>
      </c>
      <c r="F213" s="2820">
        <f t="shared" ref="E213:F216" si="148">SUM(H213+J213+L213+N213+P213+R213+T213+V213+X213+Z213+AB213+AD213+AF213+AH213+AJ213+AL213+AN213+AP213)</f>
        <v>0</v>
      </c>
      <c r="G213" s="2821"/>
      <c r="H213" s="2680"/>
      <c r="I213" s="2679"/>
      <c r="J213" s="2680"/>
      <c r="K213" s="2679"/>
      <c r="L213" s="2680"/>
      <c r="M213" s="2679"/>
      <c r="N213" s="2680"/>
      <c r="O213" s="2679"/>
      <c r="P213" s="2680"/>
      <c r="Q213" s="2679"/>
      <c r="R213" s="2680"/>
      <c r="S213" s="2679"/>
      <c r="T213" s="2680"/>
      <c r="U213" s="2679"/>
      <c r="V213" s="2680"/>
      <c r="W213" s="2774"/>
      <c r="X213" s="2680"/>
      <c r="Y213" s="2679"/>
      <c r="Z213" s="2680"/>
      <c r="AA213" s="2679"/>
      <c r="AB213" s="2680"/>
      <c r="AC213" s="2679"/>
      <c r="AD213" s="2680"/>
      <c r="AE213" s="2679"/>
      <c r="AF213" s="2680"/>
      <c r="AG213" s="2679"/>
      <c r="AH213" s="2680"/>
      <c r="AI213" s="2679"/>
      <c r="AJ213" s="2680"/>
      <c r="AK213" s="2774"/>
      <c r="AL213" s="2680"/>
      <c r="AM213" s="2679"/>
      <c r="AN213" s="2680"/>
      <c r="AO213" s="2679"/>
      <c r="AP213" s="2680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4354" t="s">
        <v>256</v>
      </c>
      <c r="B218" s="4355"/>
      <c r="C218" s="4356"/>
      <c r="D218" s="4359" t="s">
        <v>257</v>
      </c>
      <c r="E218" s="4360"/>
      <c r="F218" s="4329"/>
      <c r="G218" s="4216" t="s">
        <v>5</v>
      </c>
      <c r="H218" s="4235"/>
      <c r="I218" s="4235"/>
      <c r="J218" s="4235"/>
      <c r="K218" s="4235"/>
      <c r="L218" s="4235"/>
      <c r="M218" s="4235"/>
      <c r="N218" s="4235"/>
      <c r="O218" s="4235"/>
      <c r="P218" s="4235"/>
      <c r="Q218" s="4235"/>
      <c r="R218" s="4235"/>
      <c r="S218" s="4235"/>
      <c r="T218" s="4235"/>
      <c r="U218" s="4235"/>
      <c r="V218" s="4235"/>
      <c r="W218" s="4235"/>
      <c r="X218" s="4235"/>
      <c r="Y218" s="4235"/>
      <c r="Z218" s="4235"/>
      <c r="AA218" s="4235"/>
      <c r="AB218" s="4235"/>
      <c r="AC218" s="4235"/>
      <c r="AD218" s="4235"/>
      <c r="AE218" s="4235"/>
      <c r="AF218" s="4235"/>
      <c r="AG218" s="4235"/>
      <c r="AH218" s="4235"/>
      <c r="AI218" s="4235"/>
      <c r="AJ218" s="4235"/>
      <c r="AK218" s="4235"/>
      <c r="AL218" s="4235"/>
      <c r="AM218" s="4235"/>
      <c r="AN218" s="4236"/>
      <c r="AO218" s="4344" t="s">
        <v>7</v>
      </c>
      <c r="AP218" s="4345" t="s">
        <v>258</v>
      </c>
      <c r="AQ218" s="4346" t="s">
        <v>259</v>
      </c>
      <c r="AR218" s="4342"/>
      <c r="AS218" s="4347" t="s">
        <v>260</v>
      </c>
      <c r="AT218" s="4339" t="s">
        <v>42</v>
      </c>
      <c r="AU218" s="4339" t="s">
        <v>261</v>
      </c>
      <c r="AV218" s="4341" t="s">
        <v>9</v>
      </c>
      <c r="AW218" s="4341" t="s">
        <v>262</v>
      </c>
      <c r="AX218" s="4342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4361"/>
      <c r="E219" s="3567"/>
      <c r="F219" s="4362"/>
      <c r="G219" s="4343" t="s">
        <v>124</v>
      </c>
      <c r="H219" s="4240"/>
      <c r="I219" s="4235" t="s">
        <v>16</v>
      </c>
      <c r="J219" s="4224"/>
      <c r="K219" s="4216" t="s">
        <v>17</v>
      </c>
      <c r="L219" s="4224"/>
      <c r="M219" s="4216" t="s">
        <v>18</v>
      </c>
      <c r="N219" s="4224"/>
      <c r="O219" s="4216" t="s">
        <v>19</v>
      </c>
      <c r="P219" s="4224"/>
      <c r="Q219" s="4216" t="s">
        <v>20</v>
      </c>
      <c r="R219" s="4224"/>
      <c r="S219" s="4216" t="s">
        <v>21</v>
      </c>
      <c r="T219" s="4224"/>
      <c r="U219" s="4216" t="s">
        <v>22</v>
      </c>
      <c r="V219" s="4224"/>
      <c r="W219" s="4216" t="s">
        <v>23</v>
      </c>
      <c r="X219" s="4223"/>
      <c r="Y219" s="4216" t="s">
        <v>24</v>
      </c>
      <c r="Z219" s="4223"/>
      <c r="AA219" s="4216" t="s">
        <v>247</v>
      </c>
      <c r="AB219" s="4223"/>
      <c r="AC219" s="4216" t="s">
        <v>248</v>
      </c>
      <c r="AD219" s="4223"/>
      <c r="AE219" s="4216" t="s">
        <v>249</v>
      </c>
      <c r="AF219" s="4223"/>
      <c r="AG219" s="4216" t="s">
        <v>250</v>
      </c>
      <c r="AH219" s="4223"/>
      <c r="AI219" s="4216" t="s">
        <v>29</v>
      </c>
      <c r="AJ219" s="4223"/>
      <c r="AK219" s="4216" t="s">
        <v>30</v>
      </c>
      <c r="AL219" s="4223"/>
      <c r="AM219" s="4216" t="s">
        <v>31</v>
      </c>
      <c r="AN219" s="4223"/>
      <c r="AO219" s="3343"/>
      <c r="AP219" s="3346"/>
      <c r="AQ219" s="4348" t="s">
        <v>263</v>
      </c>
      <c r="AR219" s="4350" t="s">
        <v>264</v>
      </c>
      <c r="AS219" s="3350"/>
      <c r="AT219" s="3331"/>
      <c r="AU219" s="3331"/>
      <c r="AV219" s="3334"/>
      <c r="AW219" s="3334"/>
      <c r="AX219" s="4342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4357"/>
      <c r="B220" s="3562"/>
      <c r="C220" s="4358"/>
      <c r="D220" s="2822" t="s">
        <v>32</v>
      </c>
      <c r="E220" s="2823" t="s">
        <v>33</v>
      </c>
      <c r="F220" s="617" t="s">
        <v>34</v>
      </c>
      <c r="G220" s="2676" t="s">
        <v>33</v>
      </c>
      <c r="H220" s="2675" t="s">
        <v>34</v>
      </c>
      <c r="I220" s="2676" t="s">
        <v>33</v>
      </c>
      <c r="J220" s="2675" t="s">
        <v>34</v>
      </c>
      <c r="K220" s="2676" t="s">
        <v>33</v>
      </c>
      <c r="L220" s="2675" t="s">
        <v>34</v>
      </c>
      <c r="M220" s="2676" t="s">
        <v>33</v>
      </c>
      <c r="N220" s="2675" t="s">
        <v>34</v>
      </c>
      <c r="O220" s="2676" t="s">
        <v>33</v>
      </c>
      <c r="P220" s="2675" t="s">
        <v>34</v>
      </c>
      <c r="Q220" s="2676" t="s">
        <v>33</v>
      </c>
      <c r="R220" s="2675" t="s">
        <v>34</v>
      </c>
      <c r="S220" s="2676" t="s">
        <v>33</v>
      </c>
      <c r="T220" s="2675" t="s">
        <v>34</v>
      </c>
      <c r="U220" s="2676" t="s">
        <v>33</v>
      </c>
      <c r="V220" s="2675" t="s">
        <v>34</v>
      </c>
      <c r="W220" s="2676" t="s">
        <v>33</v>
      </c>
      <c r="X220" s="2675" t="s">
        <v>34</v>
      </c>
      <c r="Y220" s="2676" t="s">
        <v>33</v>
      </c>
      <c r="Z220" s="2675" t="s">
        <v>34</v>
      </c>
      <c r="AA220" s="2676" t="s">
        <v>33</v>
      </c>
      <c r="AB220" s="2675" t="s">
        <v>34</v>
      </c>
      <c r="AC220" s="2676" t="s">
        <v>33</v>
      </c>
      <c r="AD220" s="2675" t="s">
        <v>34</v>
      </c>
      <c r="AE220" s="2676" t="s">
        <v>33</v>
      </c>
      <c r="AF220" s="2675" t="s">
        <v>34</v>
      </c>
      <c r="AG220" s="2676" t="s">
        <v>33</v>
      </c>
      <c r="AH220" s="2675" t="s">
        <v>34</v>
      </c>
      <c r="AI220" s="2676" t="s">
        <v>33</v>
      </c>
      <c r="AJ220" s="2675" t="s">
        <v>34</v>
      </c>
      <c r="AK220" s="2676" t="s">
        <v>33</v>
      </c>
      <c r="AL220" s="2675" t="s">
        <v>34</v>
      </c>
      <c r="AM220" s="2676" t="s">
        <v>33</v>
      </c>
      <c r="AN220" s="2675" t="s">
        <v>34</v>
      </c>
      <c r="AO220" s="3984"/>
      <c r="AP220" s="3986"/>
      <c r="AQ220" s="4349"/>
      <c r="AR220" s="3993"/>
      <c r="AS220" s="3989"/>
      <c r="AT220" s="4340"/>
      <c r="AU220" s="4340"/>
      <c r="AV220" s="3537"/>
      <c r="AW220" s="3537"/>
      <c r="AX220" s="4342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4336" t="s">
        <v>265</v>
      </c>
      <c r="B221" s="4337" t="s">
        <v>266</v>
      </c>
      <c r="C221" s="4338"/>
      <c r="D221" s="2824">
        <f t="shared" ref="D221:D265" si="149">SUM(E221+F221)</f>
        <v>11</v>
      </c>
      <c r="E221" s="2825">
        <f t="shared" ref="E221:F227" si="150">SUM(G221+I221+K221+M221+O221+Q221+S221+U221+W221+Y221+AA221+AC221+AE221+AG221+AI221+AK221+AM221)</f>
        <v>4</v>
      </c>
      <c r="F221" s="2826">
        <f t="shared" si="150"/>
        <v>7</v>
      </c>
      <c r="G221" s="2827">
        <v>0</v>
      </c>
      <c r="H221" s="2828">
        <v>0</v>
      </c>
      <c r="I221" s="2829">
        <v>0</v>
      </c>
      <c r="J221" s="2828">
        <v>0</v>
      </c>
      <c r="K221" s="2829">
        <v>0</v>
      </c>
      <c r="L221" s="2828">
        <v>0</v>
      </c>
      <c r="M221" s="2829">
        <v>0</v>
      </c>
      <c r="N221" s="2828">
        <v>0</v>
      </c>
      <c r="O221" s="2829">
        <v>0</v>
      </c>
      <c r="P221" s="2828">
        <v>0</v>
      </c>
      <c r="Q221" s="2829">
        <v>0</v>
      </c>
      <c r="R221" s="2828">
        <v>0</v>
      </c>
      <c r="S221" s="2829">
        <v>0</v>
      </c>
      <c r="T221" s="2828">
        <v>2</v>
      </c>
      <c r="U221" s="2829">
        <v>2</v>
      </c>
      <c r="V221" s="2830">
        <v>1</v>
      </c>
      <c r="W221" s="2829">
        <v>1</v>
      </c>
      <c r="X221" s="2830">
        <v>0</v>
      </c>
      <c r="Y221" s="2829">
        <v>1</v>
      </c>
      <c r="Z221" s="2830">
        <v>1</v>
      </c>
      <c r="AA221" s="2829">
        <v>0</v>
      </c>
      <c r="AB221" s="2830">
        <v>0</v>
      </c>
      <c r="AC221" s="2829">
        <v>0</v>
      </c>
      <c r="AD221" s="2830">
        <v>1</v>
      </c>
      <c r="AE221" s="2829">
        <v>0</v>
      </c>
      <c r="AF221" s="2830">
        <v>2</v>
      </c>
      <c r="AG221" s="2829">
        <v>0</v>
      </c>
      <c r="AH221" s="2830">
        <v>0</v>
      </c>
      <c r="AI221" s="2829">
        <v>0</v>
      </c>
      <c r="AJ221" s="2830">
        <v>0</v>
      </c>
      <c r="AK221" s="2829">
        <v>0</v>
      </c>
      <c r="AL221" s="2830">
        <v>0</v>
      </c>
      <c r="AM221" s="2829">
        <v>0</v>
      </c>
      <c r="AN221" s="2830">
        <v>0</v>
      </c>
      <c r="AO221" s="2831">
        <v>0</v>
      </c>
      <c r="AP221" s="2832">
        <v>0</v>
      </c>
      <c r="AQ221" s="466"/>
      <c r="AR221" s="467"/>
      <c r="AS221" s="467"/>
      <c r="AT221" s="2829">
        <v>0</v>
      </c>
      <c r="AU221" s="2829">
        <v>0</v>
      </c>
      <c r="AV221" s="2833">
        <v>0</v>
      </c>
      <c r="AW221" s="2833">
        <v>0</v>
      </c>
      <c r="AX221" s="2830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47</v>
      </c>
      <c r="E222" s="470">
        <f t="shared" si="150"/>
        <v>22</v>
      </c>
      <c r="F222" s="471">
        <f t="shared" si="150"/>
        <v>25</v>
      </c>
      <c r="G222" s="472">
        <v>1</v>
      </c>
      <c r="H222" s="473">
        <v>1</v>
      </c>
      <c r="I222" s="474">
        <v>1</v>
      </c>
      <c r="J222" s="473">
        <v>1</v>
      </c>
      <c r="K222" s="474">
        <v>0</v>
      </c>
      <c r="L222" s="473">
        <v>0</v>
      </c>
      <c r="M222" s="474">
        <v>1</v>
      </c>
      <c r="N222" s="473">
        <v>0</v>
      </c>
      <c r="O222" s="474">
        <v>1</v>
      </c>
      <c r="P222" s="473">
        <v>1</v>
      </c>
      <c r="Q222" s="474">
        <v>1</v>
      </c>
      <c r="R222" s="473">
        <v>0</v>
      </c>
      <c r="S222" s="474">
        <v>1</v>
      </c>
      <c r="T222" s="473">
        <v>2</v>
      </c>
      <c r="U222" s="474">
        <v>1</v>
      </c>
      <c r="V222" s="475">
        <v>1</v>
      </c>
      <c r="W222" s="474">
        <v>3</v>
      </c>
      <c r="X222" s="475">
        <v>0</v>
      </c>
      <c r="Y222" s="474">
        <v>2</v>
      </c>
      <c r="Z222" s="475">
        <v>1</v>
      </c>
      <c r="AA222" s="474">
        <v>1</v>
      </c>
      <c r="AB222" s="475">
        <v>2</v>
      </c>
      <c r="AC222" s="474">
        <v>2</v>
      </c>
      <c r="AD222" s="475">
        <v>2</v>
      </c>
      <c r="AE222" s="474">
        <v>0</v>
      </c>
      <c r="AF222" s="475">
        <v>6</v>
      </c>
      <c r="AG222" s="474">
        <v>3</v>
      </c>
      <c r="AH222" s="475">
        <v>3</v>
      </c>
      <c r="AI222" s="474">
        <v>0</v>
      </c>
      <c r="AJ222" s="475">
        <v>3</v>
      </c>
      <c r="AK222" s="474">
        <v>2</v>
      </c>
      <c r="AL222" s="475">
        <v>1</v>
      </c>
      <c r="AM222" s="474">
        <v>2</v>
      </c>
      <c r="AN222" s="475">
        <v>1</v>
      </c>
      <c r="AO222" s="476">
        <v>0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0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>
        <v>0</v>
      </c>
      <c r="AP223" s="486">
        <v>0</v>
      </c>
      <c r="AQ223" s="481">
        <v>0</v>
      </c>
      <c r="AR223" s="486">
        <v>0</v>
      </c>
      <c r="AS223" s="2827">
        <v>0</v>
      </c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>
        <v>0</v>
      </c>
      <c r="AP224" s="495">
        <v>0</v>
      </c>
      <c r="AQ224" s="466"/>
      <c r="AR224" s="467"/>
      <c r="AS224" s="481">
        <v>0</v>
      </c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>
        <v>0</v>
      </c>
      <c r="AP225" s="495">
        <v>0</v>
      </c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>
        <v>0</v>
      </c>
      <c r="AP226" s="502">
        <v>0</v>
      </c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>
        <v>0</v>
      </c>
      <c r="AP227" s="502">
        <v>0</v>
      </c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855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>
        <v>0</v>
      </c>
      <c r="AP228" s="477">
        <v>0</v>
      </c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4238" t="s">
        <v>100</v>
      </c>
      <c r="B229" s="3296" t="s">
        <v>269</v>
      </c>
      <c r="C229" s="3296"/>
      <c r="D229" s="2814">
        <f t="shared" si="149"/>
        <v>71</v>
      </c>
      <c r="E229" s="2834">
        <f t="shared" si="161"/>
        <v>29</v>
      </c>
      <c r="F229" s="2835">
        <f t="shared" si="161"/>
        <v>42</v>
      </c>
      <c r="G229" s="2827">
        <v>4</v>
      </c>
      <c r="H229" s="2828">
        <v>3</v>
      </c>
      <c r="I229" s="2829">
        <v>1</v>
      </c>
      <c r="J229" s="2828">
        <v>1</v>
      </c>
      <c r="K229" s="2829">
        <v>0</v>
      </c>
      <c r="L229" s="2828">
        <v>0</v>
      </c>
      <c r="M229" s="2829">
        <v>0</v>
      </c>
      <c r="N229" s="2828">
        <v>3</v>
      </c>
      <c r="O229" s="2829">
        <v>0</v>
      </c>
      <c r="P229" s="2828">
        <v>0</v>
      </c>
      <c r="Q229" s="2829">
        <v>0</v>
      </c>
      <c r="R229" s="2828">
        <v>0</v>
      </c>
      <c r="S229" s="2829">
        <v>0</v>
      </c>
      <c r="T229" s="2828">
        <v>0</v>
      </c>
      <c r="U229" s="2829">
        <v>1</v>
      </c>
      <c r="V229" s="2830">
        <v>0</v>
      </c>
      <c r="W229" s="2829">
        <v>0</v>
      </c>
      <c r="X229" s="2830">
        <v>2</v>
      </c>
      <c r="Y229" s="2829">
        <v>6</v>
      </c>
      <c r="Z229" s="2830">
        <v>9</v>
      </c>
      <c r="AA229" s="2829">
        <v>3</v>
      </c>
      <c r="AB229" s="2830">
        <v>7</v>
      </c>
      <c r="AC229" s="2829">
        <v>4</v>
      </c>
      <c r="AD229" s="2830">
        <v>8</v>
      </c>
      <c r="AE229" s="2829">
        <v>2</v>
      </c>
      <c r="AF229" s="2830">
        <v>5</v>
      </c>
      <c r="AG229" s="2829">
        <v>4</v>
      </c>
      <c r="AH229" s="2830">
        <v>4</v>
      </c>
      <c r="AI229" s="2829">
        <v>2</v>
      </c>
      <c r="AJ229" s="2830">
        <v>0</v>
      </c>
      <c r="AK229" s="2829">
        <v>1</v>
      </c>
      <c r="AL229" s="2830">
        <v>0</v>
      </c>
      <c r="AM229" s="2829">
        <v>1</v>
      </c>
      <c r="AN229" s="2830">
        <v>0</v>
      </c>
      <c r="AO229" s="485">
        <v>0</v>
      </c>
      <c r="AP229" s="486">
        <v>0</v>
      </c>
      <c r="AQ229" s="2827">
        <v>40</v>
      </c>
      <c r="AR229" s="487">
        <v>40</v>
      </c>
      <c r="AS229" s="2827">
        <v>17</v>
      </c>
      <c r="AT229" s="483">
        <v>0</v>
      </c>
      <c r="AU229" s="483">
        <v>0</v>
      </c>
      <c r="AV229" s="487">
        <v>3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110</v>
      </c>
      <c r="E230" s="488">
        <f t="shared" si="161"/>
        <v>48</v>
      </c>
      <c r="F230" s="489">
        <f t="shared" si="161"/>
        <v>62</v>
      </c>
      <c r="G230" s="490">
        <v>4</v>
      </c>
      <c r="H230" s="491">
        <v>3</v>
      </c>
      <c r="I230" s="492">
        <v>0</v>
      </c>
      <c r="J230" s="491">
        <v>1</v>
      </c>
      <c r="K230" s="492">
        <v>0</v>
      </c>
      <c r="L230" s="491">
        <v>0</v>
      </c>
      <c r="M230" s="492">
        <v>3</v>
      </c>
      <c r="N230" s="491">
        <v>0</v>
      </c>
      <c r="O230" s="492">
        <v>0</v>
      </c>
      <c r="P230" s="491">
        <v>0</v>
      </c>
      <c r="Q230" s="492">
        <v>0</v>
      </c>
      <c r="R230" s="491">
        <v>0</v>
      </c>
      <c r="S230" s="492">
        <v>2</v>
      </c>
      <c r="T230" s="491">
        <v>1</v>
      </c>
      <c r="U230" s="492">
        <v>2</v>
      </c>
      <c r="V230" s="493">
        <v>2</v>
      </c>
      <c r="W230" s="492">
        <v>4</v>
      </c>
      <c r="X230" s="493">
        <v>4</v>
      </c>
      <c r="Y230" s="492">
        <v>4</v>
      </c>
      <c r="Z230" s="493">
        <v>11</v>
      </c>
      <c r="AA230" s="492">
        <v>4</v>
      </c>
      <c r="AB230" s="493">
        <v>5</v>
      </c>
      <c r="AC230" s="492">
        <v>5</v>
      </c>
      <c r="AD230" s="493">
        <v>14</v>
      </c>
      <c r="AE230" s="492">
        <v>2</v>
      </c>
      <c r="AF230" s="493">
        <v>9</v>
      </c>
      <c r="AG230" s="492">
        <v>10</v>
      </c>
      <c r="AH230" s="493">
        <v>4</v>
      </c>
      <c r="AI230" s="492">
        <v>3</v>
      </c>
      <c r="AJ230" s="493">
        <v>4</v>
      </c>
      <c r="AK230" s="492">
        <v>4</v>
      </c>
      <c r="AL230" s="493">
        <v>2</v>
      </c>
      <c r="AM230" s="492">
        <v>1</v>
      </c>
      <c r="AN230" s="493">
        <v>2</v>
      </c>
      <c r="AO230" s="494">
        <v>0</v>
      </c>
      <c r="AP230" s="495">
        <v>1</v>
      </c>
      <c r="AQ230" s="466"/>
      <c r="AR230" s="513"/>
      <c r="AS230" s="481">
        <v>22</v>
      </c>
      <c r="AT230" s="492">
        <v>0</v>
      </c>
      <c r="AU230" s="492">
        <v>0</v>
      </c>
      <c r="AV230" s="496">
        <v>5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69</v>
      </c>
      <c r="E231" s="488">
        <f t="shared" si="161"/>
        <v>29</v>
      </c>
      <c r="F231" s="489">
        <f t="shared" si="161"/>
        <v>40</v>
      </c>
      <c r="G231" s="490">
        <v>4</v>
      </c>
      <c r="H231" s="491">
        <v>2</v>
      </c>
      <c r="I231" s="492">
        <v>1</v>
      </c>
      <c r="J231" s="491">
        <v>1</v>
      </c>
      <c r="K231" s="492">
        <v>0</v>
      </c>
      <c r="L231" s="491">
        <v>0</v>
      </c>
      <c r="M231" s="492">
        <v>0</v>
      </c>
      <c r="N231" s="491">
        <v>2</v>
      </c>
      <c r="O231" s="492">
        <v>0</v>
      </c>
      <c r="P231" s="491">
        <v>0</v>
      </c>
      <c r="Q231" s="492">
        <v>0</v>
      </c>
      <c r="R231" s="491">
        <v>0</v>
      </c>
      <c r="S231" s="492">
        <v>0</v>
      </c>
      <c r="T231" s="491">
        <v>0</v>
      </c>
      <c r="U231" s="492">
        <v>1</v>
      </c>
      <c r="V231" s="493">
        <v>0</v>
      </c>
      <c r="W231" s="492">
        <v>0</v>
      </c>
      <c r="X231" s="493">
        <v>2</v>
      </c>
      <c r="Y231" s="492">
        <v>6</v>
      </c>
      <c r="Z231" s="493">
        <v>9</v>
      </c>
      <c r="AA231" s="492">
        <v>3</v>
      </c>
      <c r="AB231" s="493">
        <v>7</v>
      </c>
      <c r="AC231" s="492">
        <v>4</v>
      </c>
      <c r="AD231" s="493">
        <v>8</v>
      </c>
      <c r="AE231" s="492">
        <v>2</v>
      </c>
      <c r="AF231" s="493">
        <v>5</v>
      </c>
      <c r="AG231" s="492">
        <v>4</v>
      </c>
      <c r="AH231" s="493">
        <v>4</v>
      </c>
      <c r="AI231" s="492">
        <v>2</v>
      </c>
      <c r="AJ231" s="493">
        <v>0</v>
      </c>
      <c r="AK231" s="492">
        <v>1</v>
      </c>
      <c r="AL231" s="493">
        <v>0</v>
      </c>
      <c r="AM231" s="492">
        <v>1</v>
      </c>
      <c r="AN231" s="493">
        <v>0</v>
      </c>
      <c r="AO231" s="494">
        <v>0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2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40</v>
      </c>
      <c r="E232" s="488">
        <f t="shared" si="161"/>
        <v>14</v>
      </c>
      <c r="F232" s="489">
        <f t="shared" si="161"/>
        <v>26</v>
      </c>
      <c r="G232" s="497">
        <v>4</v>
      </c>
      <c r="H232" s="498">
        <v>4</v>
      </c>
      <c r="I232" s="499">
        <v>0</v>
      </c>
      <c r="J232" s="498">
        <v>1</v>
      </c>
      <c r="K232" s="499">
        <v>0</v>
      </c>
      <c r="L232" s="498">
        <v>0</v>
      </c>
      <c r="M232" s="499">
        <v>1</v>
      </c>
      <c r="N232" s="498">
        <v>0</v>
      </c>
      <c r="O232" s="499">
        <v>0</v>
      </c>
      <c r="P232" s="498">
        <v>0</v>
      </c>
      <c r="Q232" s="499">
        <v>0</v>
      </c>
      <c r="R232" s="498">
        <v>0</v>
      </c>
      <c r="S232" s="499">
        <v>2</v>
      </c>
      <c r="T232" s="498">
        <v>0</v>
      </c>
      <c r="U232" s="499">
        <v>1</v>
      </c>
      <c r="V232" s="500">
        <v>0</v>
      </c>
      <c r="W232" s="499">
        <v>1</v>
      </c>
      <c r="X232" s="500">
        <v>2</v>
      </c>
      <c r="Y232" s="499">
        <v>1</v>
      </c>
      <c r="Z232" s="500">
        <v>6</v>
      </c>
      <c r="AA232" s="499">
        <v>0</v>
      </c>
      <c r="AB232" s="500">
        <v>1</v>
      </c>
      <c r="AC232" s="499">
        <v>2</v>
      </c>
      <c r="AD232" s="500">
        <v>6</v>
      </c>
      <c r="AE232" s="499">
        <v>0</v>
      </c>
      <c r="AF232" s="500">
        <v>2</v>
      </c>
      <c r="AG232" s="499">
        <v>0</v>
      </c>
      <c r="AH232" s="500">
        <v>0</v>
      </c>
      <c r="AI232" s="499">
        <v>1</v>
      </c>
      <c r="AJ232" s="500">
        <v>2</v>
      </c>
      <c r="AK232" s="499">
        <v>1</v>
      </c>
      <c r="AL232" s="500">
        <v>1</v>
      </c>
      <c r="AM232" s="499">
        <v>0</v>
      </c>
      <c r="AN232" s="500">
        <v>1</v>
      </c>
      <c r="AO232" s="501">
        <v>0</v>
      </c>
      <c r="AP232" s="502">
        <v>1</v>
      </c>
      <c r="AQ232" s="466"/>
      <c r="AR232" s="513"/>
      <c r="AS232" s="513"/>
      <c r="AT232" s="499">
        <v>0</v>
      </c>
      <c r="AU232" s="499">
        <v>0</v>
      </c>
      <c r="AV232" s="505">
        <v>2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9</v>
      </c>
      <c r="E233" s="488">
        <f t="shared" si="161"/>
        <v>7</v>
      </c>
      <c r="F233" s="489">
        <f t="shared" si="161"/>
        <v>2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2</v>
      </c>
      <c r="X233" s="500">
        <v>0</v>
      </c>
      <c r="Y233" s="499">
        <v>0</v>
      </c>
      <c r="Z233" s="500">
        <v>1</v>
      </c>
      <c r="AA233" s="499">
        <v>2</v>
      </c>
      <c r="AB233" s="500">
        <v>0</v>
      </c>
      <c r="AC233" s="499">
        <v>0</v>
      </c>
      <c r="AD233" s="500">
        <v>0</v>
      </c>
      <c r="AE233" s="499">
        <v>0</v>
      </c>
      <c r="AF233" s="500">
        <v>0</v>
      </c>
      <c r="AG233" s="499">
        <v>2</v>
      </c>
      <c r="AH233" s="500">
        <v>0</v>
      </c>
      <c r="AI233" s="499">
        <v>1</v>
      </c>
      <c r="AJ233" s="500">
        <v>0</v>
      </c>
      <c r="AK233" s="499">
        <v>0</v>
      </c>
      <c r="AL233" s="500">
        <v>0</v>
      </c>
      <c r="AM233" s="499">
        <v>0</v>
      </c>
      <c r="AN233" s="500">
        <v>1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855"/>
      <c r="B234" s="3302" t="s">
        <v>274</v>
      </c>
      <c r="C234" s="3302"/>
      <c r="D234" s="506">
        <f t="shared" si="149"/>
        <v>5</v>
      </c>
      <c r="E234" s="507">
        <f t="shared" si="161"/>
        <v>3</v>
      </c>
      <c r="F234" s="508">
        <f t="shared" si="161"/>
        <v>2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1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0</v>
      </c>
      <c r="Y234" s="474">
        <v>0</v>
      </c>
      <c r="Z234" s="475">
        <v>1</v>
      </c>
      <c r="AA234" s="474">
        <v>1</v>
      </c>
      <c r="AB234" s="475">
        <v>0</v>
      </c>
      <c r="AC234" s="474">
        <v>2</v>
      </c>
      <c r="AD234" s="475">
        <v>0</v>
      </c>
      <c r="AE234" s="474">
        <v>0</v>
      </c>
      <c r="AF234" s="475">
        <v>0</v>
      </c>
      <c r="AG234" s="474">
        <v>0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4238" t="s">
        <v>94</v>
      </c>
      <c r="B235" s="3296" t="s">
        <v>269</v>
      </c>
      <c r="C235" s="3296"/>
      <c r="D235" s="2814">
        <f t="shared" si="149"/>
        <v>46</v>
      </c>
      <c r="E235" s="2834">
        <f t="shared" si="161"/>
        <v>19</v>
      </c>
      <c r="F235" s="2835">
        <f t="shared" si="161"/>
        <v>27</v>
      </c>
      <c r="G235" s="2827">
        <v>0</v>
      </c>
      <c r="H235" s="2828">
        <v>0</v>
      </c>
      <c r="I235" s="2829">
        <v>0</v>
      </c>
      <c r="J235" s="2828">
        <v>0</v>
      </c>
      <c r="K235" s="2829">
        <v>0</v>
      </c>
      <c r="L235" s="2828">
        <v>0</v>
      </c>
      <c r="M235" s="2829">
        <v>0</v>
      </c>
      <c r="N235" s="2828">
        <v>0</v>
      </c>
      <c r="O235" s="2829">
        <v>0</v>
      </c>
      <c r="P235" s="2828">
        <v>1</v>
      </c>
      <c r="Q235" s="2829">
        <v>0</v>
      </c>
      <c r="R235" s="2828">
        <v>0</v>
      </c>
      <c r="S235" s="2829">
        <v>0</v>
      </c>
      <c r="T235" s="2828">
        <v>0</v>
      </c>
      <c r="U235" s="2829">
        <v>0</v>
      </c>
      <c r="V235" s="2830">
        <v>0</v>
      </c>
      <c r="W235" s="2829">
        <v>5</v>
      </c>
      <c r="X235" s="2830">
        <v>2</v>
      </c>
      <c r="Y235" s="2829">
        <v>3</v>
      </c>
      <c r="Z235" s="2830">
        <v>0</v>
      </c>
      <c r="AA235" s="2829">
        <v>0</v>
      </c>
      <c r="AB235" s="2830">
        <v>0</v>
      </c>
      <c r="AC235" s="2829">
        <v>3</v>
      </c>
      <c r="AD235" s="2830">
        <v>7</v>
      </c>
      <c r="AE235" s="2829">
        <v>1</v>
      </c>
      <c r="AF235" s="2830">
        <v>3</v>
      </c>
      <c r="AG235" s="2829">
        <v>0</v>
      </c>
      <c r="AH235" s="2830">
        <v>12</v>
      </c>
      <c r="AI235" s="2829">
        <v>3</v>
      </c>
      <c r="AJ235" s="2830">
        <v>0</v>
      </c>
      <c r="AK235" s="2829">
        <v>3</v>
      </c>
      <c r="AL235" s="2830">
        <v>1</v>
      </c>
      <c r="AM235" s="2829">
        <v>1</v>
      </c>
      <c r="AN235" s="2830">
        <v>1</v>
      </c>
      <c r="AO235" s="485">
        <v>2</v>
      </c>
      <c r="AP235" s="486">
        <v>1</v>
      </c>
      <c r="AQ235" s="2827">
        <v>29</v>
      </c>
      <c r="AR235" s="487">
        <v>27</v>
      </c>
      <c r="AS235" s="2827">
        <v>18</v>
      </c>
      <c r="AT235" s="483">
        <v>0</v>
      </c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71</v>
      </c>
      <c r="E236" s="488">
        <f t="shared" si="161"/>
        <v>33</v>
      </c>
      <c r="F236" s="489">
        <f t="shared" si="161"/>
        <v>38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1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6</v>
      </c>
      <c r="X236" s="493">
        <v>3</v>
      </c>
      <c r="Y236" s="492">
        <v>9</v>
      </c>
      <c r="Z236" s="493">
        <v>1</v>
      </c>
      <c r="AA236" s="492">
        <v>1</v>
      </c>
      <c r="AB236" s="493">
        <v>2</v>
      </c>
      <c r="AC236" s="492">
        <v>3</v>
      </c>
      <c r="AD236" s="493">
        <v>9</v>
      </c>
      <c r="AE236" s="492">
        <v>2</v>
      </c>
      <c r="AF236" s="493">
        <v>7</v>
      </c>
      <c r="AG236" s="492">
        <v>3</v>
      </c>
      <c r="AH236" s="493">
        <v>9</v>
      </c>
      <c r="AI236" s="492">
        <v>4</v>
      </c>
      <c r="AJ236" s="493">
        <v>5</v>
      </c>
      <c r="AK236" s="492">
        <v>2</v>
      </c>
      <c r="AL236" s="493">
        <v>1</v>
      </c>
      <c r="AM236" s="492">
        <v>3</v>
      </c>
      <c r="AN236" s="493">
        <v>0</v>
      </c>
      <c r="AO236" s="494">
        <v>3</v>
      </c>
      <c r="AP236" s="495">
        <v>3</v>
      </c>
      <c r="AQ236" s="466"/>
      <c r="AR236" s="513"/>
      <c r="AS236" s="481">
        <v>22</v>
      </c>
      <c r="AT236" s="492">
        <v>0</v>
      </c>
      <c r="AU236" s="492">
        <v>0</v>
      </c>
      <c r="AV236" s="496">
        <v>0</v>
      </c>
      <c r="AW236" s="496">
        <v>0</v>
      </c>
      <c r="AX236" s="491">
        <v>0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39</v>
      </c>
      <c r="E237" s="488">
        <f t="shared" si="161"/>
        <v>16</v>
      </c>
      <c r="F237" s="489">
        <f t="shared" si="161"/>
        <v>23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1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0</v>
      </c>
      <c r="W237" s="492">
        <v>3</v>
      </c>
      <c r="X237" s="493">
        <v>2</v>
      </c>
      <c r="Y237" s="492">
        <v>2</v>
      </c>
      <c r="Z237" s="493">
        <v>0</v>
      </c>
      <c r="AA237" s="492">
        <v>0</v>
      </c>
      <c r="AB237" s="493">
        <v>0</v>
      </c>
      <c r="AC237" s="492">
        <v>3</v>
      </c>
      <c r="AD237" s="493">
        <v>4</v>
      </c>
      <c r="AE237" s="492">
        <v>0</v>
      </c>
      <c r="AF237" s="493">
        <v>4</v>
      </c>
      <c r="AG237" s="492">
        <v>0</v>
      </c>
      <c r="AH237" s="493">
        <v>11</v>
      </c>
      <c r="AI237" s="492">
        <v>4</v>
      </c>
      <c r="AJ237" s="493">
        <v>0</v>
      </c>
      <c r="AK237" s="492">
        <v>2</v>
      </c>
      <c r="AL237" s="493">
        <v>1</v>
      </c>
      <c r="AM237" s="492">
        <v>2</v>
      </c>
      <c r="AN237" s="493">
        <v>0</v>
      </c>
      <c r="AO237" s="494">
        <v>1</v>
      </c>
      <c r="AP237" s="495">
        <v>1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37</v>
      </c>
      <c r="E238" s="488">
        <f t="shared" si="161"/>
        <v>19</v>
      </c>
      <c r="F238" s="489">
        <f t="shared" si="161"/>
        <v>18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3</v>
      </c>
      <c r="X238" s="500">
        <v>3</v>
      </c>
      <c r="Y238" s="499">
        <v>4</v>
      </c>
      <c r="Z238" s="500">
        <v>1</v>
      </c>
      <c r="AA238" s="499">
        <v>1</v>
      </c>
      <c r="AB238" s="500">
        <v>1</v>
      </c>
      <c r="AC238" s="499">
        <v>1</v>
      </c>
      <c r="AD238" s="500">
        <v>3</v>
      </c>
      <c r="AE238" s="499">
        <v>2</v>
      </c>
      <c r="AF238" s="500">
        <v>4</v>
      </c>
      <c r="AG238" s="499">
        <v>3</v>
      </c>
      <c r="AH238" s="500">
        <v>3</v>
      </c>
      <c r="AI238" s="499">
        <v>2</v>
      </c>
      <c r="AJ238" s="500">
        <v>2</v>
      </c>
      <c r="AK238" s="499">
        <v>2</v>
      </c>
      <c r="AL238" s="500">
        <v>1</v>
      </c>
      <c r="AM238" s="499">
        <v>1</v>
      </c>
      <c r="AN238" s="500">
        <v>0</v>
      </c>
      <c r="AO238" s="501">
        <v>2</v>
      </c>
      <c r="AP238" s="502">
        <v>1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8</v>
      </c>
      <c r="E239" s="488">
        <f t="shared" si="161"/>
        <v>3</v>
      </c>
      <c r="F239" s="489">
        <f t="shared" si="161"/>
        <v>5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0</v>
      </c>
      <c r="Y239" s="499">
        <v>0</v>
      </c>
      <c r="Z239" s="500">
        <v>0</v>
      </c>
      <c r="AA239" s="499">
        <v>0</v>
      </c>
      <c r="AB239" s="500">
        <v>0</v>
      </c>
      <c r="AC239" s="499">
        <v>0</v>
      </c>
      <c r="AD239" s="500">
        <v>0</v>
      </c>
      <c r="AE239" s="499">
        <v>0</v>
      </c>
      <c r="AF239" s="500">
        <v>1</v>
      </c>
      <c r="AG239" s="499">
        <v>1</v>
      </c>
      <c r="AH239" s="500">
        <v>2</v>
      </c>
      <c r="AI239" s="499">
        <v>2</v>
      </c>
      <c r="AJ239" s="500">
        <v>2</v>
      </c>
      <c r="AK239" s="499">
        <v>0</v>
      </c>
      <c r="AL239" s="500">
        <v>0</v>
      </c>
      <c r="AM239" s="499">
        <v>0</v>
      </c>
      <c r="AN239" s="500">
        <v>0</v>
      </c>
      <c r="AO239" s="501">
        <v>1</v>
      </c>
      <c r="AP239" s="502">
        <v>1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855"/>
      <c r="B240" s="3864" t="s">
        <v>274</v>
      </c>
      <c r="C240" s="3864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>
        <v>0</v>
      </c>
      <c r="J240" s="473">
        <v>0</v>
      </c>
      <c r="K240" s="474">
        <v>0</v>
      </c>
      <c r="L240" s="473">
        <v>0</v>
      </c>
      <c r="M240" s="474">
        <v>0</v>
      </c>
      <c r="N240" s="473">
        <v>0</v>
      </c>
      <c r="O240" s="474">
        <v>0</v>
      </c>
      <c r="P240" s="473">
        <v>0</v>
      </c>
      <c r="Q240" s="474">
        <v>0</v>
      </c>
      <c r="R240" s="473">
        <v>0</v>
      </c>
      <c r="S240" s="474">
        <v>0</v>
      </c>
      <c r="T240" s="473">
        <v>0</v>
      </c>
      <c r="U240" s="474">
        <v>0</v>
      </c>
      <c r="V240" s="475">
        <v>0</v>
      </c>
      <c r="W240" s="474">
        <v>0</v>
      </c>
      <c r="X240" s="475">
        <v>0</v>
      </c>
      <c r="Y240" s="474">
        <v>0</v>
      </c>
      <c r="Z240" s="475">
        <v>0</v>
      </c>
      <c r="AA240" s="474">
        <v>0</v>
      </c>
      <c r="AB240" s="475">
        <v>0</v>
      </c>
      <c r="AC240" s="474">
        <v>0</v>
      </c>
      <c r="AD240" s="475">
        <v>0</v>
      </c>
      <c r="AE240" s="474">
        <v>0</v>
      </c>
      <c r="AF240" s="475">
        <v>0</v>
      </c>
      <c r="AG240" s="474">
        <v>0</v>
      </c>
      <c r="AH240" s="475">
        <v>0</v>
      </c>
      <c r="AI240" s="474">
        <v>0</v>
      </c>
      <c r="AJ240" s="475">
        <v>0</v>
      </c>
      <c r="AK240" s="474">
        <v>0</v>
      </c>
      <c r="AL240" s="475">
        <v>0</v>
      </c>
      <c r="AM240" s="474">
        <v>0</v>
      </c>
      <c r="AN240" s="475">
        <v>0</v>
      </c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4238" t="s">
        <v>275</v>
      </c>
      <c r="B241" s="3296" t="s">
        <v>269</v>
      </c>
      <c r="C241" s="3296"/>
      <c r="D241" s="2814">
        <f>SUM(E241+F241)</f>
        <v>39</v>
      </c>
      <c r="E241" s="2834">
        <f t="shared" si="161"/>
        <v>18</v>
      </c>
      <c r="F241" s="2835">
        <f t="shared" si="161"/>
        <v>21</v>
      </c>
      <c r="G241" s="2827">
        <v>0</v>
      </c>
      <c r="H241" s="2828">
        <v>0</v>
      </c>
      <c r="I241" s="2829">
        <v>1</v>
      </c>
      <c r="J241" s="2828">
        <v>1</v>
      </c>
      <c r="K241" s="2829">
        <v>1</v>
      </c>
      <c r="L241" s="2828">
        <v>2</v>
      </c>
      <c r="M241" s="2829">
        <v>2</v>
      </c>
      <c r="N241" s="2828">
        <v>1</v>
      </c>
      <c r="O241" s="2829">
        <v>3</v>
      </c>
      <c r="P241" s="2828">
        <v>1</v>
      </c>
      <c r="Q241" s="2829">
        <v>2</v>
      </c>
      <c r="R241" s="2828">
        <v>2</v>
      </c>
      <c r="S241" s="2829">
        <v>4</v>
      </c>
      <c r="T241" s="2828">
        <v>5</v>
      </c>
      <c r="U241" s="2829">
        <v>2</v>
      </c>
      <c r="V241" s="2828">
        <v>4</v>
      </c>
      <c r="W241" s="2829">
        <v>3</v>
      </c>
      <c r="X241" s="2828">
        <v>2</v>
      </c>
      <c r="Y241" s="2829">
        <v>0</v>
      </c>
      <c r="Z241" s="2828">
        <v>2</v>
      </c>
      <c r="AA241" s="2829">
        <v>0</v>
      </c>
      <c r="AB241" s="2828">
        <v>1</v>
      </c>
      <c r="AC241" s="2829">
        <v>0</v>
      </c>
      <c r="AD241" s="2828">
        <v>0</v>
      </c>
      <c r="AE241" s="2829">
        <v>0</v>
      </c>
      <c r="AF241" s="2828">
        <v>0</v>
      </c>
      <c r="AG241" s="2829">
        <v>0</v>
      </c>
      <c r="AH241" s="2828">
        <v>0</v>
      </c>
      <c r="AI241" s="2829">
        <v>0</v>
      </c>
      <c r="AJ241" s="2828">
        <v>0</v>
      </c>
      <c r="AK241" s="2829">
        <v>0</v>
      </c>
      <c r="AL241" s="2828">
        <v>0</v>
      </c>
      <c r="AM241" s="2829">
        <v>0</v>
      </c>
      <c r="AN241" s="2828">
        <v>0</v>
      </c>
      <c r="AO241" s="2831">
        <v>0</v>
      </c>
      <c r="AP241" s="2836"/>
      <c r="AQ241" s="2827">
        <v>16</v>
      </c>
      <c r="AR241" s="487">
        <v>18</v>
      </c>
      <c r="AS241" s="2827">
        <v>2</v>
      </c>
      <c r="AT241" s="483">
        <v>0</v>
      </c>
      <c r="AU241" s="483">
        <v>0</v>
      </c>
      <c r="AV241" s="487">
        <v>6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74</v>
      </c>
      <c r="E242" s="488">
        <f t="shared" si="161"/>
        <v>47</v>
      </c>
      <c r="F242" s="489">
        <f t="shared" si="161"/>
        <v>27</v>
      </c>
      <c r="G242" s="490">
        <v>1</v>
      </c>
      <c r="H242" s="491">
        <v>0</v>
      </c>
      <c r="I242" s="492">
        <v>1</v>
      </c>
      <c r="J242" s="491">
        <v>0</v>
      </c>
      <c r="K242" s="492">
        <v>3</v>
      </c>
      <c r="L242" s="491">
        <v>3</v>
      </c>
      <c r="M242" s="492">
        <v>8</v>
      </c>
      <c r="N242" s="491">
        <v>7</v>
      </c>
      <c r="O242" s="492">
        <v>5</v>
      </c>
      <c r="P242" s="491">
        <v>3</v>
      </c>
      <c r="Q242" s="492">
        <v>4</v>
      </c>
      <c r="R242" s="491">
        <v>1</v>
      </c>
      <c r="S242" s="492">
        <v>5</v>
      </c>
      <c r="T242" s="491">
        <v>6</v>
      </c>
      <c r="U242" s="492">
        <v>6</v>
      </c>
      <c r="V242" s="491">
        <v>3</v>
      </c>
      <c r="W242" s="492">
        <v>8</v>
      </c>
      <c r="X242" s="491">
        <v>0</v>
      </c>
      <c r="Y242" s="492">
        <v>4</v>
      </c>
      <c r="Z242" s="491">
        <v>1</v>
      </c>
      <c r="AA242" s="492">
        <v>2</v>
      </c>
      <c r="AB242" s="491">
        <v>2</v>
      </c>
      <c r="AC242" s="492">
        <v>0</v>
      </c>
      <c r="AD242" s="491">
        <v>1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11</v>
      </c>
      <c r="AT242" s="492">
        <v>0</v>
      </c>
      <c r="AU242" s="492">
        <v>0</v>
      </c>
      <c r="AV242" s="496">
        <v>18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21</v>
      </c>
      <c r="E243" s="488">
        <f t="shared" si="161"/>
        <v>12</v>
      </c>
      <c r="F243" s="489">
        <f t="shared" si="161"/>
        <v>9</v>
      </c>
      <c r="G243" s="490">
        <v>0</v>
      </c>
      <c r="H243" s="491">
        <v>0</v>
      </c>
      <c r="I243" s="492">
        <v>0</v>
      </c>
      <c r="J243" s="491">
        <v>0</v>
      </c>
      <c r="K243" s="492">
        <v>1</v>
      </c>
      <c r="L243" s="491">
        <v>2</v>
      </c>
      <c r="M243" s="492">
        <v>4</v>
      </c>
      <c r="N243" s="491">
        <v>0</v>
      </c>
      <c r="O243" s="492">
        <v>2</v>
      </c>
      <c r="P243" s="491">
        <v>1</v>
      </c>
      <c r="Q243" s="492">
        <v>1</v>
      </c>
      <c r="R243" s="491">
        <v>0</v>
      </c>
      <c r="S243" s="492">
        <v>0</v>
      </c>
      <c r="T243" s="491">
        <v>3</v>
      </c>
      <c r="U243" s="492">
        <v>2</v>
      </c>
      <c r="V243" s="491">
        <v>1</v>
      </c>
      <c r="W243" s="492">
        <v>1</v>
      </c>
      <c r="X243" s="491">
        <v>2</v>
      </c>
      <c r="Y243" s="492">
        <v>1</v>
      </c>
      <c r="Z243" s="491">
        <v>0</v>
      </c>
      <c r="AA243" s="492">
        <v>0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7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26</v>
      </c>
      <c r="E244" s="488">
        <f t="shared" si="161"/>
        <v>13</v>
      </c>
      <c r="F244" s="489">
        <f t="shared" si="161"/>
        <v>13</v>
      </c>
      <c r="G244" s="497">
        <v>0</v>
      </c>
      <c r="H244" s="498">
        <v>0</v>
      </c>
      <c r="I244" s="499">
        <v>0</v>
      </c>
      <c r="J244" s="498">
        <v>0</v>
      </c>
      <c r="K244" s="499">
        <v>0</v>
      </c>
      <c r="L244" s="498">
        <v>1</v>
      </c>
      <c r="M244" s="499">
        <v>2</v>
      </c>
      <c r="N244" s="498">
        <v>2</v>
      </c>
      <c r="O244" s="499">
        <v>2</v>
      </c>
      <c r="P244" s="498">
        <v>1</v>
      </c>
      <c r="Q244" s="499">
        <v>3</v>
      </c>
      <c r="R244" s="498">
        <v>1</v>
      </c>
      <c r="S244" s="499">
        <v>1</v>
      </c>
      <c r="T244" s="498">
        <v>1</v>
      </c>
      <c r="U244" s="499">
        <v>2</v>
      </c>
      <c r="V244" s="498">
        <v>5</v>
      </c>
      <c r="W244" s="499">
        <v>3</v>
      </c>
      <c r="X244" s="498">
        <v>1</v>
      </c>
      <c r="Y244" s="499">
        <v>0</v>
      </c>
      <c r="Z244" s="498">
        <v>1</v>
      </c>
      <c r="AA244" s="499">
        <v>0</v>
      </c>
      <c r="AB244" s="498">
        <v>0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2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2</v>
      </c>
      <c r="E245" s="488">
        <f t="shared" si="161"/>
        <v>2</v>
      </c>
      <c r="F245" s="489">
        <f t="shared" si="161"/>
        <v>0</v>
      </c>
      <c r="G245" s="497">
        <v>0</v>
      </c>
      <c r="H245" s="498">
        <v>0</v>
      </c>
      <c r="I245" s="499">
        <v>0</v>
      </c>
      <c r="J245" s="498">
        <v>0</v>
      </c>
      <c r="K245" s="499">
        <v>0</v>
      </c>
      <c r="L245" s="498">
        <v>0</v>
      </c>
      <c r="M245" s="499">
        <v>0</v>
      </c>
      <c r="N245" s="498">
        <v>0</v>
      </c>
      <c r="O245" s="499">
        <v>0</v>
      </c>
      <c r="P245" s="498">
        <v>0</v>
      </c>
      <c r="Q245" s="499">
        <v>0</v>
      </c>
      <c r="R245" s="498">
        <v>0</v>
      </c>
      <c r="S245" s="499">
        <v>1</v>
      </c>
      <c r="T245" s="498">
        <v>0</v>
      </c>
      <c r="U245" s="499">
        <v>0</v>
      </c>
      <c r="V245" s="498">
        <v>0</v>
      </c>
      <c r="W245" s="499">
        <v>1</v>
      </c>
      <c r="X245" s="498">
        <v>0</v>
      </c>
      <c r="Y245" s="499">
        <v>0</v>
      </c>
      <c r="Z245" s="498">
        <v>0</v>
      </c>
      <c r="AA245" s="499">
        <v>0</v>
      </c>
      <c r="AB245" s="498">
        <v>0</v>
      </c>
      <c r="AC245" s="499">
        <v>0</v>
      </c>
      <c r="AD245" s="498">
        <v>0</v>
      </c>
      <c r="AE245" s="499">
        <v>0</v>
      </c>
      <c r="AF245" s="498">
        <v>0</v>
      </c>
      <c r="AG245" s="499">
        <v>0</v>
      </c>
      <c r="AH245" s="498">
        <v>0</v>
      </c>
      <c r="AI245" s="499">
        <v>0</v>
      </c>
      <c r="AJ245" s="498">
        <v>0</v>
      </c>
      <c r="AK245" s="499">
        <v>0</v>
      </c>
      <c r="AL245" s="498">
        <v>0</v>
      </c>
      <c r="AM245" s="499">
        <v>0</v>
      </c>
      <c r="AN245" s="498">
        <v>0</v>
      </c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855"/>
      <c r="B246" s="3864" t="s">
        <v>274</v>
      </c>
      <c r="C246" s="3864"/>
      <c r="D246" s="506">
        <f t="shared" si="149"/>
        <v>0</v>
      </c>
      <c r="E246" s="507">
        <f t="shared" si="161"/>
        <v>0</v>
      </c>
      <c r="F246" s="508">
        <f t="shared" si="161"/>
        <v>0</v>
      </c>
      <c r="G246" s="3528"/>
      <c r="H246" s="3528"/>
      <c r="I246" s="474">
        <v>0</v>
      </c>
      <c r="J246" s="473">
        <v>0</v>
      </c>
      <c r="K246" s="474">
        <v>0</v>
      </c>
      <c r="L246" s="473">
        <v>0</v>
      </c>
      <c r="M246" s="474">
        <v>0</v>
      </c>
      <c r="N246" s="473">
        <v>0</v>
      </c>
      <c r="O246" s="474">
        <v>0</v>
      </c>
      <c r="P246" s="473">
        <v>0</v>
      </c>
      <c r="Q246" s="474">
        <v>0</v>
      </c>
      <c r="R246" s="473">
        <v>0</v>
      </c>
      <c r="S246" s="474">
        <v>0</v>
      </c>
      <c r="T246" s="473">
        <v>0</v>
      </c>
      <c r="U246" s="474">
        <v>0</v>
      </c>
      <c r="V246" s="473">
        <v>0</v>
      </c>
      <c r="W246" s="474">
        <v>0</v>
      </c>
      <c r="X246" s="473">
        <v>0</v>
      </c>
      <c r="Y246" s="474">
        <v>0</v>
      </c>
      <c r="Z246" s="473">
        <v>0</v>
      </c>
      <c r="AA246" s="474">
        <v>0</v>
      </c>
      <c r="AB246" s="473">
        <v>0</v>
      </c>
      <c r="AC246" s="474">
        <v>0</v>
      </c>
      <c r="AD246" s="473">
        <v>0</v>
      </c>
      <c r="AE246" s="474">
        <v>0</v>
      </c>
      <c r="AF246" s="473">
        <v>0</v>
      </c>
      <c r="AG246" s="474">
        <v>0</v>
      </c>
      <c r="AH246" s="473">
        <v>0</v>
      </c>
      <c r="AI246" s="474">
        <v>0</v>
      </c>
      <c r="AJ246" s="473">
        <v>0</v>
      </c>
      <c r="AK246" s="474">
        <v>0</v>
      </c>
      <c r="AL246" s="473">
        <v>0</v>
      </c>
      <c r="AM246" s="474">
        <v>0</v>
      </c>
      <c r="AN246" s="473">
        <v>0</v>
      </c>
      <c r="AO246" s="476">
        <v>0</v>
      </c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4238" t="s">
        <v>276</v>
      </c>
      <c r="B247" s="3296" t="s">
        <v>269</v>
      </c>
      <c r="C247" s="3296"/>
      <c r="D247" s="2814">
        <f t="shared" si="149"/>
        <v>6</v>
      </c>
      <c r="E247" s="2834">
        <f t="shared" si="161"/>
        <v>0</v>
      </c>
      <c r="F247" s="2835">
        <f t="shared" si="161"/>
        <v>6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0</v>
      </c>
      <c r="X247" s="484">
        <v>3</v>
      </c>
      <c r="Y247" s="2829">
        <v>0</v>
      </c>
      <c r="Z247" s="2830">
        <v>3</v>
      </c>
      <c r="AA247" s="2829">
        <v>0</v>
      </c>
      <c r="AB247" s="2830">
        <v>0</v>
      </c>
      <c r="AC247" s="2829">
        <v>0</v>
      </c>
      <c r="AD247" s="2830">
        <v>0</v>
      </c>
      <c r="AE247" s="2829">
        <v>0</v>
      </c>
      <c r="AF247" s="2830">
        <v>0</v>
      </c>
      <c r="AG247" s="2829">
        <v>0</v>
      </c>
      <c r="AH247" s="2830">
        <v>0</v>
      </c>
      <c r="AI247" s="2829">
        <v>0</v>
      </c>
      <c r="AJ247" s="2830">
        <v>0</v>
      </c>
      <c r="AK247" s="2829">
        <v>0</v>
      </c>
      <c r="AL247" s="2830">
        <v>0</v>
      </c>
      <c r="AM247" s="2829">
        <v>0</v>
      </c>
      <c r="AN247" s="2830">
        <v>0</v>
      </c>
      <c r="AO247" s="2837"/>
      <c r="AP247" s="2836"/>
      <c r="AQ247" s="2827">
        <v>3</v>
      </c>
      <c r="AR247" s="487">
        <v>3</v>
      </c>
      <c r="AS247" s="2827">
        <v>1</v>
      </c>
      <c r="AT247" s="483">
        <v>0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223</v>
      </c>
      <c r="E248" s="488">
        <f t="shared" si="161"/>
        <v>117</v>
      </c>
      <c r="F248" s="489">
        <f t="shared" si="161"/>
        <v>106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0</v>
      </c>
      <c r="V248" s="493">
        <v>0</v>
      </c>
      <c r="W248" s="492">
        <v>19</v>
      </c>
      <c r="X248" s="493">
        <v>21</v>
      </c>
      <c r="Y248" s="492">
        <v>66</v>
      </c>
      <c r="Z248" s="493">
        <v>46</v>
      </c>
      <c r="AA248" s="492">
        <v>24</v>
      </c>
      <c r="AB248" s="493">
        <v>35</v>
      </c>
      <c r="AC248" s="492">
        <v>8</v>
      </c>
      <c r="AD248" s="493">
        <v>3</v>
      </c>
      <c r="AE248" s="492">
        <v>0</v>
      </c>
      <c r="AF248" s="493">
        <v>1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27</v>
      </c>
      <c r="AT248" s="492">
        <v>0</v>
      </c>
      <c r="AU248" s="492">
        <v>0</v>
      </c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9</v>
      </c>
      <c r="E249" s="488">
        <f t="shared" si="161"/>
        <v>7</v>
      </c>
      <c r="F249" s="489">
        <f t="shared" si="161"/>
        <v>2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1</v>
      </c>
      <c r="X249" s="493">
        <v>0</v>
      </c>
      <c r="Y249" s="492">
        <v>6</v>
      </c>
      <c r="Z249" s="493">
        <v>2</v>
      </c>
      <c r="AA249" s="492">
        <v>0</v>
      </c>
      <c r="AB249" s="493">
        <v>0</v>
      </c>
      <c r="AC249" s="492">
        <v>0</v>
      </c>
      <c r="AD249" s="493">
        <v>0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12</v>
      </c>
      <c r="E250" s="488">
        <f t="shared" si="161"/>
        <v>5</v>
      </c>
      <c r="F250" s="489">
        <f t="shared" si="161"/>
        <v>7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0</v>
      </c>
      <c r="X250" s="500">
        <v>0</v>
      </c>
      <c r="Y250" s="499">
        <v>2</v>
      </c>
      <c r="Z250" s="500">
        <v>2</v>
      </c>
      <c r="AA250" s="499">
        <v>2</v>
      </c>
      <c r="AB250" s="500">
        <v>5</v>
      </c>
      <c r="AC250" s="499">
        <v>1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12</v>
      </c>
      <c r="E251" s="488">
        <f t="shared" si="161"/>
        <v>5</v>
      </c>
      <c r="F251" s="489">
        <f t="shared" si="161"/>
        <v>7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0</v>
      </c>
      <c r="Y251" s="499">
        <v>1</v>
      </c>
      <c r="Z251" s="500">
        <v>3</v>
      </c>
      <c r="AA251" s="499">
        <v>4</v>
      </c>
      <c r="AB251" s="500">
        <v>4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855"/>
      <c r="B252" s="3864" t="s">
        <v>274</v>
      </c>
      <c r="C252" s="3864"/>
      <c r="D252" s="506">
        <f t="shared" si="149"/>
        <v>0</v>
      </c>
      <c r="E252" s="507">
        <f t="shared" si="161"/>
        <v>0</v>
      </c>
      <c r="F252" s="507">
        <f t="shared" si="161"/>
        <v>0</v>
      </c>
      <c r="G252" s="472">
        <v>0</v>
      </c>
      <c r="H252" s="473">
        <v>0</v>
      </c>
      <c r="I252" s="474">
        <v>0</v>
      </c>
      <c r="J252" s="473">
        <v>0</v>
      </c>
      <c r="K252" s="474">
        <v>0</v>
      </c>
      <c r="L252" s="473">
        <v>0</v>
      </c>
      <c r="M252" s="474">
        <v>0</v>
      </c>
      <c r="N252" s="473">
        <v>0</v>
      </c>
      <c r="O252" s="474">
        <v>0</v>
      </c>
      <c r="P252" s="473">
        <v>0</v>
      </c>
      <c r="Q252" s="474">
        <v>0</v>
      </c>
      <c r="R252" s="473">
        <v>0</v>
      </c>
      <c r="S252" s="474">
        <v>0</v>
      </c>
      <c r="T252" s="473">
        <v>0</v>
      </c>
      <c r="U252" s="474">
        <v>0</v>
      </c>
      <c r="V252" s="475">
        <v>0</v>
      </c>
      <c r="W252" s="474">
        <v>0</v>
      </c>
      <c r="X252" s="475">
        <v>0</v>
      </c>
      <c r="Y252" s="474">
        <v>0</v>
      </c>
      <c r="Z252" s="475">
        <v>0</v>
      </c>
      <c r="AA252" s="474">
        <v>0</v>
      </c>
      <c r="AB252" s="475">
        <v>0</v>
      </c>
      <c r="AC252" s="474">
        <v>0</v>
      </c>
      <c r="AD252" s="475">
        <v>0</v>
      </c>
      <c r="AE252" s="474">
        <v>0</v>
      </c>
      <c r="AF252" s="475">
        <v>0</v>
      </c>
      <c r="AG252" s="474">
        <v>0</v>
      </c>
      <c r="AH252" s="475">
        <v>0</v>
      </c>
      <c r="AI252" s="474">
        <v>0</v>
      </c>
      <c r="AJ252" s="475">
        <v>0</v>
      </c>
      <c r="AK252" s="474">
        <v>0</v>
      </c>
      <c r="AL252" s="475">
        <v>0</v>
      </c>
      <c r="AM252" s="474">
        <v>0</v>
      </c>
      <c r="AN252" s="475">
        <v>0</v>
      </c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4335" t="s">
        <v>277</v>
      </c>
      <c r="B253" s="3296" t="s">
        <v>269</v>
      </c>
      <c r="C253" s="3296"/>
      <c r="D253" s="2814">
        <f t="shared" si="149"/>
        <v>0</v>
      </c>
      <c r="E253" s="2834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2830"/>
      <c r="AI253" s="2829"/>
      <c r="AJ253" s="2830"/>
      <c r="AK253" s="2829"/>
      <c r="AL253" s="2830"/>
      <c r="AM253" s="2829"/>
      <c r="AN253" s="2830"/>
      <c r="AO253" s="2838"/>
      <c r="AP253" s="2839"/>
      <c r="AQ253" s="2827">
        <v>0</v>
      </c>
      <c r="AR253" s="487">
        <v>0</v>
      </c>
      <c r="AS253" s="2827">
        <v>0</v>
      </c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>
        <v>0</v>
      </c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973"/>
      <c r="B258" s="3864" t="s">
        <v>274</v>
      </c>
      <c r="C258" s="3864"/>
      <c r="D258" s="1998">
        <f t="shared" si="149"/>
        <v>0</v>
      </c>
      <c r="E258" s="1079">
        <f t="shared" si="161"/>
        <v>0</v>
      </c>
      <c r="F258" s="2635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2840"/>
      <c r="AD258" s="2841"/>
      <c r="AE258" s="2840"/>
      <c r="AF258" s="2841"/>
      <c r="AG258" s="2840"/>
      <c r="AH258" s="2841"/>
      <c r="AI258" s="2840"/>
      <c r="AJ258" s="2841"/>
      <c r="AK258" s="2840"/>
      <c r="AL258" s="2841"/>
      <c r="AM258" s="2840"/>
      <c r="AN258" s="2841"/>
      <c r="AO258" s="2001"/>
      <c r="AP258" s="2002"/>
      <c r="AQ258" s="1778"/>
      <c r="AR258" s="1082"/>
      <c r="AS258" s="510"/>
      <c r="AT258" s="2840">
        <v>0</v>
      </c>
      <c r="AU258" s="2840">
        <v>0</v>
      </c>
      <c r="AV258" s="1083">
        <v>0</v>
      </c>
      <c r="AW258" s="1083">
        <v>0</v>
      </c>
      <c r="AX258" s="2003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4238" t="s">
        <v>104</v>
      </c>
      <c r="B259" s="3296" t="s">
        <v>269</v>
      </c>
      <c r="C259" s="3296"/>
      <c r="D259" s="411">
        <f t="shared" si="149"/>
        <v>21</v>
      </c>
      <c r="E259" s="479">
        <f t="shared" si="161"/>
        <v>7</v>
      </c>
      <c r="F259" s="480">
        <f t="shared" si="161"/>
        <v>14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0</v>
      </c>
      <c r="V259" s="484">
        <v>0</v>
      </c>
      <c r="W259" s="483">
        <v>1</v>
      </c>
      <c r="X259" s="484">
        <v>1</v>
      </c>
      <c r="Y259" s="483">
        <v>3</v>
      </c>
      <c r="Z259" s="484">
        <v>2</v>
      </c>
      <c r="AA259" s="483">
        <v>0</v>
      </c>
      <c r="AB259" s="484">
        <v>1</v>
      </c>
      <c r="AC259" s="483">
        <v>0</v>
      </c>
      <c r="AD259" s="484">
        <v>0</v>
      </c>
      <c r="AE259" s="483">
        <v>0</v>
      </c>
      <c r="AF259" s="484">
        <v>0</v>
      </c>
      <c r="AG259" s="483">
        <v>1</v>
      </c>
      <c r="AH259" s="484">
        <v>8</v>
      </c>
      <c r="AI259" s="483">
        <v>2</v>
      </c>
      <c r="AJ259" s="484">
        <v>0</v>
      </c>
      <c r="AK259" s="483">
        <v>0</v>
      </c>
      <c r="AL259" s="484">
        <v>2</v>
      </c>
      <c r="AM259" s="483">
        <v>0</v>
      </c>
      <c r="AN259" s="484">
        <v>0</v>
      </c>
      <c r="AO259" s="485">
        <v>0</v>
      </c>
      <c r="AP259" s="486">
        <v>0</v>
      </c>
      <c r="AQ259" s="481">
        <v>11</v>
      </c>
      <c r="AR259" s="487">
        <v>11</v>
      </c>
      <c r="AS259" s="2827">
        <v>7</v>
      </c>
      <c r="AT259" s="483">
        <v>0</v>
      </c>
      <c r="AU259" s="483">
        <v>0</v>
      </c>
      <c r="AV259" s="487">
        <v>0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132</v>
      </c>
      <c r="E260" s="488">
        <f t="shared" si="161"/>
        <v>36</v>
      </c>
      <c r="F260" s="489">
        <f t="shared" si="161"/>
        <v>96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0</v>
      </c>
      <c r="V260" s="493">
        <v>1</v>
      </c>
      <c r="W260" s="492">
        <v>1</v>
      </c>
      <c r="X260" s="493">
        <v>4</v>
      </c>
      <c r="Y260" s="492">
        <v>8</v>
      </c>
      <c r="Z260" s="493">
        <v>6</v>
      </c>
      <c r="AA260" s="492">
        <v>2</v>
      </c>
      <c r="AB260" s="493">
        <v>5</v>
      </c>
      <c r="AC260" s="492">
        <v>1</v>
      </c>
      <c r="AD260" s="493">
        <v>15</v>
      </c>
      <c r="AE260" s="492">
        <v>6</v>
      </c>
      <c r="AF260" s="493">
        <v>14</v>
      </c>
      <c r="AG260" s="492">
        <v>6</v>
      </c>
      <c r="AH260" s="493">
        <v>32</v>
      </c>
      <c r="AI260" s="492">
        <v>8</v>
      </c>
      <c r="AJ260" s="493">
        <v>6</v>
      </c>
      <c r="AK260" s="492">
        <v>2</v>
      </c>
      <c r="AL260" s="493">
        <v>11</v>
      </c>
      <c r="AM260" s="492">
        <v>2</v>
      </c>
      <c r="AN260" s="493">
        <v>2</v>
      </c>
      <c r="AO260" s="494">
        <v>10</v>
      </c>
      <c r="AP260" s="495">
        <v>1</v>
      </c>
      <c r="AQ260" s="466"/>
      <c r="AR260" s="513"/>
      <c r="AS260" s="481">
        <v>23</v>
      </c>
      <c r="AT260" s="492">
        <v>0</v>
      </c>
      <c r="AU260" s="492">
        <v>0</v>
      </c>
      <c r="AV260" s="496">
        <v>2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20</v>
      </c>
      <c r="E261" s="488">
        <f t="shared" si="161"/>
        <v>6</v>
      </c>
      <c r="F261" s="489">
        <f t="shared" si="161"/>
        <v>14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0</v>
      </c>
      <c r="V261" s="493">
        <v>0</v>
      </c>
      <c r="W261" s="492">
        <v>0</v>
      </c>
      <c r="X261" s="493">
        <v>1</v>
      </c>
      <c r="Y261" s="492">
        <v>3</v>
      </c>
      <c r="Z261" s="493">
        <v>2</v>
      </c>
      <c r="AA261" s="492">
        <v>0</v>
      </c>
      <c r="AB261" s="493">
        <v>1</v>
      </c>
      <c r="AC261" s="492">
        <v>0</v>
      </c>
      <c r="AD261" s="493">
        <v>0</v>
      </c>
      <c r="AE261" s="492">
        <v>0</v>
      </c>
      <c r="AF261" s="493">
        <v>0</v>
      </c>
      <c r="AG261" s="492">
        <v>1</v>
      </c>
      <c r="AH261" s="493">
        <v>8</v>
      </c>
      <c r="AI261" s="492">
        <v>2</v>
      </c>
      <c r="AJ261" s="493">
        <v>1</v>
      </c>
      <c r="AK261" s="492">
        <v>0</v>
      </c>
      <c r="AL261" s="493">
        <v>1</v>
      </c>
      <c r="AM261" s="492">
        <v>0</v>
      </c>
      <c r="AN261" s="493">
        <v>0</v>
      </c>
      <c r="AO261" s="494">
        <v>0</v>
      </c>
      <c r="AP261" s="495">
        <v>0</v>
      </c>
      <c r="AQ261" s="466"/>
      <c r="AR261" s="513"/>
      <c r="AS261" s="513"/>
      <c r="AT261" s="492">
        <v>0</v>
      </c>
      <c r="AU261" s="492">
        <v>0</v>
      </c>
      <c r="AV261" s="496">
        <v>0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32</v>
      </c>
      <c r="E262" s="488">
        <f t="shared" si="161"/>
        <v>7</v>
      </c>
      <c r="F262" s="489">
        <f t="shared" si="161"/>
        <v>25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0</v>
      </c>
      <c r="V262" s="500">
        <v>0</v>
      </c>
      <c r="W262" s="499">
        <v>0</v>
      </c>
      <c r="X262" s="500">
        <v>1</v>
      </c>
      <c r="Y262" s="499">
        <v>2</v>
      </c>
      <c r="Z262" s="500">
        <v>4</v>
      </c>
      <c r="AA262" s="499">
        <v>0</v>
      </c>
      <c r="AB262" s="500">
        <v>2</v>
      </c>
      <c r="AC262" s="499">
        <v>0</v>
      </c>
      <c r="AD262" s="500">
        <v>3</v>
      </c>
      <c r="AE262" s="499">
        <v>0</v>
      </c>
      <c r="AF262" s="500">
        <v>7</v>
      </c>
      <c r="AG262" s="499">
        <v>2</v>
      </c>
      <c r="AH262" s="500">
        <v>2</v>
      </c>
      <c r="AI262" s="499">
        <v>3</v>
      </c>
      <c r="AJ262" s="500">
        <v>3</v>
      </c>
      <c r="AK262" s="499">
        <v>0</v>
      </c>
      <c r="AL262" s="500">
        <v>3</v>
      </c>
      <c r="AM262" s="499">
        <v>0</v>
      </c>
      <c r="AN262" s="500">
        <v>0</v>
      </c>
      <c r="AO262" s="501">
        <v>2</v>
      </c>
      <c r="AP262" s="502">
        <v>1</v>
      </c>
      <c r="AQ262" s="503"/>
      <c r="AR262" s="523"/>
      <c r="AS262" s="513"/>
      <c r="AT262" s="499">
        <v>0</v>
      </c>
      <c r="AU262" s="499">
        <v>0</v>
      </c>
      <c r="AV262" s="505">
        <v>1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25</v>
      </c>
      <c r="E263" s="488">
        <f t="shared" si="161"/>
        <v>8</v>
      </c>
      <c r="F263" s="489">
        <f t="shared" si="161"/>
        <v>17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1</v>
      </c>
      <c r="Z263" s="500">
        <v>1</v>
      </c>
      <c r="AA263" s="499">
        <v>1</v>
      </c>
      <c r="AB263" s="500">
        <v>1</v>
      </c>
      <c r="AC263" s="499">
        <v>0</v>
      </c>
      <c r="AD263" s="500">
        <v>3</v>
      </c>
      <c r="AE263" s="499">
        <v>2</v>
      </c>
      <c r="AF263" s="500">
        <v>5</v>
      </c>
      <c r="AG263" s="499">
        <v>1</v>
      </c>
      <c r="AH263" s="500">
        <v>2</v>
      </c>
      <c r="AI263" s="499">
        <v>0</v>
      </c>
      <c r="AJ263" s="500">
        <v>1</v>
      </c>
      <c r="AK263" s="499">
        <v>1</v>
      </c>
      <c r="AL263" s="500">
        <v>3</v>
      </c>
      <c r="AM263" s="499">
        <v>2</v>
      </c>
      <c r="AN263" s="500">
        <v>1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1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855"/>
      <c r="B264" s="3302" t="s">
        <v>274</v>
      </c>
      <c r="C264" s="3302"/>
      <c r="D264" s="524">
        <f t="shared" si="149"/>
        <v>1</v>
      </c>
      <c r="E264" s="525">
        <f t="shared" si="161"/>
        <v>0</v>
      </c>
      <c r="F264" s="526">
        <f t="shared" si="161"/>
        <v>1</v>
      </c>
      <c r="G264" s="497">
        <v>0</v>
      </c>
      <c r="H264" s="498">
        <v>0</v>
      </c>
      <c r="I264" s="499">
        <v>0</v>
      </c>
      <c r="J264" s="498">
        <v>0</v>
      </c>
      <c r="K264" s="499">
        <v>0</v>
      </c>
      <c r="L264" s="498">
        <v>0</v>
      </c>
      <c r="M264" s="499">
        <v>0</v>
      </c>
      <c r="N264" s="498">
        <v>0</v>
      </c>
      <c r="O264" s="499">
        <v>0</v>
      </c>
      <c r="P264" s="498">
        <v>0</v>
      </c>
      <c r="Q264" s="499">
        <v>0</v>
      </c>
      <c r="R264" s="498">
        <v>0</v>
      </c>
      <c r="S264" s="499">
        <v>0</v>
      </c>
      <c r="T264" s="498">
        <v>0</v>
      </c>
      <c r="U264" s="499">
        <v>0</v>
      </c>
      <c r="V264" s="500">
        <v>0</v>
      </c>
      <c r="W264" s="499">
        <v>0</v>
      </c>
      <c r="X264" s="500">
        <v>0</v>
      </c>
      <c r="Y264" s="499">
        <v>0</v>
      </c>
      <c r="Z264" s="500">
        <v>0</v>
      </c>
      <c r="AA264" s="499">
        <v>0</v>
      </c>
      <c r="AB264" s="500">
        <v>0</v>
      </c>
      <c r="AC264" s="499">
        <v>0</v>
      </c>
      <c r="AD264" s="500">
        <v>1</v>
      </c>
      <c r="AE264" s="499">
        <v>0</v>
      </c>
      <c r="AF264" s="500">
        <v>0</v>
      </c>
      <c r="AG264" s="499">
        <v>0</v>
      </c>
      <c r="AH264" s="500">
        <v>0</v>
      </c>
      <c r="AI264" s="499">
        <v>0</v>
      </c>
      <c r="AJ264" s="500">
        <v>0</v>
      </c>
      <c r="AK264" s="499">
        <v>0</v>
      </c>
      <c r="AL264" s="500">
        <v>0</v>
      </c>
      <c r="AM264" s="499">
        <v>0</v>
      </c>
      <c r="AN264" s="500">
        <v>0</v>
      </c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4238" t="s">
        <v>278</v>
      </c>
      <c r="B265" s="3296" t="s">
        <v>269</v>
      </c>
      <c r="C265" s="3296"/>
      <c r="D265" s="2814">
        <f t="shared" si="149"/>
        <v>0</v>
      </c>
      <c r="E265" s="2834">
        <f t="shared" ref="E265:F282" si="166">+Y265+AA265+AC265+AE265+AG265+AI265+AK265+AM265</f>
        <v>0</v>
      </c>
      <c r="F265" s="2835">
        <f t="shared" si="166"/>
        <v>0</v>
      </c>
      <c r="G265" s="2842"/>
      <c r="H265" s="2843"/>
      <c r="I265" s="2844"/>
      <c r="J265" s="2843"/>
      <c r="K265" s="2844"/>
      <c r="L265" s="2843"/>
      <c r="M265" s="2845"/>
      <c r="N265" s="2846"/>
      <c r="O265" s="2847"/>
      <c r="P265" s="2846"/>
      <c r="Q265" s="2844"/>
      <c r="R265" s="2843"/>
      <c r="S265" s="2844"/>
      <c r="T265" s="2843"/>
      <c r="U265" s="2845"/>
      <c r="V265" s="2846"/>
      <c r="W265" s="2847"/>
      <c r="X265" s="2846"/>
      <c r="Y265" s="2829"/>
      <c r="Z265" s="2830"/>
      <c r="AA265" s="2829"/>
      <c r="AB265" s="2830"/>
      <c r="AC265" s="2829"/>
      <c r="AD265" s="2830"/>
      <c r="AE265" s="2829"/>
      <c r="AF265" s="2830"/>
      <c r="AG265" s="2829"/>
      <c r="AH265" s="2830"/>
      <c r="AI265" s="2829"/>
      <c r="AJ265" s="2830"/>
      <c r="AK265" s="2829"/>
      <c r="AL265" s="2830"/>
      <c r="AM265" s="2829"/>
      <c r="AN265" s="2830"/>
      <c r="AO265" s="485"/>
      <c r="AP265" s="486"/>
      <c r="AQ265" s="2827"/>
      <c r="AR265" s="487"/>
      <c r="AS265" s="2827"/>
      <c r="AT265" s="483"/>
      <c r="AU265" s="483">
        <v>18</v>
      </c>
      <c r="AV265" s="487"/>
      <c r="AW265" s="487"/>
      <c r="AX265" s="482"/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0</v>
      </c>
      <c r="E266" s="2848">
        <f t="shared" si="166"/>
        <v>0</v>
      </c>
      <c r="F266" s="2849">
        <f t="shared" si="166"/>
        <v>0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/>
      <c r="Z266" s="493"/>
      <c r="AA266" s="492"/>
      <c r="AB266" s="493"/>
      <c r="AC266" s="492"/>
      <c r="AD266" s="493"/>
      <c r="AE266" s="492"/>
      <c r="AF266" s="493"/>
      <c r="AG266" s="492"/>
      <c r="AH266" s="493"/>
      <c r="AI266" s="492"/>
      <c r="AJ266" s="493"/>
      <c r="AK266" s="492"/>
      <c r="AL266" s="493"/>
      <c r="AM266" s="492"/>
      <c r="AN266" s="493"/>
      <c r="AO266" s="494"/>
      <c r="AP266" s="495"/>
      <c r="AQ266" s="466"/>
      <c r="AR266" s="513"/>
      <c r="AS266" s="481"/>
      <c r="AT266" s="492"/>
      <c r="AU266" s="492">
        <v>31</v>
      </c>
      <c r="AV266" s="496"/>
      <c r="AW266" s="496"/>
      <c r="AX266" s="491"/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0</v>
      </c>
      <c r="E267" s="2848">
        <f t="shared" si="166"/>
        <v>0</v>
      </c>
      <c r="F267" s="2849">
        <f t="shared" si="166"/>
        <v>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/>
      <c r="Z267" s="493"/>
      <c r="AA267" s="492"/>
      <c r="AB267" s="493"/>
      <c r="AC267" s="492"/>
      <c r="AD267" s="493"/>
      <c r="AE267" s="492"/>
      <c r="AF267" s="493"/>
      <c r="AG267" s="492"/>
      <c r="AH267" s="493"/>
      <c r="AI267" s="492"/>
      <c r="AJ267" s="493"/>
      <c r="AK267" s="492"/>
      <c r="AL267" s="493"/>
      <c r="AM267" s="492"/>
      <c r="AN267" s="493"/>
      <c r="AO267" s="494"/>
      <c r="AP267" s="495"/>
      <c r="AQ267" s="466"/>
      <c r="AR267" s="513"/>
      <c r="AS267" s="513"/>
      <c r="AT267" s="492"/>
      <c r="AU267" s="492"/>
      <c r="AV267" s="496"/>
      <c r="AW267" s="496"/>
      <c r="AX267" s="491"/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0</v>
      </c>
      <c r="E268" s="2848">
        <f t="shared" si="166"/>
        <v>0</v>
      </c>
      <c r="F268" s="2849">
        <f t="shared" si="166"/>
        <v>0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/>
      <c r="Z268" s="500"/>
      <c r="AA268" s="499"/>
      <c r="AB268" s="500"/>
      <c r="AC268" s="499"/>
      <c r="AD268" s="500"/>
      <c r="AE268" s="499"/>
      <c r="AF268" s="500"/>
      <c r="AG268" s="499"/>
      <c r="AH268" s="500"/>
      <c r="AI268" s="499"/>
      <c r="AJ268" s="500"/>
      <c r="AK268" s="499"/>
      <c r="AL268" s="500"/>
      <c r="AM268" s="499"/>
      <c r="AN268" s="500"/>
      <c r="AO268" s="501"/>
      <c r="AP268" s="502"/>
      <c r="AQ268" s="466"/>
      <c r="AR268" s="513"/>
      <c r="AS268" s="513"/>
      <c r="AT268" s="499"/>
      <c r="AU268" s="499"/>
      <c r="AV268" s="505"/>
      <c r="AW268" s="505"/>
      <c r="AX268" s="498"/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2850">
        <f t="shared" si="166"/>
        <v>0</v>
      </c>
      <c r="F269" s="2851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/>
      <c r="Z269" s="500"/>
      <c r="AA269" s="499"/>
      <c r="AB269" s="500"/>
      <c r="AC269" s="499"/>
      <c r="AD269" s="500"/>
      <c r="AE269" s="499"/>
      <c r="AF269" s="500"/>
      <c r="AG269" s="499"/>
      <c r="AH269" s="500"/>
      <c r="AI269" s="499"/>
      <c r="AJ269" s="500"/>
      <c r="AK269" s="499"/>
      <c r="AL269" s="500"/>
      <c r="AM269" s="499"/>
      <c r="AN269" s="500"/>
      <c r="AO269" s="501"/>
      <c r="AP269" s="502"/>
      <c r="AQ269" s="503"/>
      <c r="AR269" s="523"/>
      <c r="AS269" s="504"/>
      <c r="AT269" s="499"/>
      <c r="AU269" s="499"/>
      <c r="AV269" s="505"/>
      <c r="AW269" s="505"/>
      <c r="AX269" s="498"/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855"/>
      <c r="B270" s="3864" t="s">
        <v>274</v>
      </c>
      <c r="C270" s="3864"/>
      <c r="D270" s="506">
        <f t="shared" si="167"/>
        <v>0</v>
      </c>
      <c r="E270" s="2852">
        <f t="shared" si="166"/>
        <v>0</v>
      </c>
      <c r="F270" s="2853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/>
      <c r="Z270" s="475"/>
      <c r="AA270" s="474"/>
      <c r="AB270" s="475"/>
      <c r="AC270" s="474"/>
      <c r="AD270" s="475"/>
      <c r="AE270" s="474"/>
      <c r="AF270" s="475"/>
      <c r="AG270" s="474"/>
      <c r="AH270" s="475"/>
      <c r="AI270" s="474"/>
      <c r="AJ270" s="475"/>
      <c r="AK270" s="474"/>
      <c r="AL270" s="475"/>
      <c r="AM270" s="474"/>
      <c r="AN270" s="475"/>
      <c r="AO270" s="476"/>
      <c r="AP270" s="477"/>
      <c r="AQ270" s="509"/>
      <c r="AR270" s="527"/>
      <c r="AS270" s="510"/>
      <c r="AT270" s="474"/>
      <c r="AU270" s="474"/>
      <c r="AV270" s="478"/>
      <c r="AW270" s="478"/>
      <c r="AX270" s="473"/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4238" t="s">
        <v>279</v>
      </c>
      <c r="B271" s="3296" t="s">
        <v>269</v>
      </c>
      <c r="C271" s="3296"/>
      <c r="D271" s="411">
        <f t="shared" si="167"/>
        <v>13</v>
      </c>
      <c r="E271" s="2631">
        <f t="shared" si="166"/>
        <v>5</v>
      </c>
      <c r="F271" s="2632">
        <f t="shared" si="166"/>
        <v>8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0</v>
      </c>
      <c r="AE271" s="483">
        <v>0</v>
      </c>
      <c r="AF271" s="484">
        <v>3</v>
      </c>
      <c r="AG271" s="483">
        <v>2</v>
      </c>
      <c r="AH271" s="484">
        <v>0</v>
      </c>
      <c r="AI271" s="483">
        <v>0</v>
      </c>
      <c r="AJ271" s="484">
        <v>0</v>
      </c>
      <c r="AK271" s="483">
        <v>0</v>
      </c>
      <c r="AL271" s="484">
        <v>3</v>
      </c>
      <c r="AM271" s="483">
        <v>3</v>
      </c>
      <c r="AN271" s="484">
        <v>2</v>
      </c>
      <c r="AO271" s="485">
        <v>2</v>
      </c>
      <c r="AP271" s="486">
        <v>0</v>
      </c>
      <c r="AQ271" s="481">
        <v>5</v>
      </c>
      <c r="AR271" s="487">
        <v>5</v>
      </c>
      <c r="AS271" s="2827">
        <v>1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43</v>
      </c>
      <c r="E272" s="2850">
        <f t="shared" si="166"/>
        <v>16</v>
      </c>
      <c r="F272" s="2849">
        <f t="shared" si="166"/>
        <v>27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0</v>
      </c>
      <c r="AE272" s="492">
        <v>1</v>
      </c>
      <c r="AF272" s="493">
        <v>6</v>
      </c>
      <c r="AG272" s="492">
        <v>9</v>
      </c>
      <c r="AH272" s="493">
        <v>1</v>
      </c>
      <c r="AI272" s="492">
        <v>0</v>
      </c>
      <c r="AJ272" s="493">
        <v>3</v>
      </c>
      <c r="AK272" s="492">
        <v>4</v>
      </c>
      <c r="AL272" s="493">
        <v>11</v>
      </c>
      <c r="AM272" s="492">
        <v>2</v>
      </c>
      <c r="AN272" s="493">
        <v>6</v>
      </c>
      <c r="AO272" s="494">
        <v>2</v>
      </c>
      <c r="AP272" s="495">
        <v>0</v>
      </c>
      <c r="AQ272" s="466"/>
      <c r="AR272" s="513"/>
      <c r="AS272" s="481">
        <v>5</v>
      </c>
      <c r="AT272" s="492">
        <v>0</v>
      </c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14</v>
      </c>
      <c r="E273" s="2850">
        <f t="shared" si="166"/>
        <v>5</v>
      </c>
      <c r="F273" s="2849">
        <f t="shared" si="166"/>
        <v>9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0</v>
      </c>
      <c r="AE273" s="492">
        <v>0</v>
      </c>
      <c r="AF273" s="493">
        <v>3</v>
      </c>
      <c r="AG273" s="492">
        <v>2</v>
      </c>
      <c r="AH273" s="493">
        <v>0</v>
      </c>
      <c r="AI273" s="492">
        <v>0</v>
      </c>
      <c r="AJ273" s="493">
        <v>0</v>
      </c>
      <c r="AK273" s="492">
        <v>0</v>
      </c>
      <c r="AL273" s="493">
        <v>3</v>
      </c>
      <c r="AM273" s="492">
        <v>3</v>
      </c>
      <c r="AN273" s="493">
        <v>3</v>
      </c>
      <c r="AO273" s="494">
        <v>2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17</v>
      </c>
      <c r="E274" s="2850">
        <f t="shared" si="166"/>
        <v>6</v>
      </c>
      <c r="F274" s="2849">
        <f t="shared" si="166"/>
        <v>11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0</v>
      </c>
      <c r="AE274" s="499">
        <v>0</v>
      </c>
      <c r="AF274" s="500">
        <v>1</v>
      </c>
      <c r="AG274" s="499">
        <v>2</v>
      </c>
      <c r="AH274" s="500">
        <v>1</v>
      </c>
      <c r="AI274" s="499">
        <v>0</v>
      </c>
      <c r="AJ274" s="500">
        <v>3</v>
      </c>
      <c r="AK274" s="499">
        <v>2</v>
      </c>
      <c r="AL274" s="500">
        <v>3</v>
      </c>
      <c r="AM274" s="499">
        <v>2</v>
      </c>
      <c r="AN274" s="500">
        <v>3</v>
      </c>
      <c r="AO274" s="501">
        <v>1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0</v>
      </c>
      <c r="E275" s="2850">
        <f t="shared" si="166"/>
        <v>0</v>
      </c>
      <c r="F275" s="2849">
        <f t="shared" si="166"/>
        <v>0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0</v>
      </c>
      <c r="AI275" s="499">
        <v>0</v>
      </c>
      <c r="AJ275" s="500">
        <v>0</v>
      </c>
      <c r="AK275" s="499">
        <v>0</v>
      </c>
      <c r="AL275" s="500">
        <v>0</v>
      </c>
      <c r="AM275" s="499">
        <v>0</v>
      </c>
      <c r="AN275" s="500">
        <v>0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855"/>
      <c r="B276" s="3864" t="s">
        <v>274</v>
      </c>
      <c r="C276" s="3864"/>
      <c r="D276" s="506">
        <f t="shared" si="167"/>
        <v>0</v>
      </c>
      <c r="E276" s="2852">
        <f t="shared" si="166"/>
        <v>0</v>
      </c>
      <c r="F276" s="2853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>
        <v>0</v>
      </c>
      <c r="Z276" s="475">
        <v>0</v>
      </c>
      <c r="AA276" s="474">
        <v>0</v>
      </c>
      <c r="AB276" s="475">
        <v>0</v>
      </c>
      <c r="AC276" s="474">
        <v>0</v>
      </c>
      <c r="AD276" s="475">
        <v>0</v>
      </c>
      <c r="AE276" s="474">
        <v>0</v>
      </c>
      <c r="AF276" s="475">
        <v>0</v>
      </c>
      <c r="AG276" s="474">
        <v>0</v>
      </c>
      <c r="AH276" s="475">
        <v>0</v>
      </c>
      <c r="AI276" s="474">
        <v>0</v>
      </c>
      <c r="AJ276" s="475">
        <v>0</v>
      </c>
      <c r="AK276" s="474">
        <v>0</v>
      </c>
      <c r="AL276" s="475">
        <v>0</v>
      </c>
      <c r="AM276" s="474">
        <v>0</v>
      </c>
      <c r="AN276" s="475">
        <v>0</v>
      </c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4334" t="s">
        <v>280</v>
      </c>
      <c r="B277" s="3296" t="s">
        <v>269</v>
      </c>
      <c r="C277" s="3296"/>
      <c r="D277" s="411">
        <f t="shared" si="167"/>
        <v>0</v>
      </c>
      <c r="E277" s="2631">
        <f t="shared" si="166"/>
        <v>0</v>
      </c>
      <c r="F277" s="2632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/>
      <c r="AP277" s="486"/>
      <c r="AQ277" s="481"/>
      <c r="AR277" s="487"/>
      <c r="AS277" s="2827"/>
      <c r="AT277" s="483"/>
      <c r="AU277" s="483"/>
      <c r="AV277" s="487"/>
      <c r="AW277" s="487"/>
      <c r="AX277" s="482"/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2850">
        <f t="shared" si="166"/>
        <v>0</v>
      </c>
      <c r="F278" s="2849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/>
      <c r="AP278" s="495"/>
      <c r="AQ278" s="466"/>
      <c r="AR278" s="513"/>
      <c r="AS278" s="481"/>
      <c r="AT278" s="492"/>
      <c r="AU278" s="492"/>
      <c r="AV278" s="496"/>
      <c r="AW278" s="496"/>
      <c r="AX278" s="491"/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2850">
        <f t="shared" si="166"/>
        <v>0</v>
      </c>
      <c r="F279" s="2849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/>
      <c r="AP279" s="495"/>
      <c r="AQ279" s="466"/>
      <c r="AR279" s="513"/>
      <c r="AS279" s="513"/>
      <c r="AT279" s="492"/>
      <c r="AU279" s="492"/>
      <c r="AV279" s="496"/>
      <c r="AW279" s="496"/>
      <c r="AX279" s="491"/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2854">
        <f t="shared" si="166"/>
        <v>0</v>
      </c>
      <c r="F280" s="2855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/>
      <c r="AP280" s="502"/>
      <c r="AQ280" s="466"/>
      <c r="AR280" s="513"/>
      <c r="AS280" s="513"/>
      <c r="AT280" s="499"/>
      <c r="AU280" s="499"/>
      <c r="AV280" s="505"/>
      <c r="AW280" s="505"/>
      <c r="AX280" s="498"/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2854">
        <f t="shared" si="166"/>
        <v>0</v>
      </c>
      <c r="F281" s="2855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/>
      <c r="AP281" s="502"/>
      <c r="AQ281" s="503"/>
      <c r="AR281" s="523"/>
      <c r="AS281" s="504"/>
      <c r="AT281" s="499"/>
      <c r="AU281" s="499"/>
      <c r="AV281" s="505"/>
      <c r="AW281" s="505"/>
      <c r="AX281" s="498"/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973"/>
      <c r="B282" s="3864" t="s">
        <v>274</v>
      </c>
      <c r="C282" s="3864"/>
      <c r="D282" s="1998">
        <f t="shared" si="167"/>
        <v>0</v>
      </c>
      <c r="E282" s="1079">
        <f t="shared" si="166"/>
        <v>0</v>
      </c>
      <c r="F282" s="2635">
        <f t="shared" si="166"/>
        <v>0</v>
      </c>
      <c r="G282" s="1778"/>
      <c r="H282" s="1779"/>
      <c r="I282" s="2638"/>
      <c r="J282" s="1779"/>
      <c r="K282" s="2638"/>
      <c r="L282" s="1779"/>
      <c r="M282" s="2638"/>
      <c r="N282" s="1779"/>
      <c r="O282" s="2638"/>
      <c r="P282" s="1779"/>
      <c r="Q282" s="2638"/>
      <c r="R282" s="1779"/>
      <c r="S282" s="2638"/>
      <c r="T282" s="1779"/>
      <c r="U282" s="2638"/>
      <c r="V282" s="1779"/>
      <c r="W282" s="2638"/>
      <c r="X282" s="177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/>
      <c r="AP282" s="477"/>
      <c r="AQ282" s="509"/>
      <c r="AR282" s="527"/>
      <c r="AS282" s="510"/>
      <c r="AT282" s="474"/>
      <c r="AU282" s="474"/>
      <c r="AV282" s="478"/>
      <c r="AW282" s="478"/>
      <c r="AX282" s="473"/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4331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/>
      <c r="AP283" s="486"/>
      <c r="AQ283" s="481"/>
      <c r="AR283" s="487"/>
      <c r="AS283" s="2827"/>
      <c r="AT283" s="483"/>
      <c r="AU283" s="483"/>
      <c r="AV283" s="487"/>
      <c r="AW283" s="487"/>
      <c r="AX283" s="482"/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/>
      <c r="AP284" s="495"/>
      <c r="AQ284" s="466"/>
      <c r="AR284" s="513"/>
      <c r="AS284" s="481"/>
      <c r="AT284" s="492"/>
      <c r="AU284" s="492"/>
      <c r="AV284" s="496"/>
      <c r="AW284" s="496"/>
      <c r="AX284" s="491"/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/>
      <c r="AP285" s="495"/>
      <c r="AQ285" s="466"/>
      <c r="AR285" s="513"/>
      <c r="AS285" s="513"/>
      <c r="AT285" s="492"/>
      <c r="AU285" s="492"/>
      <c r="AV285" s="496"/>
      <c r="AW285" s="496"/>
      <c r="AX285" s="491"/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/>
      <c r="AP286" s="502"/>
      <c r="AQ286" s="466"/>
      <c r="AR286" s="513"/>
      <c r="AS286" s="513"/>
      <c r="AT286" s="499"/>
      <c r="AU286" s="499"/>
      <c r="AV286" s="505"/>
      <c r="AW286" s="505"/>
      <c r="AX286" s="498"/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/>
      <c r="AP287" s="502"/>
      <c r="AQ287" s="503"/>
      <c r="AR287" s="523"/>
      <c r="AS287" s="504"/>
      <c r="AT287" s="499"/>
      <c r="AU287" s="499"/>
      <c r="AV287" s="505"/>
      <c r="AW287" s="505"/>
      <c r="AX287" s="498"/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3855"/>
      <c r="B288" s="3864" t="s">
        <v>274</v>
      </c>
      <c r="C288" s="3864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/>
      <c r="AP288" s="477"/>
      <c r="AQ288" s="509"/>
      <c r="AR288" s="527"/>
      <c r="AS288" s="510"/>
      <c r="AT288" s="474"/>
      <c r="AU288" s="474"/>
      <c r="AV288" s="478"/>
      <c r="AW288" s="478"/>
      <c r="AX288" s="473"/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4331" t="s">
        <v>105</v>
      </c>
      <c r="B289" s="4332" t="s">
        <v>269</v>
      </c>
      <c r="C289" s="4333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/>
      <c r="AP289" s="486"/>
      <c r="AQ289" s="481"/>
      <c r="AR289" s="487"/>
      <c r="AS289" s="2856"/>
      <c r="AT289" s="483"/>
      <c r="AU289" s="483"/>
      <c r="AV289" s="487"/>
      <c r="AW289" s="487"/>
      <c r="AX289" s="482"/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/>
      <c r="AP290" s="495"/>
      <c r="AQ290" s="466"/>
      <c r="AR290" s="513"/>
      <c r="AS290" s="481"/>
      <c r="AT290" s="492"/>
      <c r="AU290" s="492"/>
      <c r="AV290" s="496"/>
      <c r="AW290" s="496"/>
      <c r="AX290" s="491"/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/>
      <c r="AP291" s="495"/>
      <c r="AQ291" s="466"/>
      <c r="AR291" s="513"/>
      <c r="AS291" s="513"/>
      <c r="AT291" s="492"/>
      <c r="AU291" s="492"/>
      <c r="AV291" s="496"/>
      <c r="AW291" s="496"/>
      <c r="AX291" s="491"/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/>
      <c r="AP292" s="502"/>
      <c r="AQ292" s="466"/>
      <c r="AR292" s="513"/>
      <c r="AS292" s="513"/>
      <c r="AT292" s="499"/>
      <c r="AU292" s="499"/>
      <c r="AV292" s="505"/>
      <c r="AW292" s="505"/>
      <c r="AX292" s="498"/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/>
      <c r="AP293" s="502"/>
      <c r="AQ293" s="503"/>
      <c r="AR293" s="523"/>
      <c r="AS293" s="504"/>
      <c r="AT293" s="499"/>
      <c r="AU293" s="499"/>
      <c r="AV293" s="505"/>
      <c r="AW293" s="505"/>
      <c r="AX293" s="498"/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3855"/>
      <c r="B294" s="3864" t="s">
        <v>274</v>
      </c>
      <c r="C294" s="3864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/>
      <c r="AP294" s="477"/>
      <c r="AQ294" s="509"/>
      <c r="AR294" s="527"/>
      <c r="AS294" s="510"/>
      <c r="AT294" s="474"/>
      <c r="AU294" s="474"/>
      <c r="AV294" s="478"/>
      <c r="AW294" s="478"/>
      <c r="AX294" s="473"/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4329" t="s">
        <v>107</v>
      </c>
      <c r="B295" s="4330" t="s">
        <v>269</v>
      </c>
      <c r="C295" s="4330"/>
      <c r="D295" s="2857">
        <f t="shared" si="167"/>
        <v>0</v>
      </c>
      <c r="E295" s="2858">
        <f t="shared" si="168"/>
        <v>0</v>
      </c>
      <c r="F295" s="2859">
        <f t="shared" si="168"/>
        <v>0</v>
      </c>
      <c r="G295" s="2860"/>
      <c r="H295" s="2861"/>
      <c r="I295" s="2862"/>
      <c r="J295" s="2861"/>
      <c r="K295" s="2862"/>
      <c r="L295" s="2861"/>
      <c r="M295" s="2862"/>
      <c r="N295" s="2861"/>
      <c r="O295" s="2862"/>
      <c r="P295" s="2861"/>
      <c r="Q295" s="2862"/>
      <c r="R295" s="2861"/>
      <c r="S295" s="2862"/>
      <c r="T295" s="2861"/>
      <c r="U295" s="2862"/>
      <c r="V295" s="2863"/>
      <c r="W295" s="2862"/>
      <c r="X295" s="2863"/>
      <c r="Y295" s="2862"/>
      <c r="Z295" s="2863"/>
      <c r="AA295" s="2862"/>
      <c r="AB295" s="2863"/>
      <c r="AC295" s="2862"/>
      <c r="AD295" s="2863"/>
      <c r="AE295" s="2862"/>
      <c r="AF295" s="2863"/>
      <c r="AG295" s="2862"/>
      <c r="AH295" s="2863"/>
      <c r="AI295" s="2862"/>
      <c r="AJ295" s="2863"/>
      <c r="AK295" s="2862"/>
      <c r="AL295" s="2863"/>
      <c r="AM295" s="2860"/>
      <c r="AN295" s="2864"/>
      <c r="AO295" s="2862"/>
      <c r="AP295" s="2865"/>
      <c r="AQ295" s="2860"/>
      <c r="AR295" s="2866"/>
      <c r="AS295" s="2856"/>
      <c r="AT295" s="2829"/>
      <c r="AU295" s="2829"/>
      <c r="AV295" s="2867"/>
      <c r="AW295" s="2867"/>
      <c r="AX295" s="2868"/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2869">
        <f t="shared" si="168"/>
        <v>0</v>
      </c>
      <c r="F296" s="2870">
        <f t="shared" si="168"/>
        <v>0</v>
      </c>
      <c r="G296" s="2871"/>
      <c r="H296" s="2872"/>
      <c r="I296" s="2873"/>
      <c r="J296" s="2872"/>
      <c r="K296" s="2873"/>
      <c r="L296" s="2872"/>
      <c r="M296" s="2873"/>
      <c r="N296" s="2872"/>
      <c r="O296" s="2873"/>
      <c r="P296" s="2872"/>
      <c r="Q296" s="2873"/>
      <c r="R296" s="2872"/>
      <c r="S296" s="2873"/>
      <c r="T296" s="2872"/>
      <c r="U296" s="2873"/>
      <c r="V296" s="2874"/>
      <c r="W296" s="2873"/>
      <c r="X296" s="2874"/>
      <c r="Y296" s="2873"/>
      <c r="Z296" s="2874"/>
      <c r="AA296" s="2873"/>
      <c r="AB296" s="2874"/>
      <c r="AC296" s="2873"/>
      <c r="AD296" s="2874"/>
      <c r="AE296" s="2873"/>
      <c r="AF296" s="2874"/>
      <c r="AG296" s="2873"/>
      <c r="AH296" s="2874"/>
      <c r="AI296" s="2873"/>
      <c r="AJ296" s="2874"/>
      <c r="AK296" s="2873"/>
      <c r="AL296" s="2874"/>
      <c r="AM296" s="2871"/>
      <c r="AN296" s="2875"/>
      <c r="AO296" s="2873"/>
      <c r="AP296" s="2876"/>
      <c r="AQ296" s="466"/>
      <c r="AR296" s="513"/>
      <c r="AS296" s="481"/>
      <c r="AT296" s="492"/>
      <c r="AU296" s="492"/>
      <c r="AV296" s="496"/>
      <c r="AW296" s="496"/>
      <c r="AX296" s="491"/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2869">
        <f t="shared" si="168"/>
        <v>0</v>
      </c>
      <c r="F297" s="2870">
        <f t="shared" si="168"/>
        <v>0</v>
      </c>
      <c r="G297" s="2871"/>
      <c r="H297" s="2872"/>
      <c r="I297" s="2873"/>
      <c r="J297" s="2872"/>
      <c r="K297" s="2873"/>
      <c r="L297" s="2872"/>
      <c r="M297" s="2873"/>
      <c r="N297" s="2872"/>
      <c r="O297" s="2873"/>
      <c r="P297" s="2872"/>
      <c r="Q297" s="2873"/>
      <c r="R297" s="2872"/>
      <c r="S297" s="2873"/>
      <c r="T297" s="2872"/>
      <c r="U297" s="2873"/>
      <c r="V297" s="2874"/>
      <c r="W297" s="2873"/>
      <c r="X297" s="2874"/>
      <c r="Y297" s="2873"/>
      <c r="Z297" s="2874"/>
      <c r="AA297" s="2873"/>
      <c r="AB297" s="2874"/>
      <c r="AC297" s="2873"/>
      <c r="AD297" s="2874"/>
      <c r="AE297" s="2873"/>
      <c r="AF297" s="2874"/>
      <c r="AG297" s="2873"/>
      <c r="AH297" s="2874"/>
      <c r="AI297" s="2873"/>
      <c r="AJ297" s="2874"/>
      <c r="AK297" s="2873"/>
      <c r="AL297" s="2874"/>
      <c r="AM297" s="2871"/>
      <c r="AN297" s="2875"/>
      <c r="AO297" s="2873"/>
      <c r="AP297" s="2876"/>
      <c r="AQ297" s="466"/>
      <c r="AR297" s="513"/>
      <c r="AS297" s="513"/>
      <c r="AT297" s="492"/>
      <c r="AU297" s="492"/>
      <c r="AV297" s="496"/>
      <c r="AW297" s="496"/>
      <c r="AX297" s="491"/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2869">
        <f t="shared" si="168"/>
        <v>0</v>
      </c>
      <c r="F298" s="2870">
        <f t="shared" si="168"/>
        <v>0</v>
      </c>
      <c r="G298" s="2877"/>
      <c r="H298" s="2878"/>
      <c r="I298" s="2879"/>
      <c r="J298" s="2878"/>
      <c r="K298" s="2879"/>
      <c r="L298" s="2878"/>
      <c r="M298" s="2879"/>
      <c r="N298" s="2878"/>
      <c r="O298" s="2879"/>
      <c r="P298" s="2878"/>
      <c r="Q298" s="2879"/>
      <c r="R298" s="2878"/>
      <c r="S298" s="2879"/>
      <c r="T298" s="2878"/>
      <c r="U298" s="2879"/>
      <c r="V298" s="2878"/>
      <c r="W298" s="2879"/>
      <c r="X298" s="2878"/>
      <c r="Y298" s="2879"/>
      <c r="Z298" s="2878"/>
      <c r="AA298" s="2879"/>
      <c r="AB298" s="2878"/>
      <c r="AC298" s="2879"/>
      <c r="AD298" s="2878"/>
      <c r="AE298" s="2879"/>
      <c r="AF298" s="2878"/>
      <c r="AG298" s="2879"/>
      <c r="AH298" s="2878"/>
      <c r="AI298" s="2879"/>
      <c r="AJ298" s="2878"/>
      <c r="AK298" s="2879"/>
      <c r="AL298" s="2878"/>
      <c r="AM298" s="2877"/>
      <c r="AN298" s="2880"/>
      <c r="AO298" s="2881"/>
      <c r="AP298" s="2882"/>
      <c r="AQ298" s="466"/>
      <c r="AR298" s="513"/>
      <c r="AS298" s="513"/>
      <c r="AT298" s="2881"/>
      <c r="AU298" s="2881"/>
      <c r="AV298" s="2883"/>
      <c r="AW298" s="2883"/>
      <c r="AX298" s="2884"/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2869">
        <f t="shared" si="168"/>
        <v>0</v>
      </c>
      <c r="F299" s="2870">
        <f t="shared" si="168"/>
        <v>0</v>
      </c>
      <c r="G299" s="2877"/>
      <c r="H299" s="2878"/>
      <c r="I299" s="2879"/>
      <c r="J299" s="2878"/>
      <c r="K299" s="2879"/>
      <c r="L299" s="2878"/>
      <c r="M299" s="2879"/>
      <c r="N299" s="2878"/>
      <c r="O299" s="2879"/>
      <c r="P299" s="2878"/>
      <c r="Q299" s="2879"/>
      <c r="R299" s="2878"/>
      <c r="S299" s="2879"/>
      <c r="T299" s="2878"/>
      <c r="U299" s="2879"/>
      <c r="V299" s="2878"/>
      <c r="W299" s="2879"/>
      <c r="X299" s="2878"/>
      <c r="Y299" s="2879"/>
      <c r="Z299" s="2878"/>
      <c r="AA299" s="2879"/>
      <c r="AB299" s="2878"/>
      <c r="AC299" s="2879"/>
      <c r="AD299" s="2878"/>
      <c r="AE299" s="2879"/>
      <c r="AF299" s="2878"/>
      <c r="AG299" s="2879"/>
      <c r="AH299" s="2878"/>
      <c r="AI299" s="2879"/>
      <c r="AJ299" s="2878"/>
      <c r="AK299" s="2879"/>
      <c r="AL299" s="2878"/>
      <c r="AM299" s="2877"/>
      <c r="AN299" s="2880"/>
      <c r="AO299" s="561"/>
      <c r="AP299" s="562"/>
      <c r="AQ299" s="503"/>
      <c r="AR299" s="523"/>
      <c r="AS299" s="504"/>
      <c r="AT299" s="561"/>
      <c r="AU299" s="561"/>
      <c r="AV299" s="563"/>
      <c r="AW299" s="563"/>
      <c r="AX299" s="564"/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2885">
        <f t="shared" si="168"/>
        <v>0</v>
      </c>
      <c r="F300" s="2886">
        <f t="shared" si="168"/>
        <v>0</v>
      </c>
      <c r="G300" s="2887"/>
      <c r="H300" s="2888"/>
      <c r="I300" s="2889"/>
      <c r="J300" s="2888"/>
      <c r="K300" s="2889"/>
      <c r="L300" s="2888"/>
      <c r="M300" s="2889"/>
      <c r="N300" s="2888"/>
      <c r="O300" s="2889"/>
      <c r="P300" s="2888"/>
      <c r="Q300" s="2889"/>
      <c r="R300" s="2888"/>
      <c r="S300" s="2889"/>
      <c r="T300" s="2888"/>
      <c r="U300" s="2887"/>
      <c r="V300" s="2888"/>
      <c r="W300" s="2887"/>
      <c r="X300" s="2888"/>
      <c r="Y300" s="2887"/>
      <c r="Z300" s="2888"/>
      <c r="AA300" s="2887"/>
      <c r="AB300" s="2888"/>
      <c r="AC300" s="2887"/>
      <c r="AD300" s="2888"/>
      <c r="AE300" s="2887"/>
      <c r="AF300" s="2888"/>
      <c r="AG300" s="2887"/>
      <c r="AH300" s="2888"/>
      <c r="AI300" s="2887"/>
      <c r="AJ300" s="2888"/>
      <c r="AK300" s="2887"/>
      <c r="AL300" s="2888"/>
      <c r="AM300" s="2887"/>
      <c r="AN300" s="2890"/>
      <c r="AO300" s="568"/>
      <c r="AP300" s="569"/>
      <c r="AQ300" s="570"/>
      <c r="AR300" s="571"/>
      <c r="AS300" s="510"/>
      <c r="AT300" s="568"/>
      <c r="AU300" s="568"/>
      <c r="AV300" s="572"/>
      <c r="AW300" s="572"/>
      <c r="AX300" s="573"/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196</v>
      </c>
      <c r="E301" s="574">
        <f t="shared" ref="E301:F306" si="177">SUM(G301+I301+K301+M301+O301+Q301+S301+U301+W301+Y301+AA301+AC301+AE301+AG301+AI301+AK301+AM301)</f>
        <v>78</v>
      </c>
      <c r="F301" s="575">
        <f t="shared" si="177"/>
        <v>118</v>
      </c>
      <c r="G301" s="576">
        <f t="shared" ref="G301:X306" si="178">+G223+G229+G235+G241+G247+G253+G259+G283+G289+G295</f>
        <v>4</v>
      </c>
      <c r="H301" s="577">
        <f t="shared" si="178"/>
        <v>3</v>
      </c>
      <c r="I301" s="576">
        <f t="shared" si="178"/>
        <v>2</v>
      </c>
      <c r="J301" s="577">
        <f t="shared" si="178"/>
        <v>2</v>
      </c>
      <c r="K301" s="577">
        <f t="shared" si="178"/>
        <v>1</v>
      </c>
      <c r="L301" s="577">
        <f t="shared" si="178"/>
        <v>2</v>
      </c>
      <c r="M301" s="577">
        <f t="shared" si="178"/>
        <v>2</v>
      </c>
      <c r="N301" s="577">
        <f t="shared" si="178"/>
        <v>4</v>
      </c>
      <c r="O301" s="577">
        <f t="shared" si="178"/>
        <v>3</v>
      </c>
      <c r="P301" s="577">
        <f t="shared" si="178"/>
        <v>2</v>
      </c>
      <c r="Q301" s="577">
        <f t="shared" si="178"/>
        <v>2</v>
      </c>
      <c r="R301" s="577">
        <f t="shared" si="178"/>
        <v>2</v>
      </c>
      <c r="S301" s="577">
        <f t="shared" si="178"/>
        <v>4</v>
      </c>
      <c r="T301" s="577">
        <f t="shared" si="178"/>
        <v>5</v>
      </c>
      <c r="U301" s="577">
        <f t="shared" si="178"/>
        <v>3</v>
      </c>
      <c r="V301" s="577">
        <f t="shared" si="178"/>
        <v>4</v>
      </c>
      <c r="W301" s="577">
        <f t="shared" si="178"/>
        <v>9</v>
      </c>
      <c r="X301" s="577">
        <f t="shared" si="178"/>
        <v>10</v>
      </c>
      <c r="Y301" s="576">
        <f>+Y223+Y229+Y235+Y241+Y247+Y253+Y259+Y265+Y271+Y277+Y283+Y289+Y295</f>
        <v>12</v>
      </c>
      <c r="Z301" s="576">
        <f t="shared" ref="Z301:AN304" si="179">+Z223+Z229+Z235+Z241+Z247+Z253+Z259+Z265+Z271+Z277+Z283+Z289+Z295</f>
        <v>16</v>
      </c>
      <c r="AA301" s="576">
        <f t="shared" si="179"/>
        <v>3</v>
      </c>
      <c r="AB301" s="576">
        <f t="shared" si="179"/>
        <v>9</v>
      </c>
      <c r="AC301" s="576">
        <f t="shared" si="179"/>
        <v>7</v>
      </c>
      <c r="AD301" s="576">
        <f t="shared" si="179"/>
        <v>15</v>
      </c>
      <c r="AE301" s="576">
        <f t="shared" si="179"/>
        <v>3</v>
      </c>
      <c r="AF301" s="576">
        <f t="shared" si="179"/>
        <v>11</v>
      </c>
      <c r="AG301" s="576">
        <f t="shared" si="179"/>
        <v>7</v>
      </c>
      <c r="AH301" s="576">
        <f t="shared" si="179"/>
        <v>24</v>
      </c>
      <c r="AI301" s="576">
        <f t="shared" si="179"/>
        <v>7</v>
      </c>
      <c r="AJ301" s="576">
        <f t="shared" si="179"/>
        <v>0</v>
      </c>
      <c r="AK301" s="576">
        <f t="shared" si="179"/>
        <v>4</v>
      </c>
      <c r="AL301" s="576">
        <f t="shared" si="179"/>
        <v>6</v>
      </c>
      <c r="AM301" s="576">
        <f t="shared" si="179"/>
        <v>5</v>
      </c>
      <c r="AN301" s="576">
        <f t="shared" si="179"/>
        <v>3</v>
      </c>
      <c r="AO301" s="578">
        <f t="shared" ref="AO301:AO306" si="180">+AO223+AO229+AO235+AO241+AO259+AO265+AO271+AO277+AO283+AO289+AO295</f>
        <v>4</v>
      </c>
      <c r="AP301" s="579">
        <f>+AP223+AP229+AP235+AP259+AP265+AP271+AP277+AP283+AP289+AP295</f>
        <v>1</v>
      </c>
      <c r="AQ301" s="411">
        <f>SUM(AQ223+AQ229+AQ235+AQ241+AQ247+AQ253+AQ259+AQ265+AQ271+AQ277+AQ283+AQ289+AQ295)</f>
        <v>104</v>
      </c>
      <c r="AR301" s="580">
        <f>SUM(AR223+AR229+AR235+AR241+AR247+AR253+AR259+AR265+AR271+AR277+AR283+AR289+AR295)</f>
        <v>104</v>
      </c>
      <c r="AS301" s="576">
        <f t="shared" ref="AS301:AX304" si="181">+AS223+AS229+AS235+AS241+AS247+AS253+AS259+AS265+AS271+AS277+AS283+AS289+AS295</f>
        <v>46</v>
      </c>
      <c r="AT301" s="578">
        <f t="shared" si="181"/>
        <v>0</v>
      </c>
      <c r="AU301" s="578">
        <f t="shared" si="181"/>
        <v>18</v>
      </c>
      <c r="AV301" s="578">
        <f t="shared" si="181"/>
        <v>9</v>
      </c>
      <c r="AW301" s="578">
        <f t="shared" si="181"/>
        <v>0</v>
      </c>
      <c r="AX301" s="578">
        <f t="shared" si="181"/>
        <v>0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653</v>
      </c>
      <c r="E302" s="574">
        <f t="shared" si="177"/>
        <v>297</v>
      </c>
      <c r="F302" s="575">
        <f t="shared" si="177"/>
        <v>356</v>
      </c>
      <c r="G302" s="417">
        <f t="shared" si="178"/>
        <v>5</v>
      </c>
      <c r="H302" s="581">
        <f t="shared" si="178"/>
        <v>3</v>
      </c>
      <c r="I302" s="417">
        <f t="shared" si="178"/>
        <v>1</v>
      </c>
      <c r="J302" s="581">
        <f t="shared" si="178"/>
        <v>1</v>
      </c>
      <c r="K302" s="581">
        <f t="shared" si="178"/>
        <v>3</v>
      </c>
      <c r="L302" s="581">
        <f t="shared" si="178"/>
        <v>3</v>
      </c>
      <c r="M302" s="581">
        <f t="shared" si="178"/>
        <v>11</v>
      </c>
      <c r="N302" s="581">
        <f t="shared" si="178"/>
        <v>7</v>
      </c>
      <c r="O302" s="581">
        <f t="shared" si="178"/>
        <v>5</v>
      </c>
      <c r="P302" s="581">
        <f t="shared" si="178"/>
        <v>4</v>
      </c>
      <c r="Q302" s="581">
        <f t="shared" si="178"/>
        <v>4</v>
      </c>
      <c r="R302" s="581">
        <f t="shared" si="178"/>
        <v>1</v>
      </c>
      <c r="S302" s="581">
        <f t="shared" si="178"/>
        <v>7</v>
      </c>
      <c r="T302" s="581">
        <f t="shared" si="178"/>
        <v>7</v>
      </c>
      <c r="U302" s="581">
        <f t="shared" si="178"/>
        <v>8</v>
      </c>
      <c r="V302" s="581">
        <f t="shared" si="178"/>
        <v>6</v>
      </c>
      <c r="W302" s="581">
        <f t="shared" si="178"/>
        <v>38</v>
      </c>
      <c r="X302" s="581">
        <f t="shared" si="178"/>
        <v>32</v>
      </c>
      <c r="Y302" s="417">
        <f>+Y224+Y230+Y236+Y242+Y248+Y254+Y260+Y266+Y272+Y278+Y284+Y290+Y296</f>
        <v>91</v>
      </c>
      <c r="Z302" s="417">
        <f t="shared" si="179"/>
        <v>65</v>
      </c>
      <c r="AA302" s="417">
        <f t="shared" si="179"/>
        <v>33</v>
      </c>
      <c r="AB302" s="417">
        <f t="shared" si="179"/>
        <v>49</v>
      </c>
      <c r="AC302" s="417">
        <f t="shared" si="179"/>
        <v>17</v>
      </c>
      <c r="AD302" s="417">
        <f t="shared" si="179"/>
        <v>42</v>
      </c>
      <c r="AE302" s="417">
        <f t="shared" si="179"/>
        <v>11</v>
      </c>
      <c r="AF302" s="417">
        <f t="shared" si="179"/>
        <v>37</v>
      </c>
      <c r="AG302" s="417">
        <f t="shared" si="179"/>
        <v>28</v>
      </c>
      <c r="AH302" s="417">
        <f t="shared" si="179"/>
        <v>46</v>
      </c>
      <c r="AI302" s="417">
        <f t="shared" si="179"/>
        <v>15</v>
      </c>
      <c r="AJ302" s="417">
        <f t="shared" si="179"/>
        <v>18</v>
      </c>
      <c r="AK302" s="417">
        <f t="shared" si="179"/>
        <v>12</v>
      </c>
      <c r="AL302" s="417">
        <f t="shared" si="179"/>
        <v>25</v>
      </c>
      <c r="AM302" s="417">
        <f t="shared" si="179"/>
        <v>8</v>
      </c>
      <c r="AN302" s="417">
        <f t="shared" si="179"/>
        <v>10</v>
      </c>
      <c r="AO302" s="582">
        <f t="shared" si="180"/>
        <v>15</v>
      </c>
      <c r="AP302" s="583">
        <f>+AP224+AP230+AP236+AP260+AP266+AP272+AP278+AP284+AP290+AP296</f>
        <v>5</v>
      </c>
      <c r="AQ302" s="584"/>
      <c r="AR302" s="585"/>
      <c r="AS302" s="417">
        <f t="shared" si="181"/>
        <v>110</v>
      </c>
      <c r="AT302" s="582">
        <f t="shared" si="181"/>
        <v>0</v>
      </c>
      <c r="AU302" s="582">
        <f t="shared" si="181"/>
        <v>31</v>
      </c>
      <c r="AV302" s="582">
        <f t="shared" si="181"/>
        <v>25</v>
      </c>
      <c r="AW302" s="582">
        <f t="shared" si="181"/>
        <v>0</v>
      </c>
      <c r="AX302" s="582">
        <f t="shared" si="181"/>
        <v>0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172</v>
      </c>
      <c r="E303" s="574">
        <f t="shared" si="177"/>
        <v>75</v>
      </c>
      <c r="F303" s="575">
        <f t="shared" si="177"/>
        <v>97</v>
      </c>
      <c r="G303" s="417">
        <f t="shared" si="178"/>
        <v>4</v>
      </c>
      <c r="H303" s="581">
        <f t="shared" si="178"/>
        <v>2</v>
      </c>
      <c r="I303" s="417">
        <f t="shared" si="178"/>
        <v>1</v>
      </c>
      <c r="J303" s="581">
        <f t="shared" si="178"/>
        <v>1</v>
      </c>
      <c r="K303" s="581">
        <f t="shared" si="178"/>
        <v>1</v>
      </c>
      <c r="L303" s="581">
        <f t="shared" si="178"/>
        <v>2</v>
      </c>
      <c r="M303" s="581">
        <f t="shared" si="178"/>
        <v>4</v>
      </c>
      <c r="N303" s="581">
        <f t="shared" si="178"/>
        <v>2</v>
      </c>
      <c r="O303" s="581">
        <f t="shared" si="178"/>
        <v>2</v>
      </c>
      <c r="P303" s="581">
        <f t="shared" si="178"/>
        <v>2</v>
      </c>
      <c r="Q303" s="581">
        <f t="shared" si="178"/>
        <v>1</v>
      </c>
      <c r="R303" s="581">
        <f t="shared" si="178"/>
        <v>0</v>
      </c>
      <c r="S303" s="581">
        <f t="shared" si="178"/>
        <v>0</v>
      </c>
      <c r="T303" s="581">
        <f t="shared" si="178"/>
        <v>3</v>
      </c>
      <c r="U303" s="581">
        <f t="shared" si="178"/>
        <v>3</v>
      </c>
      <c r="V303" s="581">
        <f t="shared" si="178"/>
        <v>1</v>
      </c>
      <c r="W303" s="581">
        <f t="shared" si="178"/>
        <v>5</v>
      </c>
      <c r="X303" s="581">
        <f t="shared" si="178"/>
        <v>7</v>
      </c>
      <c r="Y303" s="417">
        <f>+Y225+Y231+Y237+Y243+Y249+Y255+Y261+Y267+Y273+Y279+Y285+Y291+Y297</f>
        <v>18</v>
      </c>
      <c r="Z303" s="417">
        <f t="shared" si="179"/>
        <v>13</v>
      </c>
      <c r="AA303" s="417">
        <f t="shared" si="179"/>
        <v>3</v>
      </c>
      <c r="AB303" s="417">
        <f t="shared" si="179"/>
        <v>8</v>
      </c>
      <c r="AC303" s="417">
        <f t="shared" si="179"/>
        <v>7</v>
      </c>
      <c r="AD303" s="417">
        <f t="shared" si="179"/>
        <v>12</v>
      </c>
      <c r="AE303" s="417">
        <f t="shared" si="179"/>
        <v>2</v>
      </c>
      <c r="AF303" s="417">
        <f t="shared" si="179"/>
        <v>12</v>
      </c>
      <c r="AG303" s="417">
        <f t="shared" si="179"/>
        <v>7</v>
      </c>
      <c r="AH303" s="417">
        <f t="shared" si="179"/>
        <v>23</v>
      </c>
      <c r="AI303" s="417">
        <f t="shared" si="179"/>
        <v>8</v>
      </c>
      <c r="AJ303" s="417">
        <f t="shared" si="179"/>
        <v>1</v>
      </c>
      <c r="AK303" s="417">
        <f t="shared" si="179"/>
        <v>3</v>
      </c>
      <c r="AL303" s="417">
        <f t="shared" si="179"/>
        <v>5</v>
      </c>
      <c r="AM303" s="417">
        <f t="shared" si="179"/>
        <v>6</v>
      </c>
      <c r="AN303" s="417">
        <f t="shared" si="179"/>
        <v>3</v>
      </c>
      <c r="AO303" s="582">
        <f t="shared" si="180"/>
        <v>3</v>
      </c>
      <c r="AP303" s="583">
        <f>+AP225+AP231+AP237+AP261+AP267+AP273+AP279+AP285+AP291+AP297</f>
        <v>1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9</v>
      </c>
      <c r="AW303" s="582">
        <f t="shared" si="181"/>
        <v>0</v>
      </c>
      <c r="AX303" s="582">
        <f t="shared" si="181"/>
        <v>0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164</v>
      </c>
      <c r="E304" s="574">
        <f t="shared" si="177"/>
        <v>64</v>
      </c>
      <c r="F304" s="575">
        <f t="shared" si="177"/>
        <v>100</v>
      </c>
      <c r="G304" s="417">
        <f t="shared" si="178"/>
        <v>4</v>
      </c>
      <c r="H304" s="581">
        <f t="shared" si="178"/>
        <v>4</v>
      </c>
      <c r="I304" s="417">
        <f t="shared" si="178"/>
        <v>0</v>
      </c>
      <c r="J304" s="581">
        <f t="shared" si="178"/>
        <v>1</v>
      </c>
      <c r="K304" s="581">
        <f t="shared" si="178"/>
        <v>0</v>
      </c>
      <c r="L304" s="581">
        <f t="shared" si="178"/>
        <v>1</v>
      </c>
      <c r="M304" s="581">
        <f t="shared" si="178"/>
        <v>3</v>
      </c>
      <c r="N304" s="581">
        <f t="shared" si="178"/>
        <v>2</v>
      </c>
      <c r="O304" s="581">
        <f t="shared" si="178"/>
        <v>2</v>
      </c>
      <c r="P304" s="581">
        <f t="shared" si="178"/>
        <v>1</v>
      </c>
      <c r="Q304" s="581">
        <f t="shared" si="178"/>
        <v>3</v>
      </c>
      <c r="R304" s="581">
        <f t="shared" si="178"/>
        <v>1</v>
      </c>
      <c r="S304" s="581">
        <f t="shared" si="178"/>
        <v>3</v>
      </c>
      <c r="T304" s="581">
        <f t="shared" si="178"/>
        <v>1</v>
      </c>
      <c r="U304" s="581">
        <f t="shared" si="178"/>
        <v>3</v>
      </c>
      <c r="V304" s="581">
        <f t="shared" si="178"/>
        <v>5</v>
      </c>
      <c r="W304" s="581">
        <f t="shared" si="178"/>
        <v>7</v>
      </c>
      <c r="X304" s="581">
        <f t="shared" si="178"/>
        <v>7</v>
      </c>
      <c r="Y304" s="417">
        <f>+Y226+Y232+Y238+Y244+Y250+Y256+Y262+Y268+Y274+Y280+Y286+Y292+Y298</f>
        <v>9</v>
      </c>
      <c r="Z304" s="417">
        <f t="shared" si="179"/>
        <v>14</v>
      </c>
      <c r="AA304" s="417">
        <f t="shared" si="179"/>
        <v>3</v>
      </c>
      <c r="AB304" s="417">
        <f t="shared" si="179"/>
        <v>9</v>
      </c>
      <c r="AC304" s="417">
        <f t="shared" si="179"/>
        <v>4</v>
      </c>
      <c r="AD304" s="417">
        <f t="shared" si="179"/>
        <v>12</v>
      </c>
      <c r="AE304" s="417">
        <f t="shared" si="179"/>
        <v>2</v>
      </c>
      <c r="AF304" s="417">
        <f t="shared" si="179"/>
        <v>14</v>
      </c>
      <c r="AG304" s="417">
        <f t="shared" si="179"/>
        <v>7</v>
      </c>
      <c r="AH304" s="417">
        <f t="shared" si="179"/>
        <v>6</v>
      </c>
      <c r="AI304" s="417">
        <f t="shared" si="179"/>
        <v>6</v>
      </c>
      <c r="AJ304" s="417">
        <f t="shared" si="179"/>
        <v>10</v>
      </c>
      <c r="AK304" s="417">
        <f t="shared" si="179"/>
        <v>5</v>
      </c>
      <c r="AL304" s="417">
        <f t="shared" si="179"/>
        <v>8</v>
      </c>
      <c r="AM304" s="417">
        <f t="shared" si="179"/>
        <v>3</v>
      </c>
      <c r="AN304" s="417">
        <f t="shared" si="179"/>
        <v>4</v>
      </c>
      <c r="AO304" s="582">
        <f t="shared" si="180"/>
        <v>5</v>
      </c>
      <c r="AP304" s="583">
        <f>+AP226+AP232+AP238+AP262+AP268+AP274+AP280+AP286+AP292+AP298</f>
        <v>3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5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56</v>
      </c>
      <c r="E305" s="574">
        <f t="shared" si="177"/>
        <v>25</v>
      </c>
      <c r="F305" s="575">
        <f t="shared" si="177"/>
        <v>31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1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3</v>
      </c>
      <c r="X305" s="581">
        <f t="shared" si="178"/>
        <v>0</v>
      </c>
      <c r="Y305" s="417">
        <f>+Y227+Y233+Y239+Y245+Y251+Y257+Y263+Y281+Y275+Y269+Y287+Y293+Y299</f>
        <v>2</v>
      </c>
      <c r="Z305" s="417">
        <f t="shared" ref="Z305:AN305" si="182">+Z227+Z233+Z239+Z245+Z251+Z257+Z263+Z281+Z275+Z269+Z287+Z293+Z299</f>
        <v>5</v>
      </c>
      <c r="AA305" s="417">
        <f t="shared" si="182"/>
        <v>7</v>
      </c>
      <c r="AB305" s="417">
        <f t="shared" si="182"/>
        <v>5</v>
      </c>
      <c r="AC305" s="417">
        <f t="shared" si="182"/>
        <v>0</v>
      </c>
      <c r="AD305" s="417">
        <f t="shared" si="182"/>
        <v>3</v>
      </c>
      <c r="AE305" s="417">
        <f t="shared" si="182"/>
        <v>2</v>
      </c>
      <c r="AF305" s="417">
        <f t="shared" si="182"/>
        <v>6</v>
      </c>
      <c r="AG305" s="417">
        <f t="shared" si="182"/>
        <v>4</v>
      </c>
      <c r="AH305" s="417">
        <f t="shared" si="182"/>
        <v>4</v>
      </c>
      <c r="AI305" s="417">
        <f t="shared" si="182"/>
        <v>3</v>
      </c>
      <c r="AJ305" s="417">
        <f t="shared" si="182"/>
        <v>3</v>
      </c>
      <c r="AK305" s="417">
        <f t="shared" si="182"/>
        <v>1</v>
      </c>
      <c r="AL305" s="417">
        <f t="shared" si="182"/>
        <v>3</v>
      </c>
      <c r="AM305" s="417">
        <f t="shared" si="182"/>
        <v>2</v>
      </c>
      <c r="AN305" s="417">
        <f t="shared" si="182"/>
        <v>2</v>
      </c>
      <c r="AO305" s="582">
        <f t="shared" si="180"/>
        <v>1</v>
      </c>
      <c r="AP305" s="583">
        <f>+AP227+AP233+AP239+AP263+AP281+AP275+AP269+AP287+AP293+AP299</f>
        <v>1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1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3858"/>
      <c r="B306" s="3302" t="s">
        <v>274</v>
      </c>
      <c r="C306" s="3302"/>
      <c r="D306" s="506">
        <f t="shared" si="176"/>
        <v>6</v>
      </c>
      <c r="E306" s="586">
        <f t="shared" si="177"/>
        <v>3</v>
      </c>
      <c r="F306" s="587">
        <f t="shared" si="177"/>
        <v>3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1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0</v>
      </c>
      <c r="Y306" s="506">
        <f>SUM(Y228+Y234+Y240+Y246+Y252+Y258+Y264+Y270+Y276+Y282+Y288+Y294+Y300)</f>
        <v>0</v>
      </c>
      <c r="Z306" s="506">
        <f t="shared" ref="Z306:AN306" si="183">SUM(Z228+Z234+Z240+Z246+Z252+Z258+Z264+Z270+Z276+Z282+Z288+Z294+Z300)</f>
        <v>1</v>
      </c>
      <c r="AA306" s="506">
        <f t="shared" si="183"/>
        <v>1</v>
      </c>
      <c r="AB306" s="506">
        <f t="shared" si="183"/>
        <v>0</v>
      </c>
      <c r="AC306" s="506">
        <f t="shared" si="183"/>
        <v>2</v>
      </c>
      <c r="AD306" s="506">
        <f t="shared" si="183"/>
        <v>1</v>
      </c>
      <c r="AE306" s="506">
        <f t="shared" si="183"/>
        <v>0</v>
      </c>
      <c r="AF306" s="506">
        <f t="shared" si="183"/>
        <v>0</v>
      </c>
      <c r="AG306" s="506">
        <f t="shared" si="183"/>
        <v>0</v>
      </c>
      <c r="AH306" s="506">
        <f t="shared" si="183"/>
        <v>0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4317" t="s">
        <v>40</v>
      </c>
      <c r="B308" s="4318"/>
      <c r="C308" s="4319"/>
      <c r="D308" s="4320" t="s">
        <v>4</v>
      </c>
      <c r="E308" s="4321"/>
      <c r="F308" s="4322"/>
      <c r="G308" s="4308" t="s">
        <v>5</v>
      </c>
      <c r="H308" s="4323"/>
      <c r="I308" s="4323"/>
      <c r="J308" s="4323"/>
      <c r="K308" s="4323"/>
      <c r="L308" s="4323"/>
      <c r="M308" s="4323"/>
      <c r="N308" s="4323"/>
      <c r="O308" s="4323"/>
      <c r="P308" s="4323"/>
      <c r="Q308" s="4323"/>
      <c r="R308" s="4323"/>
      <c r="S308" s="4323"/>
      <c r="T308" s="4323"/>
      <c r="U308" s="4323"/>
      <c r="V308" s="4323"/>
      <c r="W308" s="4323"/>
      <c r="X308" s="4323"/>
      <c r="Y308" s="4323"/>
      <c r="Z308" s="4323"/>
      <c r="AA308" s="4323"/>
      <c r="AB308" s="4323"/>
      <c r="AC308" s="4323"/>
      <c r="AD308" s="4323"/>
      <c r="AE308" s="4323"/>
      <c r="AF308" s="4323"/>
      <c r="AG308" s="4323"/>
      <c r="AH308" s="4323"/>
      <c r="AI308" s="4323"/>
      <c r="AJ308" s="4323"/>
      <c r="AK308" s="4323"/>
      <c r="AL308" s="4323"/>
      <c r="AM308" s="4323"/>
      <c r="AN308" s="4323"/>
      <c r="AO308" s="4323"/>
      <c r="AP308" s="4324"/>
      <c r="AQ308" s="4325" t="s">
        <v>7</v>
      </c>
      <c r="AR308" s="4326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4233"/>
      <c r="E309" s="3505"/>
      <c r="F309" s="4234"/>
      <c r="G309" s="4327" t="s">
        <v>14</v>
      </c>
      <c r="H309" s="4328"/>
      <c r="I309" s="4308" t="s">
        <v>15</v>
      </c>
      <c r="J309" s="4316"/>
      <c r="K309" s="4323" t="s">
        <v>16</v>
      </c>
      <c r="L309" s="4316"/>
      <c r="M309" s="4308" t="s">
        <v>17</v>
      </c>
      <c r="N309" s="4316"/>
      <c r="O309" s="4308" t="s">
        <v>18</v>
      </c>
      <c r="P309" s="4316"/>
      <c r="Q309" s="4308" t="s">
        <v>19</v>
      </c>
      <c r="R309" s="4316"/>
      <c r="S309" s="4308" t="s">
        <v>20</v>
      </c>
      <c r="T309" s="4316"/>
      <c r="U309" s="4308" t="s">
        <v>21</v>
      </c>
      <c r="V309" s="4316"/>
      <c r="W309" s="4308" t="s">
        <v>22</v>
      </c>
      <c r="X309" s="4316"/>
      <c r="Y309" s="4308" t="s">
        <v>23</v>
      </c>
      <c r="Z309" s="4315"/>
      <c r="AA309" s="4308" t="s">
        <v>24</v>
      </c>
      <c r="AB309" s="4315"/>
      <c r="AC309" s="4308" t="s">
        <v>247</v>
      </c>
      <c r="AD309" s="4315"/>
      <c r="AE309" s="4308" t="s">
        <v>248</v>
      </c>
      <c r="AF309" s="4315"/>
      <c r="AG309" s="4308" t="s">
        <v>249</v>
      </c>
      <c r="AH309" s="4315"/>
      <c r="AI309" s="4308" t="s">
        <v>250</v>
      </c>
      <c r="AJ309" s="4315"/>
      <c r="AK309" s="4308" t="s">
        <v>29</v>
      </c>
      <c r="AL309" s="4315"/>
      <c r="AM309" s="4308" t="s">
        <v>30</v>
      </c>
      <c r="AN309" s="4315"/>
      <c r="AO309" s="4308" t="s">
        <v>31</v>
      </c>
      <c r="AP309" s="4315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4228"/>
      <c r="B310" s="3499"/>
      <c r="C310" s="4229"/>
      <c r="D310" s="1817" t="s">
        <v>32</v>
      </c>
      <c r="E310" s="2673" t="s">
        <v>33</v>
      </c>
      <c r="F310" s="1819" t="s">
        <v>34</v>
      </c>
      <c r="G310" s="2891" t="s">
        <v>33</v>
      </c>
      <c r="H310" s="2892" t="s">
        <v>34</v>
      </c>
      <c r="I310" s="2893" t="s">
        <v>33</v>
      </c>
      <c r="J310" s="2892" t="s">
        <v>34</v>
      </c>
      <c r="K310" s="2893" t="s">
        <v>33</v>
      </c>
      <c r="L310" s="2892" t="s">
        <v>34</v>
      </c>
      <c r="M310" s="2893" t="s">
        <v>33</v>
      </c>
      <c r="N310" s="2892" t="s">
        <v>34</v>
      </c>
      <c r="O310" s="2893" t="s">
        <v>33</v>
      </c>
      <c r="P310" s="2892" t="s">
        <v>34</v>
      </c>
      <c r="Q310" s="2893" t="s">
        <v>33</v>
      </c>
      <c r="R310" s="2892" t="s">
        <v>34</v>
      </c>
      <c r="S310" s="2893" t="s">
        <v>33</v>
      </c>
      <c r="T310" s="2892" t="s">
        <v>34</v>
      </c>
      <c r="U310" s="2893" t="s">
        <v>33</v>
      </c>
      <c r="V310" s="2892" t="s">
        <v>34</v>
      </c>
      <c r="W310" s="2893" t="s">
        <v>33</v>
      </c>
      <c r="X310" s="2892" t="s">
        <v>34</v>
      </c>
      <c r="Y310" s="2893" t="s">
        <v>33</v>
      </c>
      <c r="Z310" s="2892" t="s">
        <v>34</v>
      </c>
      <c r="AA310" s="2893" t="s">
        <v>33</v>
      </c>
      <c r="AB310" s="2892" t="s">
        <v>34</v>
      </c>
      <c r="AC310" s="2893" t="s">
        <v>33</v>
      </c>
      <c r="AD310" s="2892" t="s">
        <v>34</v>
      </c>
      <c r="AE310" s="2893" t="s">
        <v>33</v>
      </c>
      <c r="AF310" s="2892" t="s">
        <v>34</v>
      </c>
      <c r="AG310" s="2893" t="s">
        <v>33</v>
      </c>
      <c r="AH310" s="2892" t="s">
        <v>34</v>
      </c>
      <c r="AI310" s="2893" t="s">
        <v>33</v>
      </c>
      <c r="AJ310" s="2892" t="s">
        <v>34</v>
      </c>
      <c r="AK310" s="2893" t="s">
        <v>33</v>
      </c>
      <c r="AL310" s="2892" t="s">
        <v>34</v>
      </c>
      <c r="AM310" s="2893" t="s">
        <v>33</v>
      </c>
      <c r="AN310" s="2892" t="s">
        <v>34</v>
      </c>
      <c r="AO310" s="2893" t="s">
        <v>33</v>
      </c>
      <c r="AP310" s="2892" t="s">
        <v>34</v>
      </c>
      <c r="AQ310" s="3853"/>
      <c r="AR310" s="3855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4312" t="s">
        <v>46</v>
      </c>
      <c r="B311" s="4313"/>
      <c r="C311" s="4314"/>
      <c r="D311" s="2894">
        <f>SUM(E311:F311)</f>
        <v>0</v>
      </c>
      <c r="E311" s="2895">
        <f t="shared" ref="E311:F315" si="184">SUM(G311+I311+K311+M311+O311+Q311+S311+U311+W311+Y311+AA311+AC311+AE311+AG311+AI311+AK311+AM311+AO311)</f>
        <v>0</v>
      </c>
      <c r="F311" s="2895">
        <f t="shared" si="184"/>
        <v>0</v>
      </c>
      <c r="G311" s="2896"/>
      <c r="H311" s="2897"/>
      <c r="I311" s="2896"/>
      <c r="J311" s="2897"/>
      <c r="K311" s="2896"/>
      <c r="L311" s="2897"/>
      <c r="M311" s="2896"/>
      <c r="N311" s="2897"/>
      <c r="O311" s="2896"/>
      <c r="P311" s="2897"/>
      <c r="Q311" s="2896"/>
      <c r="R311" s="2897"/>
      <c r="S311" s="2896"/>
      <c r="T311" s="2897"/>
      <c r="U311" s="2896"/>
      <c r="V311" s="2897"/>
      <c r="W311" s="2896"/>
      <c r="X311" s="2897"/>
      <c r="Y311" s="2896"/>
      <c r="Z311" s="2897"/>
      <c r="AA311" s="2896"/>
      <c r="AB311" s="2897"/>
      <c r="AC311" s="2896"/>
      <c r="AD311" s="2897"/>
      <c r="AE311" s="2896"/>
      <c r="AF311" s="2897"/>
      <c r="AG311" s="2896"/>
      <c r="AH311" s="2897"/>
      <c r="AI311" s="2896"/>
      <c r="AJ311" s="2897"/>
      <c r="AK311" s="2896"/>
      <c r="AL311" s="2897"/>
      <c r="AM311" s="2896"/>
      <c r="AN311" s="2897"/>
      <c r="AO311" s="2896"/>
      <c r="AP311" s="2898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4308" t="s">
        <v>287</v>
      </c>
      <c r="B317" s="4309"/>
      <c r="C317" s="2899" t="s">
        <v>288</v>
      </c>
      <c r="D317" s="2899" t="s">
        <v>289</v>
      </c>
      <c r="E317" s="2899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4310" t="s">
        <v>94</v>
      </c>
      <c r="B318" s="4311"/>
      <c r="C318" s="2900"/>
      <c r="D318" s="2900"/>
      <c r="E318" s="2900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3352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2890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53" workbookViewId="0">
      <selection activeCell="D266" sqref="D26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",[11]NOMBRE!B2," - ","( ",[11]NOMBRE!C2,[11]NOMBRE!D2,[11]NOMBRE!E2,[11]NOMBRE!F2,[11]NOMBRE!G2,"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",[11]NOMBRE!B6," - ","( ",[11]NOMBRE!C6,[11]NOMBRE!D6," )")</f>
        <v>MES: OCTUBRE - ( 10 )</v>
      </c>
      <c r="BU4" s="4"/>
      <c r="BV4" s="4"/>
      <c r="BW4" s="4"/>
    </row>
    <row r="5" spans="1:112" x14ac:dyDescent="0.2">
      <c r="A5" s="7" t="str">
        <f>CONCATENATE("AÑO: ",[11]NOMBRE!B7)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4318" t="s">
        <v>3</v>
      </c>
      <c r="B9" s="4318"/>
      <c r="C9" s="4319"/>
      <c r="D9" s="4461" t="s">
        <v>4</v>
      </c>
      <c r="E9" s="4461"/>
      <c r="F9" s="4462"/>
      <c r="G9" s="4308" t="s">
        <v>5</v>
      </c>
      <c r="H9" s="4323"/>
      <c r="I9" s="4323"/>
      <c r="J9" s="4323"/>
      <c r="K9" s="4323"/>
      <c r="L9" s="4323"/>
      <c r="M9" s="4323"/>
      <c r="N9" s="4323"/>
      <c r="O9" s="4323"/>
      <c r="P9" s="4323"/>
      <c r="Q9" s="4323"/>
      <c r="R9" s="4323"/>
      <c r="S9" s="4323"/>
      <c r="T9" s="4323"/>
      <c r="U9" s="4323"/>
      <c r="V9" s="4323"/>
      <c r="W9" s="4323"/>
      <c r="X9" s="4323"/>
      <c r="Y9" s="4323"/>
      <c r="Z9" s="4323"/>
      <c r="AA9" s="4323"/>
      <c r="AB9" s="4323"/>
      <c r="AC9" s="4323"/>
      <c r="AD9" s="4323"/>
      <c r="AE9" s="4323"/>
      <c r="AF9" s="4323"/>
      <c r="AG9" s="4323"/>
      <c r="AH9" s="4323"/>
      <c r="AI9" s="4323"/>
      <c r="AJ9" s="4323"/>
      <c r="AK9" s="4323"/>
      <c r="AL9" s="4323"/>
      <c r="AM9" s="4323"/>
      <c r="AN9" s="4323"/>
      <c r="AO9" s="4323"/>
      <c r="AP9" s="4324"/>
      <c r="AQ9" s="4462" t="s">
        <v>6</v>
      </c>
      <c r="AR9" s="4326" t="s">
        <v>7</v>
      </c>
      <c r="AS9" s="4326" t="s">
        <v>8</v>
      </c>
      <c r="AT9" s="4326" t="s">
        <v>9</v>
      </c>
      <c r="AU9" s="4326" t="s">
        <v>10</v>
      </c>
      <c r="AV9" s="4322" t="s">
        <v>11</v>
      </c>
      <c r="AW9" s="4326" t="s">
        <v>12</v>
      </c>
      <c r="AX9" s="4326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4362"/>
      <c r="G10" s="4447" t="s">
        <v>14</v>
      </c>
      <c r="H10" s="4328"/>
      <c r="I10" s="4308" t="s">
        <v>15</v>
      </c>
      <c r="J10" s="4316"/>
      <c r="K10" s="4323" t="s">
        <v>16</v>
      </c>
      <c r="L10" s="4316"/>
      <c r="M10" s="4308" t="s">
        <v>17</v>
      </c>
      <c r="N10" s="4316"/>
      <c r="O10" s="4308" t="s">
        <v>18</v>
      </c>
      <c r="P10" s="4316"/>
      <c r="Q10" s="4308" t="s">
        <v>19</v>
      </c>
      <c r="R10" s="4316"/>
      <c r="S10" s="4308" t="s">
        <v>20</v>
      </c>
      <c r="T10" s="4316"/>
      <c r="U10" s="4308" t="s">
        <v>21</v>
      </c>
      <c r="V10" s="4316"/>
      <c r="W10" s="4308" t="s">
        <v>22</v>
      </c>
      <c r="X10" s="4316"/>
      <c r="Y10" s="4308" t="s">
        <v>23</v>
      </c>
      <c r="Z10" s="4315"/>
      <c r="AA10" s="4308" t="s">
        <v>24</v>
      </c>
      <c r="AB10" s="4315"/>
      <c r="AC10" s="4308" t="s">
        <v>25</v>
      </c>
      <c r="AD10" s="4315"/>
      <c r="AE10" s="4308" t="s">
        <v>26</v>
      </c>
      <c r="AF10" s="4315"/>
      <c r="AG10" s="4308" t="s">
        <v>27</v>
      </c>
      <c r="AH10" s="4315"/>
      <c r="AI10" s="4308" t="s">
        <v>28</v>
      </c>
      <c r="AJ10" s="4315"/>
      <c r="AK10" s="4308" t="s">
        <v>29</v>
      </c>
      <c r="AL10" s="4315"/>
      <c r="AM10" s="4308" t="s">
        <v>30</v>
      </c>
      <c r="AN10" s="4315"/>
      <c r="AO10" s="4308" t="s">
        <v>31</v>
      </c>
      <c r="AP10" s="4478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4229"/>
      <c r="D11" s="2901" t="s">
        <v>32</v>
      </c>
      <c r="E11" s="2902" t="s">
        <v>33</v>
      </c>
      <c r="F11" s="2892" t="s">
        <v>34</v>
      </c>
      <c r="G11" s="2893" t="s">
        <v>33</v>
      </c>
      <c r="H11" s="2892" t="s">
        <v>34</v>
      </c>
      <c r="I11" s="2893" t="s">
        <v>33</v>
      </c>
      <c r="J11" s="2892" t="s">
        <v>34</v>
      </c>
      <c r="K11" s="2893" t="s">
        <v>33</v>
      </c>
      <c r="L11" s="2892" t="s">
        <v>34</v>
      </c>
      <c r="M11" s="2893" t="s">
        <v>33</v>
      </c>
      <c r="N11" s="2892" t="s">
        <v>34</v>
      </c>
      <c r="O11" s="2893" t="s">
        <v>33</v>
      </c>
      <c r="P11" s="2892" t="s">
        <v>34</v>
      </c>
      <c r="Q11" s="2893" t="s">
        <v>33</v>
      </c>
      <c r="R11" s="2892" t="s">
        <v>34</v>
      </c>
      <c r="S11" s="2893" t="s">
        <v>33</v>
      </c>
      <c r="T11" s="2892" t="s">
        <v>34</v>
      </c>
      <c r="U11" s="2893" t="s">
        <v>33</v>
      </c>
      <c r="V11" s="2892" t="s">
        <v>34</v>
      </c>
      <c r="W11" s="2893" t="s">
        <v>33</v>
      </c>
      <c r="X11" s="2892" t="s">
        <v>34</v>
      </c>
      <c r="Y11" s="2893" t="s">
        <v>33</v>
      </c>
      <c r="Z11" s="2892" t="s">
        <v>34</v>
      </c>
      <c r="AA11" s="2893" t="s">
        <v>33</v>
      </c>
      <c r="AB11" s="2892" t="s">
        <v>34</v>
      </c>
      <c r="AC11" s="2893" t="s">
        <v>33</v>
      </c>
      <c r="AD11" s="2892" t="s">
        <v>34</v>
      </c>
      <c r="AE11" s="2893" t="s">
        <v>33</v>
      </c>
      <c r="AF11" s="2892" t="s">
        <v>34</v>
      </c>
      <c r="AG11" s="2893" t="s">
        <v>33</v>
      </c>
      <c r="AH11" s="2892" t="s">
        <v>34</v>
      </c>
      <c r="AI11" s="2893" t="s">
        <v>33</v>
      </c>
      <c r="AJ11" s="2892" t="s">
        <v>34</v>
      </c>
      <c r="AK11" s="2893" t="s">
        <v>33</v>
      </c>
      <c r="AL11" s="2892" t="s">
        <v>34</v>
      </c>
      <c r="AM11" s="2893" t="s">
        <v>33</v>
      </c>
      <c r="AN11" s="2892" t="s">
        <v>34</v>
      </c>
      <c r="AO11" s="2893" t="s">
        <v>33</v>
      </c>
      <c r="AP11" s="2903" t="s">
        <v>34</v>
      </c>
      <c r="AQ11" s="4362"/>
      <c r="AR11" s="3855"/>
      <c r="AS11" s="3855"/>
      <c r="AT11" s="3855"/>
      <c r="AU11" s="3855"/>
      <c r="AV11" s="4234"/>
      <c r="AW11" s="3855"/>
      <c r="AX11" s="3855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4497" t="s">
        <v>35</v>
      </c>
      <c r="B12" s="4498"/>
      <c r="C12" s="4499"/>
      <c r="D12" s="2904">
        <f>SUM(E12+F12)</f>
        <v>0</v>
      </c>
      <c r="E12" s="2905">
        <f>SUM(G12+I12+K12+M12+O12+Q12+S12+U12+W12+Y12+AA12+AC12+AE12+AG12+AI12+AK12+AM12+AO12)</f>
        <v>0</v>
      </c>
      <c r="F12" s="2906">
        <f t="shared" ref="E12:F15" si="0">SUM(H12+J12+L12+N12+P12+R12+T12+V12+X12+Z12+AB12+AD12+AF12+AH12+AJ12+AL12+AN12+AP12)</f>
        <v>0</v>
      </c>
      <c r="G12" s="24"/>
      <c r="H12" s="25"/>
      <c r="I12" s="2907"/>
      <c r="J12" s="25"/>
      <c r="K12" s="2907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2908"/>
      <c r="H16" s="2908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4317" t="s">
        <v>40</v>
      </c>
      <c r="B17" s="4318"/>
      <c r="C17" s="4319"/>
      <c r="D17" s="4308" t="s">
        <v>41</v>
      </c>
      <c r="E17" s="4323"/>
      <c r="F17" s="4316"/>
      <c r="G17" s="4500" t="s">
        <v>14</v>
      </c>
      <c r="H17" s="4501"/>
      <c r="I17" s="4316" t="s">
        <v>15</v>
      </c>
      <c r="J17" s="4482"/>
      <c r="K17" s="4308" t="s">
        <v>16</v>
      </c>
      <c r="L17" s="4316"/>
      <c r="M17" s="4316" t="s">
        <v>17</v>
      </c>
      <c r="N17" s="4482"/>
      <c r="O17" s="4308" t="s">
        <v>18</v>
      </c>
      <c r="P17" s="4316"/>
      <c r="Q17" s="4308" t="s">
        <v>19</v>
      </c>
      <c r="R17" s="4316"/>
      <c r="S17" s="4308" t="s">
        <v>20</v>
      </c>
      <c r="T17" s="4316"/>
      <c r="U17" s="4308" t="s">
        <v>21</v>
      </c>
      <c r="V17" s="4316"/>
      <c r="W17" s="4323" t="s">
        <v>22</v>
      </c>
      <c r="X17" s="4323"/>
      <c r="Y17" s="4308" t="s">
        <v>23</v>
      </c>
      <c r="Z17" s="4315"/>
      <c r="AA17" s="4323" t="s">
        <v>24</v>
      </c>
      <c r="AB17" s="4486"/>
      <c r="AC17" s="4323" t="s">
        <v>25</v>
      </c>
      <c r="AD17" s="4486"/>
      <c r="AE17" s="4323" t="s">
        <v>26</v>
      </c>
      <c r="AF17" s="4486"/>
      <c r="AG17" s="4323" t="s">
        <v>27</v>
      </c>
      <c r="AH17" s="4486"/>
      <c r="AI17" s="4323" t="s">
        <v>28</v>
      </c>
      <c r="AJ17" s="4486"/>
      <c r="AK17" s="4323" t="s">
        <v>29</v>
      </c>
      <c r="AL17" s="4486"/>
      <c r="AM17" s="4323" t="s">
        <v>30</v>
      </c>
      <c r="AN17" s="4315"/>
      <c r="AO17" s="4323" t="s">
        <v>31</v>
      </c>
      <c r="AP17" s="4478"/>
      <c r="AQ17" s="4462" t="s">
        <v>6</v>
      </c>
      <c r="AR17" s="4462" t="s">
        <v>7</v>
      </c>
      <c r="AS17" s="4326" t="s">
        <v>8</v>
      </c>
      <c r="AT17" s="4326" t="s">
        <v>42</v>
      </c>
      <c r="AU17" s="4462" t="s">
        <v>9</v>
      </c>
      <c r="AV17" s="4495" t="s">
        <v>10</v>
      </c>
      <c r="AW17" s="4495" t="s">
        <v>12</v>
      </c>
      <c r="AX17" s="4495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4228"/>
      <c r="B18" s="3499"/>
      <c r="C18" s="4229"/>
      <c r="D18" s="2893" t="s">
        <v>32</v>
      </c>
      <c r="E18" s="2909" t="s">
        <v>33</v>
      </c>
      <c r="F18" s="617" t="s">
        <v>34</v>
      </c>
      <c r="G18" s="2893" t="s">
        <v>33</v>
      </c>
      <c r="H18" s="2892" t="s">
        <v>34</v>
      </c>
      <c r="I18" s="2910" t="s">
        <v>33</v>
      </c>
      <c r="J18" s="617" t="s">
        <v>34</v>
      </c>
      <c r="K18" s="2910" t="s">
        <v>33</v>
      </c>
      <c r="L18" s="2911" t="s">
        <v>34</v>
      </c>
      <c r="M18" s="2910" t="s">
        <v>33</v>
      </c>
      <c r="N18" s="617" t="s">
        <v>34</v>
      </c>
      <c r="O18" s="2910" t="s">
        <v>33</v>
      </c>
      <c r="P18" s="617" t="s">
        <v>34</v>
      </c>
      <c r="Q18" s="2910" t="s">
        <v>33</v>
      </c>
      <c r="R18" s="617" t="s">
        <v>34</v>
      </c>
      <c r="S18" s="2910" t="s">
        <v>33</v>
      </c>
      <c r="T18" s="617" t="s">
        <v>34</v>
      </c>
      <c r="U18" s="2893" t="s">
        <v>33</v>
      </c>
      <c r="V18" s="2892" t="s">
        <v>34</v>
      </c>
      <c r="W18" s="2891" t="s">
        <v>33</v>
      </c>
      <c r="X18" s="2912" t="s">
        <v>34</v>
      </c>
      <c r="Y18" s="2893" t="s">
        <v>33</v>
      </c>
      <c r="Z18" s="2892" t="s">
        <v>34</v>
      </c>
      <c r="AA18" s="2891" t="s">
        <v>33</v>
      </c>
      <c r="AB18" s="2912" t="s">
        <v>34</v>
      </c>
      <c r="AC18" s="2893" t="s">
        <v>33</v>
      </c>
      <c r="AD18" s="2892" t="s">
        <v>34</v>
      </c>
      <c r="AE18" s="2891" t="s">
        <v>33</v>
      </c>
      <c r="AF18" s="2912" t="s">
        <v>34</v>
      </c>
      <c r="AG18" s="2893" t="s">
        <v>33</v>
      </c>
      <c r="AH18" s="2892" t="s">
        <v>34</v>
      </c>
      <c r="AI18" s="2891" t="s">
        <v>33</v>
      </c>
      <c r="AJ18" s="2912" t="s">
        <v>34</v>
      </c>
      <c r="AK18" s="2893" t="s">
        <v>33</v>
      </c>
      <c r="AL18" s="2892" t="s">
        <v>34</v>
      </c>
      <c r="AM18" s="2891" t="s">
        <v>33</v>
      </c>
      <c r="AN18" s="2892" t="s">
        <v>34</v>
      </c>
      <c r="AO18" s="2891" t="s">
        <v>33</v>
      </c>
      <c r="AP18" s="2903" t="s">
        <v>34</v>
      </c>
      <c r="AQ18" s="3304"/>
      <c r="AR18" s="3471"/>
      <c r="AS18" s="3855"/>
      <c r="AT18" s="3855"/>
      <c r="AU18" s="4362"/>
      <c r="AV18" s="4047"/>
      <c r="AW18" s="4047"/>
      <c r="AX18" s="4047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4454" t="s">
        <v>43</v>
      </c>
      <c r="B19" s="4455"/>
      <c r="C19" s="4496"/>
      <c r="D19" s="2913">
        <f>SUM(E19+F19)</f>
        <v>0</v>
      </c>
      <c r="E19" s="2905">
        <f>SUM(G19+I19+K19+M19+O19+Q19+S19+U19+W19+Y19+AA19+AC19+AE19+AG19+AI19+AK19+AM19+AO19)</f>
        <v>0</v>
      </c>
      <c r="F19" s="2906">
        <f>SUM(H19+J19+L19+N19+P19+R19+T19+V19+X19+Z19+AB19+AD19+AF19+AH19+AJ19+AL19+AN19+AP19)</f>
        <v>0</v>
      </c>
      <c r="G19" s="2907"/>
      <c r="H19" s="2897"/>
      <c r="I19" s="2907"/>
      <c r="J19" s="2914"/>
      <c r="K19" s="2907"/>
      <c r="L19" s="2897"/>
      <c r="M19" s="2907"/>
      <c r="N19" s="2914"/>
      <c r="O19" s="2907"/>
      <c r="P19" s="2897"/>
      <c r="Q19" s="2907"/>
      <c r="R19" s="2897"/>
      <c r="S19" s="2907"/>
      <c r="T19" s="2897"/>
      <c r="U19" s="2907"/>
      <c r="V19" s="2897"/>
      <c r="W19" s="2896"/>
      <c r="X19" s="2915"/>
      <c r="Y19" s="2907"/>
      <c r="Z19" s="2897"/>
      <c r="AA19" s="2896"/>
      <c r="AB19" s="2915"/>
      <c r="AC19" s="2907"/>
      <c r="AD19" s="2897"/>
      <c r="AE19" s="2896"/>
      <c r="AF19" s="2915"/>
      <c r="AG19" s="2907"/>
      <c r="AH19" s="2897"/>
      <c r="AI19" s="2896"/>
      <c r="AJ19" s="2915"/>
      <c r="AK19" s="2907"/>
      <c r="AL19" s="2897"/>
      <c r="AM19" s="2896"/>
      <c r="AN19" s="2897"/>
      <c r="AO19" s="2896"/>
      <c r="AP19" s="2898"/>
      <c r="AQ19" s="2916"/>
      <c r="AR19" s="2914"/>
      <c r="AS19" s="2917"/>
      <c r="AT19" s="2917"/>
      <c r="AU19" s="2917"/>
      <c r="AV19" s="2917"/>
      <c r="AW19" s="2917"/>
      <c r="AX19" s="2917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20</v>
      </c>
      <c r="E22" s="35">
        <f t="shared" si="25"/>
        <v>3</v>
      </c>
      <c r="F22" s="36">
        <f t="shared" si="25"/>
        <v>17</v>
      </c>
      <c r="G22" s="37">
        <v>0</v>
      </c>
      <c r="H22" s="39">
        <v>0</v>
      </c>
      <c r="I22" s="37">
        <v>0</v>
      </c>
      <c r="J22" s="38">
        <v>0</v>
      </c>
      <c r="K22" s="37">
        <v>0</v>
      </c>
      <c r="L22" s="39">
        <v>0</v>
      </c>
      <c r="M22" s="37">
        <v>0</v>
      </c>
      <c r="N22" s="38">
        <v>0</v>
      </c>
      <c r="O22" s="37">
        <v>0</v>
      </c>
      <c r="P22" s="39">
        <v>2</v>
      </c>
      <c r="Q22" s="37">
        <v>0</v>
      </c>
      <c r="R22" s="39">
        <v>1</v>
      </c>
      <c r="S22" s="37">
        <v>0</v>
      </c>
      <c r="T22" s="39">
        <v>6</v>
      </c>
      <c r="U22" s="37">
        <v>3</v>
      </c>
      <c r="V22" s="39">
        <v>2</v>
      </c>
      <c r="W22" s="68">
        <v>0</v>
      </c>
      <c r="X22" s="69">
        <v>4</v>
      </c>
      <c r="Y22" s="37">
        <v>0</v>
      </c>
      <c r="Z22" s="39">
        <v>0</v>
      </c>
      <c r="AA22" s="68">
        <v>0</v>
      </c>
      <c r="AB22" s="69">
        <v>0</v>
      </c>
      <c r="AC22" s="37">
        <v>0</v>
      </c>
      <c r="AD22" s="39">
        <v>0</v>
      </c>
      <c r="AE22" s="68">
        <v>0</v>
      </c>
      <c r="AF22" s="69">
        <v>2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38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35</v>
      </c>
      <c r="E23" s="35">
        <f t="shared" si="25"/>
        <v>20</v>
      </c>
      <c r="F23" s="36">
        <f t="shared" si="25"/>
        <v>15</v>
      </c>
      <c r="G23" s="37">
        <v>0</v>
      </c>
      <c r="H23" s="39">
        <v>0</v>
      </c>
      <c r="I23" s="37">
        <v>0</v>
      </c>
      <c r="J23" s="38">
        <v>0</v>
      </c>
      <c r="K23" s="37">
        <v>1</v>
      </c>
      <c r="L23" s="39">
        <v>1</v>
      </c>
      <c r="M23" s="37">
        <v>3</v>
      </c>
      <c r="N23" s="38">
        <v>1</v>
      </c>
      <c r="O23" s="37">
        <v>3</v>
      </c>
      <c r="P23" s="39">
        <v>3</v>
      </c>
      <c r="Q23" s="37">
        <v>3</v>
      </c>
      <c r="R23" s="39">
        <v>2</v>
      </c>
      <c r="S23" s="37">
        <v>2</v>
      </c>
      <c r="T23" s="39">
        <v>2</v>
      </c>
      <c r="U23" s="37">
        <v>2</v>
      </c>
      <c r="V23" s="39">
        <v>3</v>
      </c>
      <c r="W23" s="68">
        <v>0</v>
      </c>
      <c r="X23" s="69">
        <v>0</v>
      </c>
      <c r="Y23" s="37">
        <v>3</v>
      </c>
      <c r="Z23" s="39">
        <v>1</v>
      </c>
      <c r="AA23" s="68">
        <v>1</v>
      </c>
      <c r="AB23" s="69">
        <v>0</v>
      </c>
      <c r="AC23" s="37">
        <v>0</v>
      </c>
      <c r="AD23" s="39">
        <v>0</v>
      </c>
      <c r="AE23" s="68">
        <v>0</v>
      </c>
      <c r="AF23" s="69">
        <v>1</v>
      </c>
      <c r="AG23" s="37">
        <v>0</v>
      </c>
      <c r="AH23" s="39">
        <v>0</v>
      </c>
      <c r="AI23" s="68">
        <v>2</v>
      </c>
      <c r="AJ23" s="69">
        <v>1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13</v>
      </c>
      <c r="E26" s="35">
        <f t="shared" si="25"/>
        <v>6</v>
      </c>
      <c r="F26" s="36">
        <f t="shared" si="25"/>
        <v>7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1</v>
      </c>
      <c r="N26" s="38">
        <v>0</v>
      </c>
      <c r="O26" s="37">
        <v>0</v>
      </c>
      <c r="P26" s="39">
        <v>0</v>
      </c>
      <c r="Q26" s="37">
        <v>1</v>
      </c>
      <c r="R26" s="39">
        <v>0</v>
      </c>
      <c r="S26" s="37">
        <v>1</v>
      </c>
      <c r="T26" s="39">
        <v>0</v>
      </c>
      <c r="U26" s="37">
        <v>0</v>
      </c>
      <c r="V26" s="39">
        <v>1</v>
      </c>
      <c r="W26" s="68">
        <v>2</v>
      </c>
      <c r="X26" s="69">
        <v>0</v>
      </c>
      <c r="Y26" s="37">
        <v>0</v>
      </c>
      <c r="Z26" s="39">
        <v>1</v>
      </c>
      <c r="AA26" s="68">
        <v>0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0</v>
      </c>
      <c r="AH26" s="39">
        <v>2</v>
      </c>
      <c r="AI26" s="68">
        <v>0</v>
      </c>
      <c r="AJ26" s="69">
        <v>2</v>
      </c>
      <c r="AK26" s="37">
        <v>0</v>
      </c>
      <c r="AL26" s="39">
        <v>0</v>
      </c>
      <c r="AM26" s="68">
        <v>1</v>
      </c>
      <c r="AN26" s="39">
        <v>0</v>
      </c>
      <c r="AO26" s="68">
        <v>0</v>
      </c>
      <c r="AP26" s="40">
        <v>1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76</v>
      </c>
      <c r="E31" s="35">
        <f t="shared" si="25"/>
        <v>43</v>
      </c>
      <c r="F31" s="36">
        <f t="shared" si="25"/>
        <v>33</v>
      </c>
      <c r="G31" s="37">
        <v>0</v>
      </c>
      <c r="H31" s="39">
        <v>0</v>
      </c>
      <c r="I31" s="37">
        <v>0</v>
      </c>
      <c r="J31" s="38">
        <v>0</v>
      </c>
      <c r="K31" s="37">
        <v>0</v>
      </c>
      <c r="L31" s="39">
        <v>0</v>
      </c>
      <c r="M31" s="37">
        <v>0</v>
      </c>
      <c r="N31" s="38">
        <v>2</v>
      </c>
      <c r="O31" s="37">
        <v>9</v>
      </c>
      <c r="P31" s="39">
        <v>2</v>
      </c>
      <c r="Q31" s="37">
        <v>1</v>
      </c>
      <c r="R31" s="39">
        <v>9</v>
      </c>
      <c r="S31" s="37">
        <v>7</v>
      </c>
      <c r="T31" s="39">
        <v>1</v>
      </c>
      <c r="U31" s="37">
        <v>1</v>
      </c>
      <c r="V31" s="39">
        <v>3</v>
      </c>
      <c r="W31" s="68">
        <v>11</v>
      </c>
      <c r="X31" s="69">
        <v>0</v>
      </c>
      <c r="Y31" s="37">
        <v>7</v>
      </c>
      <c r="Z31" s="39">
        <v>0</v>
      </c>
      <c r="AA31" s="68">
        <v>0</v>
      </c>
      <c r="AB31" s="69">
        <v>1</v>
      </c>
      <c r="AC31" s="37">
        <v>6</v>
      </c>
      <c r="AD31" s="39">
        <v>1</v>
      </c>
      <c r="AE31" s="68">
        <v>0</v>
      </c>
      <c r="AF31" s="69">
        <v>4</v>
      </c>
      <c r="AG31" s="37">
        <v>1</v>
      </c>
      <c r="AH31" s="39">
        <v>2</v>
      </c>
      <c r="AI31" s="68">
        <v>0</v>
      </c>
      <c r="AJ31" s="69">
        <v>7</v>
      </c>
      <c r="AK31" s="37">
        <v>0</v>
      </c>
      <c r="AL31" s="39">
        <v>0</v>
      </c>
      <c r="AM31" s="68">
        <v>0</v>
      </c>
      <c r="AN31" s="39">
        <v>1</v>
      </c>
      <c r="AO31" s="68">
        <v>0</v>
      </c>
      <c r="AP31" s="40">
        <v>0</v>
      </c>
      <c r="AQ31" s="70">
        <v>0</v>
      </c>
      <c r="AR31" s="38">
        <v>0</v>
      </c>
      <c r="AS31" s="70">
        <v>0</v>
      </c>
      <c r="AT31" s="70">
        <v>0</v>
      </c>
      <c r="AU31" s="70">
        <v>0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4482" t="s">
        <v>60</v>
      </c>
      <c r="B36" s="4482"/>
      <c r="C36" s="4482"/>
      <c r="D36" s="2918">
        <f t="shared" ref="D36:AV36" si="27">SUM(D19:D35)</f>
        <v>144</v>
      </c>
      <c r="E36" s="2919">
        <f t="shared" si="27"/>
        <v>72</v>
      </c>
      <c r="F36" s="2920">
        <f t="shared" si="27"/>
        <v>72</v>
      </c>
      <c r="G36" s="2918">
        <f t="shared" si="27"/>
        <v>0</v>
      </c>
      <c r="H36" s="2920">
        <f t="shared" si="27"/>
        <v>0</v>
      </c>
      <c r="I36" s="2918">
        <f t="shared" si="27"/>
        <v>0</v>
      </c>
      <c r="J36" s="2920">
        <f t="shared" si="27"/>
        <v>0</v>
      </c>
      <c r="K36" s="2918">
        <f t="shared" si="27"/>
        <v>1</v>
      </c>
      <c r="L36" s="2920">
        <f t="shared" si="27"/>
        <v>1</v>
      </c>
      <c r="M36" s="2918">
        <f t="shared" si="27"/>
        <v>4</v>
      </c>
      <c r="N36" s="2920">
        <f t="shared" si="27"/>
        <v>3</v>
      </c>
      <c r="O36" s="2918">
        <f t="shared" si="27"/>
        <v>12</v>
      </c>
      <c r="P36" s="2920">
        <f t="shared" si="27"/>
        <v>7</v>
      </c>
      <c r="Q36" s="2918">
        <f t="shared" si="27"/>
        <v>5</v>
      </c>
      <c r="R36" s="2920">
        <f t="shared" si="27"/>
        <v>12</v>
      </c>
      <c r="S36" s="2918">
        <f t="shared" si="27"/>
        <v>10</v>
      </c>
      <c r="T36" s="2920">
        <f t="shared" si="27"/>
        <v>9</v>
      </c>
      <c r="U36" s="2918">
        <f t="shared" si="27"/>
        <v>6</v>
      </c>
      <c r="V36" s="2920">
        <f t="shared" si="27"/>
        <v>9</v>
      </c>
      <c r="W36" s="2921">
        <f t="shared" si="27"/>
        <v>13</v>
      </c>
      <c r="X36" s="2922">
        <f t="shared" si="27"/>
        <v>4</v>
      </c>
      <c r="Y36" s="2918">
        <f t="shared" si="27"/>
        <v>10</v>
      </c>
      <c r="Z36" s="2920">
        <f t="shared" si="27"/>
        <v>2</v>
      </c>
      <c r="AA36" s="2921">
        <f t="shared" si="27"/>
        <v>1</v>
      </c>
      <c r="AB36" s="2922">
        <f t="shared" si="27"/>
        <v>1</v>
      </c>
      <c r="AC36" s="2918">
        <f t="shared" si="27"/>
        <v>6</v>
      </c>
      <c r="AD36" s="2920">
        <f t="shared" si="27"/>
        <v>1</v>
      </c>
      <c r="AE36" s="2918">
        <f t="shared" si="27"/>
        <v>0</v>
      </c>
      <c r="AF36" s="2922">
        <f t="shared" si="27"/>
        <v>7</v>
      </c>
      <c r="AG36" s="2918">
        <f t="shared" si="27"/>
        <v>1</v>
      </c>
      <c r="AH36" s="2920">
        <f t="shared" si="27"/>
        <v>4</v>
      </c>
      <c r="AI36" s="2918">
        <f t="shared" si="27"/>
        <v>2</v>
      </c>
      <c r="AJ36" s="2922">
        <f t="shared" si="27"/>
        <v>10</v>
      </c>
      <c r="AK36" s="2918">
        <f t="shared" si="27"/>
        <v>0</v>
      </c>
      <c r="AL36" s="2920">
        <f t="shared" si="27"/>
        <v>0</v>
      </c>
      <c r="AM36" s="2918">
        <f t="shared" si="27"/>
        <v>1</v>
      </c>
      <c r="AN36" s="2920">
        <f t="shared" si="27"/>
        <v>1</v>
      </c>
      <c r="AO36" s="2918">
        <f t="shared" si="27"/>
        <v>0</v>
      </c>
      <c r="AP36" s="2923">
        <f t="shared" si="27"/>
        <v>1</v>
      </c>
      <c r="AQ36" s="2920">
        <f t="shared" si="27"/>
        <v>0</v>
      </c>
      <c r="AR36" s="2920">
        <f t="shared" si="27"/>
        <v>0</v>
      </c>
      <c r="AS36" s="2924">
        <f t="shared" si="27"/>
        <v>0</v>
      </c>
      <c r="AT36" s="2924">
        <f t="shared" si="27"/>
        <v>0</v>
      </c>
      <c r="AU36" s="2924">
        <f t="shared" si="27"/>
        <v>0</v>
      </c>
      <c r="AV36" s="2924">
        <f t="shared" si="27"/>
        <v>0</v>
      </c>
      <c r="AW36" s="2924">
        <f>SUM(AW19:AW35)</f>
        <v>0</v>
      </c>
      <c r="AX36" s="2924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4460" t="s">
        <v>62</v>
      </c>
      <c r="B38" s="4461"/>
      <c r="C38" s="4461"/>
      <c r="D38" s="4460" t="s">
        <v>63</v>
      </c>
      <c r="E38" s="4461"/>
      <c r="F38" s="4462"/>
      <c r="G38" s="4308" t="s">
        <v>64</v>
      </c>
      <c r="H38" s="4323"/>
      <c r="I38" s="4323"/>
      <c r="J38" s="4323"/>
      <c r="K38" s="4323"/>
      <c r="L38" s="4323"/>
      <c r="M38" s="4323"/>
      <c r="N38" s="4323"/>
      <c r="O38" s="4323"/>
      <c r="P38" s="4323"/>
      <c r="Q38" s="4323"/>
      <c r="R38" s="4323"/>
      <c r="S38" s="4323"/>
      <c r="T38" s="4323"/>
      <c r="U38" s="4323"/>
      <c r="V38" s="4323"/>
      <c r="W38" s="4323"/>
      <c r="X38" s="4323"/>
      <c r="Y38" s="4323"/>
      <c r="Z38" s="4323"/>
      <c r="AA38" s="4323"/>
      <c r="AB38" s="4323"/>
      <c r="AC38" s="4323"/>
      <c r="AD38" s="4323"/>
      <c r="AE38" s="4323"/>
      <c r="AF38" s="4323"/>
      <c r="AG38" s="4323"/>
      <c r="AH38" s="4323"/>
      <c r="AI38" s="4323"/>
      <c r="AJ38" s="4323"/>
      <c r="AK38" s="4323"/>
      <c r="AL38" s="4323"/>
      <c r="AM38" s="4323"/>
      <c r="AN38" s="4323"/>
      <c r="AO38" s="4323"/>
      <c r="AP38" s="4324"/>
      <c r="AQ38" s="4462" t="s">
        <v>6</v>
      </c>
      <c r="AR38" s="4462" t="s">
        <v>7</v>
      </c>
      <c r="AS38" s="4462" t="s">
        <v>8</v>
      </c>
      <c r="AT38" s="4462" t="s">
        <v>9</v>
      </c>
      <c r="AU38" s="4326" t="s">
        <v>65</v>
      </c>
      <c r="AV38" s="4326" t="s">
        <v>13</v>
      </c>
      <c r="AW38" s="4326" t="s">
        <v>10</v>
      </c>
      <c r="AX38" s="4322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4362"/>
      <c r="G39" s="4447" t="s">
        <v>14</v>
      </c>
      <c r="H39" s="4328"/>
      <c r="I39" s="4308" t="s">
        <v>15</v>
      </c>
      <c r="J39" s="4316"/>
      <c r="K39" s="4323" t="s">
        <v>16</v>
      </c>
      <c r="L39" s="4316"/>
      <c r="M39" s="4308" t="s">
        <v>17</v>
      </c>
      <c r="N39" s="4316"/>
      <c r="O39" s="4308" t="s">
        <v>18</v>
      </c>
      <c r="P39" s="4316"/>
      <c r="Q39" s="4308" t="s">
        <v>19</v>
      </c>
      <c r="R39" s="4316"/>
      <c r="S39" s="4308" t="s">
        <v>20</v>
      </c>
      <c r="T39" s="4316"/>
      <c r="U39" s="4308" t="s">
        <v>21</v>
      </c>
      <c r="V39" s="4316"/>
      <c r="W39" s="4308" t="s">
        <v>22</v>
      </c>
      <c r="X39" s="4316"/>
      <c r="Y39" s="4308" t="s">
        <v>23</v>
      </c>
      <c r="Z39" s="4315"/>
      <c r="AA39" s="4308" t="s">
        <v>24</v>
      </c>
      <c r="AB39" s="4315"/>
      <c r="AC39" s="4308" t="s">
        <v>25</v>
      </c>
      <c r="AD39" s="4315"/>
      <c r="AE39" s="4308" t="s">
        <v>26</v>
      </c>
      <c r="AF39" s="4315"/>
      <c r="AG39" s="4308" t="s">
        <v>27</v>
      </c>
      <c r="AH39" s="4315"/>
      <c r="AI39" s="4308" t="s">
        <v>28</v>
      </c>
      <c r="AJ39" s="4315"/>
      <c r="AK39" s="4308" t="s">
        <v>29</v>
      </c>
      <c r="AL39" s="4315"/>
      <c r="AM39" s="4308" t="s">
        <v>30</v>
      </c>
      <c r="AN39" s="4315"/>
      <c r="AO39" s="4308" t="s">
        <v>31</v>
      </c>
      <c r="AP39" s="4478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2925" t="s">
        <v>32</v>
      </c>
      <c r="E40" s="2902" t="s">
        <v>33</v>
      </c>
      <c r="F40" s="2926" t="s">
        <v>34</v>
      </c>
      <c r="G40" s="2925" t="s">
        <v>33</v>
      </c>
      <c r="H40" s="2926" t="s">
        <v>34</v>
      </c>
      <c r="I40" s="2925" t="s">
        <v>33</v>
      </c>
      <c r="J40" s="2926" t="s">
        <v>34</v>
      </c>
      <c r="K40" s="2901" t="s">
        <v>33</v>
      </c>
      <c r="L40" s="2926" t="s">
        <v>34</v>
      </c>
      <c r="M40" s="2902" t="s">
        <v>33</v>
      </c>
      <c r="N40" s="2926" t="s">
        <v>34</v>
      </c>
      <c r="O40" s="2902" t="s">
        <v>33</v>
      </c>
      <c r="P40" s="2926" t="s">
        <v>34</v>
      </c>
      <c r="Q40" s="2902" t="s">
        <v>33</v>
      </c>
      <c r="R40" s="2926" t="s">
        <v>34</v>
      </c>
      <c r="S40" s="2902" t="s">
        <v>33</v>
      </c>
      <c r="T40" s="2926" t="s">
        <v>34</v>
      </c>
      <c r="U40" s="2927" t="s">
        <v>33</v>
      </c>
      <c r="V40" s="2892" t="s">
        <v>34</v>
      </c>
      <c r="W40" s="2927" t="s">
        <v>33</v>
      </c>
      <c r="X40" s="2892" t="s">
        <v>34</v>
      </c>
      <c r="Y40" s="2927" t="s">
        <v>33</v>
      </c>
      <c r="Z40" s="2892" t="s">
        <v>34</v>
      </c>
      <c r="AA40" s="2927" t="s">
        <v>33</v>
      </c>
      <c r="AB40" s="2892" t="s">
        <v>34</v>
      </c>
      <c r="AC40" s="2927" t="s">
        <v>33</v>
      </c>
      <c r="AD40" s="2892" t="s">
        <v>34</v>
      </c>
      <c r="AE40" s="2927" t="s">
        <v>33</v>
      </c>
      <c r="AF40" s="2892" t="s">
        <v>34</v>
      </c>
      <c r="AG40" s="2927" t="s">
        <v>33</v>
      </c>
      <c r="AH40" s="2892" t="s">
        <v>34</v>
      </c>
      <c r="AI40" s="2927" t="s">
        <v>33</v>
      </c>
      <c r="AJ40" s="2892" t="s">
        <v>34</v>
      </c>
      <c r="AK40" s="2927" t="s">
        <v>33</v>
      </c>
      <c r="AL40" s="2892" t="s">
        <v>34</v>
      </c>
      <c r="AM40" s="2927" t="s">
        <v>33</v>
      </c>
      <c r="AN40" s="2892" t="s">
        <v>34</v>
      </c>
      <c r="AO40" s="2927" t="s">
        <v>33</v>
      </c>
      <c r="AP40" s="2903" t="s">
        <v>34</v>
      </c>
      <c r="AQ40" s="4362"/>
      <c r="AR40" s="4362"/>
      <c r="AS40" s="4362"/>
      <c r="AT40" s="4362"/>
      <c r="AU40" s="3855"/>
      <c r="AV40" s="3855"/>
      <c r="AW40" s="3855"/>
      <c r="AX40" s="4234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4465" t="s">
        <v>67</v>
      </c>
      <c r="B41" s="4466"/>
      <c r="C41" s="4467"/>
      <c r="D41" s="2928">
        <f>SUM(E41+F41)</f>
        <v>0</v>
      </c>
      <c r="E41" s="2929">
        <f>+S41+Y41+AA41+AC41+AE41+AG41+AI41+AK41+AM41+AO41</f>
        <v>0</v>
      </c>
      <c r="F41" s="2930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2931"/>
      <c r="T41" s="2932"/>
      <c r="U41" s="65"/>
      <c r="V41" s="67"/>
      <c r="W41" s="65"/>
      <c r="X41" s="67"/>
      <c r="Y41" s="2931"/>
      <c r="Z41" s="2932"/>
      <c r="AA41" s="2933"/>
      <c r="AB41" s="2932"/>
      <c r="AC41" s="2934"/>
      <c r="AD41" s="2932"/>
      <c r="AE41" s="2933"/>
      <c r="AF41" s="2932"/>
      <c r="AG41" s="2931"/>
      <c r="AH41" s="2932"/>
      <c r="AI41" s="2931"/>
      <c r="AJ41" s="2932"/>
      <c r="AK41" s="2933"/>
      <c r="AL41" s="2932"/>
      <c r="AM41" s="2934"/>
      <c r="AN41" s="2932"/>
      <c r="AO41" s="2935"/>
      <c r="AP41" s="2936"/>
      <c r="AQ41" s="2937"/>
      <c r="AR41" s="2932"/>
      <c r="AS41" s="2938"/>
      <c r="AT41" s="2938"/>
      <c r="AU41" s="2938"/>
      <c r="AV41" s="2938"/>
      <c r="AW41" s="2938"/>
      <c r="AX41" s="2938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4308" t="s">
        <v>72</v>
      </c>
      <c r="B46" s="4323"/>
      <c r="C46" s="4316"/>
      <c r="D46" s="2893">
        <f t="shared" ref="D46:D59" si="34">SUM(E46+F46)</f>
        <v>0</v>
      </c>
      <c r="E46" s="2909">
        <f>S46+U46+W46+Y46+AA46+AC46+AE46+AG46+AI46+AK46+AM46+AO46</f>
        <v>0</v>
      </c>
      <c r="F46" s="2892">
        <f>T46+V46+X46+Z46+AB46+AD46+AF46+AH46+AJ46+AL46+AN46+AP46</f>
        <v>0</v>
      </c>
      <c r="G46" s="2939"/>
      <c r="H46" s="2940"/>
      <c r="I46" s="2939"/>
      <c r="J46" s="2940"/>
      <c r="K46" s="2939"/>
      <c r="L46" s="2940"/>
      <c r="M46" s="2939"/>
      <c r="N46" s="2940"/>
      <c r="O46" s="2939"/>
      <c r="P46" s="2940"/>
      <c r="Q46" s="2939"/>
      <c r="R46" s="2940"/>
      <c r="S46" s="2893">
        <f t="shared" ref="S46:AB46" si="35">SUM(S44:S45)</f>
        <v>0</v>
      </c>
      <c r="T46" s="2892">
        <f t="shared" si="35"/>
        <v>0</v>
      </c>
      <c r="U46" s="2893">
        <f t="shared" si="35"/>
        <v>0</v>
      </c>
      <c r="V46" s="2892">
        <f t="shared" si="35"/>
        <v>0</v>
      </c>
      <c r="W46" s="2891">
        <f t="shared" si="35"/>
        <v>0</v>
      </c>
      <c r="X46" s="2891">
        <f t="shared" si="35"/>
        <v>0</v>
      </c>
      <c r="Y46" s="2893">
        <f t="shared" si="35"/>
        <v>0</v>
      </c>
      <c r="Z46" s="2891">
        <f t="shared" si="35"/>
        <v>0</v>
      </c>
      <c r="AA46" s="2893">
        <f t="shared" si="35"/>
        <v>0</v>
      </c>
      <c r="AB46" s="2891">
        <f t="shared" si="35"/>
        <v>0</v>
      </c>
      <c r="AC46" s="2893">
        <f>SUM(AC44:AC45)</f>
        <v>0</v>
      </c>
      <c r="AD46" s="2892">
        <f>SUM(AD44:AD45)</f>
        <v>0</v>
      </c>
      <c r="AE46" s="2891">
        <f>SUM(AE44:AE45)</f>
        <v>0</v>
      </c>
      <c r="AF46" s="2891">
        <f t="shared" ref="AF46:AN46" si="36">SUM(AF44:AF45)</f>
        <v>0</v>
      </c>
      <c r="AG46" s="2893">
        <f t="shared" si="36"/>
        <v>0</v>
      </c>
      <c r="AH46" s="2891">
        <f t="shared" si="36"/>
        <v>0</v>
      </c>
      <c r="AI46" s="2893">
        <f t="shared" si="36"/>
        <v>0</v>
      </c>
      <c r="AJ46" s="2891">
        <f t="shared" si="36"/>
        <v>0</v>
      </c>
      <c r="AK46" s="2893">
        <f t="shared" si="36"/>
        <v>0</v>
      </c>
      <c r="AL46" s="2891">
        <f t="shared" si="36"/>
        <v>0</v>
      </c>
      <c r="AM46" s="2893">
        <f t="shared" si="36"/>
        <v>0</v>
      </c>
      <c r="AN46" s="2892">
        <f t="shared" si="36"/>
        <v>0</v>
      </c>
      <c r="AO46" s="2891">
        <f>SUM(AO44:AO45)</f>
        <v>0</v>
      </c>
      <c r="AP46" s="2941">
        <f>SUM(AP44:AP45)</f>
        <v>0</v>
      </c>
      <c r="AQ46" s="2891">
        <f>SUM(AQ44:AQ45)</f>
        <v>0</v>
      </c>
      <c r="AR46" s="2942">
        <f>SUM(AR44:AR45)</f>
        <v>0</v>
      </c>
      <c r="AS46" s="2892">
        <f>SUM(AS44)</f>
        <v>0</v>
      </c>
      <c r="AT46" s="2892">
        <f>SUM(AT44:AT45)</f>
        <v>0</v>
      </c>
      <c r="AU46" s="2892">
        <f>SUM(AU44:AU45)</f>
        <v>0</v>
      </c>
      <c r="AV46" s="2892">
        <f>SUM(AV44:AV45)</f>
        <v>0</v>
      </c>
      <c r="AW46" s="2892">
        <f>SUM(AW44:AW45)</f>
        <v>0</v>
      </c>
      <c r="AX46" s="2892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4492" t="s">
        <v>73</v>
      </c>
      <c r="B47" s="4493"/>
      <c r="C47" s="4494"/>
      <c r="D47" s="2893">
        <f t="shared" si="34"/>
        <v>0</v>
      </c>
      <c r="E47" s="2909">
        <f>+G47+I47+K47+M47+O47+Q47+S47+U47+W47+Y47+AA47+AC47+AE47+AG47+AI47+AK47+AM47+AO47</f>
        <v>0</v>
      </c>
      <c r="F47" s="2892">
        <f>+H47+J47+L47+N47+P47+R47+T47+V47+X47+Z47+AB47+AD47+AF47+AH47+AJ47+AL47+AN47+AP47</f>
        <v>0</v>
      </c>
      <c r="G47" s="2943"/>
      <c r="H47" s="2944"/>
      <c r="I47" s="2943"/>
      <c r="J47" s="2945"/>
      <c r="K47" s="2943"/>
      <c r="L47" s="2944"/>
      <c r="M47" s="2943"/>
      <c r="N47" s="2944"/>
      <c r="O47" s="2943"/>
      <c r="P47" s="2944"/>
      <c r="Q47" s="2943"/>
      <c r="R47" s="2946"/>
      <c r="S47" s="2943"/>
      <c r="T47" s="2946"/>
      <c r="U47" s="2943"/>
      <c r="V47" s="2946"/>
      <c r="W47" s="2943"/>
      <c r="X47" s="2946"/>
      <c r="Y47" s="2943"/>
      <c r="Z47" s="2946"/>
      <c r="AA47" s="2943"/>
      <c r="AB47" s="2946"/>
      <c r="AC47" s="2947"/>
      <c r="AD47" s="2946"/>
      <c r="AE47" s="2948"/>
      <c r="AF47" s="2946"/>
      <c r="AG47" s="2943"/>
      <c r="AH47" s="2946"/>
      <c r="AI47" s="2943"/>
      <c r="AJ47" s="2946"/>
      <c r="AK47" s="2943"/>
      <c r="AL47" s="2946"/>
      <c r="AM47" s="2947"/>
      <c r="AN47" s="2946"/>
      <c r="AO47" s="2945"/>
      <c r="AP47" s="2949"/>
      <c r="AQ47" s="2950"/>
      <c r="AR47" s="2944"/>
      <c r="AS47" s="2944"/>
      <c r="AT47" s="2944"/>
      <c r="AU47" s="2944"/>
      <c r="AV47" s="2944"/>
      <c r="AW47" s="2944"/>
      <c r="AX47" s="2944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4457" t="s">
        <v>74</v>
      </c>
      <c r="B48" s="4459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4482" t="s">
        <v>4</v>
      </c>
      <c r="B54" s="4482"/>
      <c r="C54" s="4482"/>
      <c r="D54" s="2893">
        <f>SUM(D48:D53)</f>
        <v>0</v>
      </c>
      <c r="E54" s="2891">
        <f>SUM(E48:E53)</f>
        <v>0</v>
      </c>
      <c r="F54" s="2892">
        <f>SUM(F48:F53)</f>
        <v>0</v>
      </c>
      <c r="G54" s="2893">
        <f>SUM(G48:G53)</f>
        <v>0</v>
      </c>
      <c r="H54" s="2893">
        <f t="shared" ref="H54:AW54" si="52">SUM(H48:H53)</f>
        <v>0</v>
      </c>
      <c r="I54" s="2893">
        <f t="shared" si="52"/>
        <v>0</v>
      </c>
      <c r="J54" s="2893">
        <f t="shared" si="52"/>
        <v>0</v>
      </c>
      <c r="K54" s="2893">
        <f t="shared" si="52"/>
        <v>0</v>
      </c>
      <c r="L54" s="2893">
        <f t="shared" si="52"/>
        <v>0</v>
      </c>
      <c r="M54" s="2893">
        <f t="shared" si="52"/>
        <v>0</v>
      </c>
      <c r="N54" s="2893">
        <f t="shared" si="52"/>
        <v>0</v>
      </c>
      <c r="O54" s="2893">
        <f t="shared" si="52"/>
        <v>0</v>
      </c>
      <c r="P54" s="2893">
        <f t="shared" si="52"/>
        <v>0</v>
      </c>
      <c r="Q54" s="2893">
        <f t="shared" si="52"/>
        <v>0</v>
      </c>
      <c r="R54" s="2893">
        <f t="shared" si="52"/>
        <v>0</v>
      </c>
      <c r="S54" s="2893">
        <f t="shared" si="52"/>
        <v>0</v>
      </c>
      <c r="T54" s="2893">
        <f t="shared" si="52"/>
        <v>0</v>
      </c>
      <c r="U54" s="2893">
        <f t="shared" si="52"/>
        <v>0</v>
      </c>
      <c r="V54" s="2893">
        <f t="shared" si="52"/>
        <v>0</v>
      </c>
      <c r="W54" s="2893">
        <f t="shared" si="52"/>
        <v>0</v>
      </c>
      <c r="X54" s="2893">
        <f t="shared" si="52"/>
        <v>0</v>
      </c>
      <c r="Y54" s="2893">
        <f>SUM(Y48:Y53)</f>
        <v>0</v>
      </c>
      <c r="Z54" s="2893">
        <f>SUM(Z48:Z53)</f>
        <v>0</v>
      </c>
      <c r="AA54" s="2893">
        <f t="shared" si="52"/>
        <v>0</v>
      </c>
      <c r="AB54" s="2893">
        <f t="shared" si="52"/>
        <v>0</v>
      </c>
      <c r="AC54" s="2893">
        <f t="shared" si="52"/>
        <v>0</v>
      </c>
      <c r="AD54" s="2893">
        <f t="shared" si="52"/>
        <v>0</v>
      </c>
      <c r="AE54" s="2893">
        <f t="shared" si="52"/>
        <v>0</v>
      </c>
      <c r="AF54" s="2893">
        <f t="shared" si="52"/>
        <v>0</v>
      </c>
      <c r="AG54" s="2893">
        <f t="shared" si="52"/>
        <v>0</v>
      </c>
      <c r="AH54" s="2893">
        <f t="shared" si="52"/>
        <v>0</v>
      </c>
      <c r="AI54" s="2893">
        <f t="shared" si="52"/>
        <v>0</v>
      </c>
      <c r="AJ54" s="2893">
        <f t="shared" si="52"/>
        <v>0</v>
      </c>
      <c r="AK54" s="2893">
        <f t="shared" si="52"/>
        <v>0</v>
      </c>
      <c r="AL54" s="2893">
        <f t="shared" si="52"/>
        <v>0</v>
      </c>
      <c r="AM54" s="2893">
        <f t="shared" si="52"/>
        <v>0</v>
      </c>
      <c r="AN54" s="2893">
        <f t="shared" si="52"/>
        <v>0</v>
      </c>
      <c r="AO54" s="2893">
        <f t="shared" si="52"/>
        <v>0</v>
      </c>
      <c r="AP54" s="2893">
        <f t="shared" si="52"/>
        <v>0</v>
      </c>
      <c r="AQ54" s="2893">
        <f t="shared" si="52"/>
        <v>0</v>
      </c>
      <c r="AR54" s="2893">
        <f t="shared" si="52"/>
        <v>0</v>
      </c>
      <c r="AS54" s="2893">
        <f t="shared" si="52"/>
        <v>0</v>
      </c>
      <c r="AT54" s="2893">
        <f t="shared" si="52"/>
        <v>0</v>
      </c>
      <c r="AU54" s="2893">
        <f t="shared" si="52"/>
        <v>0</v>
      </c>
      <c r="AV54" s="2892">
        <f>SUM(AV48:AV53)</f>
        <v>0</v>
      </c>
      <c r="AW54" s="2893">
        <f t="shared" si="52"/>
        <v>0</v>
      </c>
      <c r="AX54" s="2893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2928">
        <f t="shared" si="34"/>
        <v>0</v>
      </c>
      <c r="E55" s="2951">
        <f t="shared" si="51"/>
        <v>0</v>
      </c>
      <c r="F55" s="2952">
        <f t="shared" si="51"/>
        <v>0</v>
      </c>
      <c r="G55" s="2931"/>
      <c r="H55" s="2932"/>
      <c r="I55" s="2931"/>
      <c r="J55" s="2932"/>
      <c r="K55" s="2931"/>
      <c r="L55" s="2932"/>
      <c r="M55" s="2931"/>
      <c r="N55" s="2932"/>
      <c r="O55" s="2931"/>
      <c r="P55" s="2932"/>
      <c r="Q55" s="2931"/>
      <c r="R55" s="2932"/>
      <c r="S55" s="2931"/>
      <c r="T55" s="2932"/>
      <c r="U55" s="2931"/>
      <c r="V55" s="2932"/>
      <c r="W55" s="2931"/>
      <c r="X55" s="2932"/>
      <c r="Y55" s="2931"/>
      <c r="Z55" s="2932"/>
      <c r="AA55" s="2931"/>
      <c r="AB55" s="2932"/>
      <c r="AC55" s="2931"/>
      <c r="AD55" s="2932"/>
      <c r="AE55" s="2931"/>
      <c r="AF55" s="2932"/>
      <c r="AG55" s="2931"/>
      <c r="AH55" s="2932"/>
      <c r="AI55" s="2931"/>
      <c r="AJ55" s="2932"/>
      <c r="AK55" s="2931"/>
      <c r="AL55" s="2932"/>
      <c r="AM55" s="2931"/>
      <c r="AN55" s="2932"/>
      <c r="AO55" s="2931"/>
      <c r="AP55" s="2936"/>
      <c r="AQ55" s="2938"/>
      <c r="AR55" s="2938"/>
      <c r="AS55" s="2953"/>
      <c r="AT55" s="2953"/>
      <c r="AU55" s="2953"/>
      <c r="AV55" s="2953"/>
      <c r="AW55" s="2953"/>
      <c r="AX55" s="2953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4357"/>
      <c r="B59" s="4358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4490" t="s">
        <v>4</v>
      </c>
      <c r="B60" s="4491"/>
      <c r="C60" s="4358"/>
      <c r="D60" s="2954">
        <f t="shared" ref="D60:AX60" si="53">SUM(D55:D59)</f>
        <v>0</v>
      </c>
      <c r="E60" s="2955">
        <f>SUM(E55:E59)</f>
        <v>0</v>
      </c>
      <c r="F60" s="2956">
        <f>SUM(F55:F59)</f>
        <v>0</v>
      </c>
      <c r="G60" s="2954">
        <f t="shared" si="53"/>
        <v>0</v>
      </c>
      <c r="H60" s="2957">
        <f t="shared" si="53"/>
        <v>0</v>
      </c>
      <c r="I60" s="2954">
        <f t="shared" si="53"/>
        <v>0</v>
      </c>
      <c r="J60" s="2957">
        <f t="shared" si="53"/>
        <v>0</v>
      </c>
      <c r="K60" s="2954">
        <f t="shared" si="53"/>
        <v>0</v>
      </c>
      <c r="L60" s="2957">
        <f t="shared" si="53"/>
        <v>0</v>
      </c>
      <c r="M60" s="2954">
        <f t="shared" si="53"/>
        <v>0</v>
      </c>
      <c r="N60" s="2957">
        <f t="shared" si="53"/>
        <v>0</v>
      </c>
      <c r="O60" s="2954">
        <f t="shared" si="53"/>
        <v>0</v>
      </c>
      <c r="P60" s="2957">
        <f t="shared" si="53"/>
        <v>0</v>
      </c>
      <c r="Q60" s="2954">
        <f t="shared" si="53"/>
        <v>0</v>
      </c>
      <c r="R60" s="2957">
        <f t="shared" si="53"/>
        <v>0</v>
      </c>
      <c r="S60" s="2954">
        <f t="shared" si="53"/>
        <v>0</v>
      </c>
      <c r="T60" s="2956">
        <f t="shared" si="53"/>
        <v>0</v>
      </c>
      <c r="U60" s="2954">
        <f t="shared" si="53"/>
        <v>0</v>
      </c>
      <c r="V60" s="2957">
        <f t="shared" si="53"/>
        <v>0</v>
      </c>
      <c r="W60" s="2954">
        <f t="shared" si="53"/>
        <v>0</v>
      </c>
      <c r="X60" s="2957">
        <f t="shared" si="53"/>
        <v>0</v>
      </c>
      <c r="Y60" s="2954">
        <f t="shared" si="53"/>
        <v>0</v>
      </c>
      <c r="Z60" s="2957">
        <f t="shared" si="53"/>
        <v>0</v>
      </c>
      <c r="AA60" s="2954">
        <f t="shared" si="53"/>
        <v>0</v>
      </c>
      <c r="AB60" s="2957">
        <f t="shared" si="53"/>
        <v>0</v>
      </c>
      <c r="AC60" s="2954">
        <f t="shared" si="53"/>
        <v>0</v>
      </c>
      <c r="AD60" s="2957">
        <f t="shared" si="53"/>
        <v>0</v>
      </c>
      <c r="AE60" s="2954">
        <f t="shared" si="53"/>
        <v>0</v>
      </c>
      <c r="AF60" s="2957">
        <f t="shared" si="53"/>
        <v>0</v>
      </c>
      <c r="AG60" s="2954">
        <f t="shared" si="53"/>
        <v>0</v>
      </c>
      <c r="AH60" s="2957">
        <f t="shared" si="53"/>
        <v>0</v>
      </c>
      <c r="AI60" s="2954">
        <f t="shared" si="53"/>
        <v>0</v>
      </c>
      <c r="AJ60" s="2957">
        <f t="shared" si="53"/>
        <v>0</v>
      </c>
      <c r="AK60" s="2954">
        <f t="shared" si="53"/>
        <v>0</v>
      </c>
      <c r="AL60" s="2957">
        <f t="shared" si="53"/>
        <v>0</v>
      </c>
      <c r="AM60" s="2954">
        <f t="shared" si="53"/>
        <v>0</v>
      </c>
      <c r="AN60" s="2957">
        <f t="shared" si="53"/>
        <v>0</v>
      </c>
      <c r="AO60" s="2954">
        <f t="shared" si="53"/>
        <v>0</v>
      </c>
      <c r="AP60" s="2958">
        <f t="shared" si="53"/>
        <v>0</v>
      </c>
      <c r="AQ60" s="2957">
        <f t="shared" si="53"/>
        <v>0</v>
      </c>
      <c r="AR60" s="2954">
        <f t="shared" si="53"/>
        <v>0</v>
      </c>
      <c r="AS60" s="2954">
        <f t="shared" si="53"/>
        <v>0</v>
      </c>
      <c r="AT60" s="2954">
        <f t="shared" si="53"/>
        <v>0</v>
      </c>
      <c r="AU60" s="2954">
        <f t="shared" si="53"/>
        <v>0</v>
      </c>
      <c r="AV60" s="2892">
        <f>SUM(AV55:AV59)</f>
        <v>0</v>
      </c>
      <c r="AW60" s="2954">
        <f t="shared" si="53"/>
        <v>0</v>
      </c>
      <c r="AX60" s="2959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4460" t="s">
        <v>85</v>
      </c>
      <c r="B61" s="4462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2960"/>
      <c r="H61" s="2961"/>
      <c r="I61" s="2962"/>
      <c r="J61" s="2961"/>
      <c r="K61" s="2962"/>
      <c r="L61" s="2961"/>
      <c r="M61" s="2962"/>
      <c r="N61" s="2961"/>
      <c r="O61" s="2962"/>
      <c r="P61" s="2961"/>
      <c r="Q61" s="2962"/>
      <c r="R61" s="2961"/>
      <c r="S61" s="194"/>
      <c r="T61" s="195"/>
      <c r="U61" s="2962"/>
      <c r="V61" s="2961"/>
      <c r="W61" s="2962"/>
      <c r="X61" s="2961"/>
      <c r="Y61" s="163"/>
      <c r="Z61" s="166"/>
      <c r="AA61" s="163"/>
      <c r="AB61" s="166"/>
      <c r="AC61" s="2963"/>
      <c r="AD61" s="2964"/>
      <c r="AE61" s="198"/>
      <c r="AF61" s="199"/>
      <c r="AG61" s="198"/>
      <c r="AH61" s="199"/>
      <c r="AI61" s="133"/>
      <c r="AJ61" s="166"/>
      <c r="AK61" s="163"/>
      <c r="AL61" s="166"/>
      <c r="AM61" s="2963"/>
      <c r="AN61" s="2964"/>
      <c r="AO61" s="133"/>
      <c r="AP61" s="2936"/>
      <c r="AQ61" s="2965"/>
      <c r="AR61" s="164"/>
      <c r="AS61" s="164"/>
      <c r="AT61" s="2966"/>
      <c r="AU61" s="164"/>
      <c r="AV61" s="164"/>
      <c r="AW61" s="2966"/>
      <c r="AX61" s="2966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4361"/>
      <c r="B64" s="4362"/>
      <c r="C64" s="2942" t="s">
        <v>4</v>
      </c>
      <c r="D64" s="2954">
        <f>SUM(E64:F64)</f>
        <v>0</v>
      </c>
      <c r="E64" s="2955">
        <f>SUM(E61:E63)</f>
        <v>0</v>
      </c>
      <c r="F64" s="2892">
        <f>SUM(F61:F63)</f>
        <v>0</v>
      </c>
      <c r="G64" s="2967"/>
      <c r="H64" s="2968"/>
      <c r="I64" s="2967"/>
      <c r="J64" s="2968"/>
      <c r="K64" s="2967"/>
      <c r="L64" s="2968"/>
      <c r="M64" s="2967"/>
      <c r="N64" s="2968"/>
      <c r="O64" s="2967"/>
      <c r="P64" s="2968"/>
      <c r="Q64" s="2967"/>
      <c r="R64" s="2968"/>
      <c r="S64" s="2967"/>
      <c r="T64" s="2969"/>
      <c r="U64" s="2967"/>
      <c r="V64" s="2968"/>
      <c r="W64" s="2967"/>
      <c r="X64" s="2968"/>
      <c r="Y64" s="2893">
        <f>SUM(Y61:Y63)</f>
        <v>0</v>
      </c>
      <c r="Z64" s="2892">
        <f t="shared" ref="Z64:AX64" si="56">SUM(Z61:Z63)</f>
        <v>0</v>
      </c>
      <c r="AA64" s="2893">
        <f t="shared" si="56"/>
        <v>0</v>
      </c>
      <c r="AB64" s="2892">
        <f t="shared" si="56"/>
        <v>0</v>
      </c>
      <c r="AC64" s="2893">
        <f t="shared" si="56"/>
        <v>0</v>
      </c>
      <c r="AD64" s="2970">
        <f t="shared" si="56"/>
        <v>0</v>
      </c>
      <c r="AE64" s="2891">
        <f t="shared" si="56"/>
        <v>0</v>
      </c>
      <c r="AF64" s="2970">
        <f t="shared" si="56"/>
        <v>0</v>
      </c>
      <c r="AG64" s="2891">
        <f t="shared" si="56"/>
        <v>0</v>
      </c>
      <c r="AH64" s="2970">
        <f t="shared" si="56"/>
        <v>0</v>
      </c>
      <c r="AI64" s="2891">
        <f t="shared" si="56"/>
        <v>0</v>
      </c>
      <c r="AJ64" s="2892">
        <f t="shared" si="56"/>
        <v>0</v>
      </c>
      <c r="AK64" s="2893">
        <f t="shared" si="56"/>
        <v>0</v>
      </c>
      <c r="AL64" s="2892">
        <f t="shared" si="56"/>
        <v>0</v>
      </c>
      <c r="AM64" s="2893">
        <f t="shared" si="56"/>
        <v>0</v>
      </c>
      <c r="AN64" s="2970">
        <f t="shared" si="56"/>
        <v>0</v>
      </c>
      <c r="AO64" s="2891">
        <f t="shared" si="56"/>
        <v>0</v>
      </c>
      <c r="AP64" s="2941">
        <f t="shared" si="56"/>
        <v>0</v>
      </c>
      <c r="AQ64" s="2971">
        <f t="shared" si="56"/>
        <v>0</v>
      </c>
      <c r="AR64" s="2892">
        <f t="shared" si="56"/>
        <v>0</v>
      </c>
      <c r="AS64" s="2892">
        <f t="shared" si="56"/>
        <v>0</v>
      </c>
      <c r="AT64" s="2942">
        <f t="shared" si="56"/>
        <v>0</v>
      </c>
      <c r="AU64" s="2892">
        <f t="shared" si="56"/>
        <v>0</v>
      </c>
      <c r="AV64" s="2892">
        <f t="shared" si="56"/>
        <v>0</v>
      </c>
      <c r="AW64" s="2942">
        <f t="shared" si="56"/>
        <v>0</v>
      </c>
      <c r="AX64" s="2942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4469" t="s">
        <v>89</v>
      </c>
      <c r="B66" s="4486"/>
      <c r="C66" s="4315"/>
      <c r="D66" s="2972" t="s">
        <v>4</v>
      </c>
      <c r="E66" s="2972" t="s">
        <v>90</v>
      </c>
      <c r="F66" s="2911" t="s">
        <v>91</v>
      </c>
      <c r="G66" s="2911" t="s">
        <v>9</v>
      </c>
      <c r="H66" s="2973" t="s">
        <v>92</v>
      </c>
      <c r="I66" s="2973" t="s">
        <v>93</v>
      </c>
      <c r="J66" s="2973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4492" t="s">
        <v>94</v>
      </c>
      <c r="B67" s="4493"/>
      <c r="C67" s="4494"/>
      <c r="D67" s="2974"/>
      <c r="E67" s="2974"/>
      <c r="F67" s="2974"/>
      <c r="G67" s="2974"/>
      <c r="H67" s="2974"/>
      <c r="I67" s="2974"/>
      <c r="J67" s="2974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4036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4312" t="s">
        <v>99</v>
      </c>
      <c r="B71" s="4313"/>
      <c r="C71" s="4314"/>
      <c r="D71" s="2975"/>
      <c r="E71" s="2975"/>
      <c r="F71" s="2975"/>
      <c r="G71" s="2975"/>
      <c r="H71" s="2975"/>
      <c r="I71" s="2975"/>
      <c r="J71" s="2975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4391" t="s">
        <v>101</v>
      </c>
      <c r="B73" s="3616"/>
      <c r="C73" s="4392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4487" t="s">
        <v>102</v>
      </c>
      <c r="B74" s="4312" t="s">
        <v>102</v>
      </c>
      <c r="C74" s="4314"/>
      <c r="D74" s="2975"/>
      <c r="E74" s="2975"/>
      <c r="F74" s="2976"/>
      <c r="G74" s="2977"/>
      <c r="H74" s="2977"/>
      <c r="I74" s="2977"/>
      <c r="J74" s="2977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4036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4312" t="s">
        <v>104</v>
      </c>
      <c r="B76" s="4313"/>
      <c r="C76" s="4314"/>
      <c r="D76" s="2975"/>
      <c r="E76" s="2975"/>
      <c r="F76" s="2975"/>
      <c r="G76" s="2975"/>
      <c r="H76" s="2975"/>
      <c r="I76" s="2975"/>
      <c r="J76" s="2975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4317" t="s">
        <v>110</v>
      </c>
      <c r="B82" s="4318"/>
      <c r="C82" s="4319"/>
      <c r="D82" s="4469" t="s">
        <v>111</v>
      </c>
      <c r="E82" s="4486"/>
      <c r="F82" s="4315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4228"/>
      <c r="B83" s="3499"/>
      <c r="C83" s="4229"/>
      <c r="D83" s="2978" t="s">
        <v>4</v>
      </c>
      <c r="E83" s="2925" t="s">
        <v>33</v>
      </c>
      <c r="F83" s="2979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4487" t="s">
        <v>112</v>
      </c>
      <c r="B84" s="4488" t="s">
        <v>113</v>
      </c>
      <c r="C84" s="4489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4036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4318" t="s">
        <v>116</v>
      </c>
      <c r="B87" s="4318"/>
      <c r="C87" s="4319"/>
      <c r="D87" s="4317" t="s">
        <v>4</v>
      </c>
      <c r="E87" s="4318"/>
      <c r="F87" s="4319"/>
      <c r="G87" s="4308" t="s">
        <v>5</v>
      </c>
      <c r="H87" s="4323"/>
      <c r="I87" s="4323"/>
      <c r="J87" s="4323"/>
      <c r="K87" s="4323"/>
      <c r="L87" s="4323"/>
      <c r="M87" s="4323"/>
      <c r="N87" s="4323"/>
      <c r="O87" s="4323"/>
      <c r="P87" s="4323"/>
      <c r="Q87" s="4323"/>
      <c r="R87" s="4323"/>
      <c r="S87" s="4323"/>
      <c r="T87" s="4323"/>
      <c r="U87" s="4323"/>
      <c r="V87" s="4323"/>
      <c r="W87" s="4323"/>
      <c r="X87" s="4323"/>
      <c r="Y87" s="4323"/>
      <c r="Z87" s="4323"/>
      <c r="AA87" s="4323"/>
      <c r="AB87" s="4323"/>
      <c r="AC87" s="4323"/>
      <c r="AD87" s="4323"/>
      <c r="AE87" s="4323"/>
      <c r="AF87" s="4323"/>
      <c r="AG87" s="4323"/>
      <c r="AH87" s="4323"/>
      <c r="AI87" s="4323"/>
      <c r="AJ87" s="4323"/>
      <c r="AK87" s="4323"/>
      <c r="AL87" s="4323"/>
      <c r="AM87" s="4323"/>
      <c r="AN87" s="4324"/>
      <c r="AO87" s="4316" t="s">
        <v>117</v>
      </c>
      <c r="AP87" s="4482" t="s">
        <v>7</v>
      </c>
      <c r="AQ87" s="4485" t="s">
        <v>118</v>
      </c>
      <c r="AR87" s="4326" t="s">
        <v>119</v>
      </c>
      <c r="AS87" s="4326" t="s">
        <v>120</v>
      </c>
      <c r="AT87" s="4477" t="s">
        <v>121</v>
      </c>
      <c r="AU87" s="4477" t="s">
        <v>122</v>
      </c>
      <c r="AV87" s="4477" t="s">
        <v>123</v>
      </c>
      <c r="AW87" s="4440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4228"/>
      <c r="E88" s="3499"/>
      <c r="F88" s="4229"/>
      <c r="G88" s="4447" t="s">
        <v>124</v>
      </c>
      <c r="H88" s="4328"/>
      <c r="I88" s="4308" t="s">
        <v>16</v>
      </c>
      <c r="J88" s="4323"/>
      <c r="K88" s="4308" t="s">
        <v>17</v>
      </c>
      <c r="L88" s="4316"/>
      <c r="M88" s="4308" t="s">
        <v>18</v>
      </c>
      <c r="N88" s="4316"/>
      <c r="O88" s="4308" t="s">
        <v>19</v>
      </c>
      <c r="P88" s="4316"/>
      <c r="Q88" s="4308" t="s">
        <v>20</v>
      </c>
      <c r="R88" s="4316"/>
      <c r="S88" s="4308" t="s">
        <v>21</v>
      </c>
      <c r="T88" s="4316"/>
      <c r="U88" s="4323" t="s">
        <v>22</v>
      </c>
      <c r="V88" s="4316"/>
      <c r="W88" s="4308" t="s">
        <v>23</v>
      </c>
      <c r="X88" s="4315"/>
      <c r="Y88" s="4308" t="s">
        <v>24</v>
      </c>
      <c r="Z88" s="4315"/>
      <c r="AA88" s="4308" t="s">
        <v>25</v>
      </c>
      <c r="AB88" s="4315"/>
      <c r="AC88" s="4308" t="s">
        <v>26</v>
      </c>
      <c r="AD88" s="4315"/>
      <c r="AE88" s="4308" t="s">
        <v>27</v>
      </c>
      <c r="AF88" s="4315"/>
      <c r="AG88" s="4308" t="s">
        <v>28</v>
      </c>
      <c r="AH88" s="4315"/>
      <c r="AI88" s="4308" t="s">
        <v>29</v>
      </c>
      <c r="AJ88" s="4315"/>
      <c r="AK88" s="4323" t="s">
        <v>30</v>
      </c>
      <c r="AL88" s="4315"/>
      <c r="AM88" s="4308" t="s">
        <v>31</v>
      </c>
      <c r="AN88" s="4478"/>
      <c r="AO88" s="4316"/>
      <c r="AP88" s="4482"/>
      <c r="AQ88" s="3441"/>
      <c r="AR88" s="3290"/>
      <c r="AS88" s="3290"/>
      <c r="AT88" s="4477"/>
      <c r="AU88" s="4477"/>
      <c r="AV88" s="4477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4229"/>
      <c r="D89" s="2893" t="s">
        <v>32</v>
      </c>
      <c r="E89" s="2891" t="s">
        <v>33</v>
      </c>
      <c r="F89" s="2892" t="s">
        <v>34</v>
      </c>
      <c r="G89" s="2893" t="s">
        <v>33</v>
      </c>
      <c r="H89" s="2892" t="s">
        <v>34</v>
      </c>
      <c r="I89" s="2893" t="s">
        <v>33</v>
      </c>
      <c r="J89" s="2912" t="s">
        <v>34</v>
      </c>
      <c r="K89" s="2893" t="s">
        <v>33</v>
      </c>
      <c r="L89" s="2892" t="s">
        <v>34</v>
      </c>
      <c r="M89" s="2893" t="s">
        <v>33</v>
      </c>
      <c r="N89" s="2892" t="s">
        <v>34</v>
      </c>
      <c r="O89" s="2891" t="s">
        <v>33</v>
      </c>
      <c r="P89" s="2892" t="s">
        <v>34</v>
      </c>
      <c r="Q89" s="2891" t="s">
        <v>33</v>
      </c>
      <c r="R89" s="2892" t="s">
        <v>34</v>
      </c>
      <c r="S89" s="2891" t="s">
        <v>33</v>
      </c>
      <c r="T89" s="2892" t="s">
        <v>34</v>
      </c>
      <c r="U89" s="2891" t="s">
        <v>33</v>
      </c>
      <c r="V89" s="2892" t="s">
        <v>34</v>
      </c>
      <c r="W89" s="2891" t="s">
        <v>33</v>
      </c>
      <c r="X89" s="2892" t="s">
        <v>34</v>
      </c>
      <c r="Y89" s="2891" t="s">
        <v>33</v>
      </c>
      <c r="Z89" s="2892" t="s">
        <v>34</v>
      </c>
      <c r="AA89" s="2891" t="s">
        <v>33</v>
      </c>
      <c r="AB89" s="2892" t="s">
        <v>34</v>
      </c>
      <c r="AC89" s="2891" t="s">
        <v>33</v>
      </c>
      <c r="AD89" s="2892" t="s">
        <v>34</v>
      </c>
      <c r="AE89" s="2891" t="s">
        <v>33</v>
      </c>
      <c r="AF89" s="2892" t="s">
        <v>34</v>
      </c>
      <c r="AG89" s="2891" t="s">
        <v>33</v>
      </c>
      <c r="AH89" s="2892" t="s">
        <v>34</v>
      </c>
      <c r="AI89" s="2891" t="s">
        <v>33</v>
      </c>
      <c r="AJ89" s="2892" t="s">
        <v>34</v>
      </c>
      <c r="AK89" s="2891" t="s">
        <v>33</v>
      </c>
      <c r="AL89" s="2892" t="s">
        <v>34</v>
      </c>
      <c r="AM89" s="2891" t="s">
        <v>33</v>
      </c>
      <c r="AN89" s="2903" t="s">
        <v>34</v>
      </c>
      <c r="AO89" s="4316"/>
      <c r="AP89" s="4482"/>
      <c r="AQ89" s="4033"/>
      <c r="AR89" s="3855"/>
      <c r="AS89" s="3855"/>
      <c r="AT89" s="4477"/>
      <c r="AU89" s="4477"/>
      <c r="AV89" s="4477"/>
      <c r="AW89" s="3973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4484" t="s">
        <v>125</v>
      </c>
      <c r="B90" s="4484"/>
      <c r="C90" s="4484"/>
      <c r="D90" s="2980">
        <f>SUM(E90:F90)</f>
        <v>128</v>
      </c>
      <c r="E90" s="2904">
        <f>SUM(G90+I90+K90+M90+O90+Q90+S90+U90+W90+Y90+AA90+AC90+AE90+AG90+AI90+AK90+AM90)</f>
        <v>49</v>
      </c>
      <c r="F90" s="2906">
        <f>SUM(H90+J90+L90+N90+P90+R90+T90+V90+X90+Z90+AB90+AD90+AF90+AH90+AJ90+AL90+AN90)</f>
        <v>79</v>
      </c>
      <c r="G90" s="2907">
        <v>0</v>
      </c>
      <c r="H90" s="2897">
        <v>0</v>
      </c>
      <c r="I90" s="2907">
        <v>0</v>
      </c>
      <c r="J90" s="2915">
        <v>2</v>
      </c>
      <c r="K90" s="2907">
        <v>1</v>
      </c>
      <c r="L90" s="2897">
        <v>0</v>
      </c>
      <c r="M90" s="2907">
        <v>1</v>
      </c>
      <c r="N90" s="2897">
        <v>0</v>
      </c>
      <c r="O90" s="2896">
        <v>4</v>
      </c>
      <c r="P90" s="2897">
        <v>3</v>
      </c>
      <c r="Q90" s="2896">
        <v>3</v>
      </c>
      <c r="R90" s="2897">
        <v>4</v>
      </c>
      <c r="S90" s="2896">
        <v>4</v>
      </c>
      <c r="T90" s="2897">
        <v>2</v>
      </c>
      <c r="U90" s="2896">
        <v>3</v>
      </c>
      <c r="V90" s="2897">
        <v>1</v>
      </c>
      <c r="W90" s="2896">
        <v>12</v>
      </c>
      <c r="X90" s="2897">
        <v>5</v>
      </c>
      <c r="Y90" s="2896">
        <v>13</v>
      </c>
      <c r="Z90" s="2897">
        <v>11</v>
      </c>
      <c r="AA90" s="2896">
        <v>1</v>
      </c>
      <c r="AB90" s="2897">
        <v>2</v>
      </c>
      <c r="AC90" s="2896">
        <v>0</v>
      </c>
      <c r="AD90" s="2897">
        <v>13</v>
      </c>
      <c r="AE90" s="2896">
        <v>2</v>
      </c>
      <c r="AF90" s="2897">
        <v>15</v>
      </c>
      <c r="AG90" s="2896">
        <v>2</v>
      </c>
      <c r="AH90" s="2897">
        <v>13</v>
      </c>
      <c r="AI90" s="2896">
        <v>1</v>
      </c>
      <c r="AJ90" s="2897">
        <v>0</v>
      </c>
      <c r="AK90" s="2896">
        <v>2</v>
      </c>
      <c r="AL90" s="2897">
        <v>5</v>
      </c>
      <c r="AM90" s="2896">
        <v>0</v>
      </c>
      <c r="AN90" s="2898">
        <v>3</v>
      </c>
      <c r="AO90" s="2914">
        <v>0</v>
      </c>
      <c r="AP90" s="2900">
        <v>0</v>
      </c>
      <c r="AQ90" s="2900">
        <v>128</v>
      </c>
      <c r="AR90" s="2900">
        <v>0</v>
      </c>
      <c r="AS90" s="2900">
        <v>0</v>
      </c>
      <c r="AT90" s="2900">
        <v>8</v>
      </c>
      <c r="AU90" s="2900">
        <v>0</v>
      </c>
      <c r="AV90" s="2900">
        <v>0</v>
      </c>
      <c r="AW90" s="2900">
        <v>0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13</v>
      </c>
      <c r="E91" s="34">
        <f t="shared" ref="E91:E143" si="78">SUM(G91+I91+K91+M91+O91+Q91+S91+U91+W91+Y91+AA91+AC91+AE91+AG91+AI91+AK91+AM91)</f>
        <v>2</v>
      </c>
      <c r="F91" s="36">
        <f t="shared" ref="F91:F143" si="79">SUM(H91+J91+L91+N91+P91+R91+T91+V91+X91+Z91+AB91+AD91+AF91+AH91+AJ91+AL91+AN91)</f>
        <v>11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0</v>
      </c>
      <c r="X91" s="39">
        <v>1</v>
      </c>
      <c r="Y91" s="68">
        <v>0</v>
      </c>
      <c r="Z91" s="39">
        <v>4</v>
      </c>
      <c r="AA91" s="68">
        <v>0</v>
      </c>
      <c r="AB91" s="39">
        <v>0</v>
      </c>
      <c r="AC91" s="68">
        <v>0</v>
      </c>
      <c r="AD91" s="39">
        <v>0</v>
      </c>
      <c r="AE91" s="68">
        <v>0</v>
      </c>
      <c r="AF91" s="39">
        <v>0</v>
      </c>
      <c r="AG91" s="68">
        <v>2</v>
      </c>
      <c r="AH91" s="39">
        <v>4</v>
      </c>
      <c r="AI91" s="68">
        <v>0</v>
      </c>
      <c r="AJ91" s="39">
        <v>0</v>
      </c>
      <c r="AK91" s="68">
        <v>0</v>
      </c>
      <c r="AL91" s="39">
        <v>1</v>
      </c>
      <c r="AM91" s="68">
        <v>0</v>
      </c>
      <c r="AN91" s="40">
        <v>1</v>
      </c>
      <c r="AO91" s="38">
        <v>0</v>
      </c>
      <c r="AP91" s="38">
        <v>0</v>
      </c>
      <c r="AQ91" s="41">
        <v>13</v>
      </c>
      <c r="AR91" s="41">
        <v>0</v>
      </c>
      <c r="AS91" s="41">
        <v>0</v>
      </c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8</v>
      </c>
      <c r="E92" s="34">
        <f t="shared" si="78"/>
        <v>6</v>
      </c>
      <c r="F92" s="36">
        <f t="shared" si="79"/>
        <v>2</v>
      </c>
      <c r="G92" s="37">
        <v>0</v>
      </c>
      <c r="H92" s="27">
        <v>0</v>
      </c>
      <c r="I92" s="24">
        <v>0</v>
      </c>
      <c r="J92" s="238">
        <v>0</v>
      </c>
      <c r="K92" s="24">
        <v>0</v>
      </c>
      <c r="L92" s="39">
        <v>0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1</v>
      </c>
      <c r="V92" s="39">
        <v>0</v>
      </c>
      <c r="W92" s="68">
        <v>0</v>
      </c>
      <c r="X92" s="39">
        <v>0</v>
      </c>
      <c r="Y92" s="68">
        <v>0</v>
      </c>
      <c r="Z92" s="39">
        <v>0</v>
      </c>
      <c r="AA92" s="68">
        <v>0</v>
      </c>
      <c r="AB92" s="39">
        <v>1</v>
      </c>
      <c r="AC92" s="68">
        <v>1</v>
      </c>
      <c r="AD92" s="39">
        <v>1</v>
      </c>
      <c r="AE92" s="68">
        <v>0</v>
      </c>
      <c r="AF92" s="39">
        <v>0</v>
      </c>
      <c r="AG92" s="68">
        <v>2</v>
      </c>
      <c r="AH92" s="39">
        <v>0</v>
      </c>
      <c r="AI92" s="68">
        <v>0</v>
      </c>
      <c r="AJ92" s="39">
        <v>0</v>
      </c>
      <c r="AK92" s="68">
        <v>2</v>
      </c>
      <c r="AL92" s="39">
        <v>0</v>
      </c>
      <c r="AM92" s="68">
        <v>0</v>
      </c>
      <c r="AN92" s="40">
        <v>0</v>
      </c>
      <c r="AO92" s="38">
        <v>0</v>
      </c>
      <c r="AP92" s="25">
        <v>0</v>
      </c>
      <c r="AQ92" s="29">
        <v>8</v>
      </c>
      <c r="AR92" s="29">
        <v>0</v>
      </c>
      <c r="AS92" s="29">
        <v>0</v>
      </c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14</v>
      </c>
      <c r="E93" s="34">
        <f t="shared" si="78"/>
        <v>10</v>
      </c>
      <c r="F93" s="36">
        <f t="shared" si="79"/>
        <v>4</v>
      </c>
      <c r="G93" s="37">
        <v>0</v>
      </c>
      <c r="H93" s="27">
        <v>1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0</v>
      </c>
      <c r="X93" s="39">
        <v>0</v>
      </c>
      <c r="Y93" s="68">
        <v>0</v>
      </c>
      <c r="Z93" s="39">
        <v>0</v>
      </c>
      <c r="AA93" s="68">
        <v>2</v>
      </c>
      <c r="AB93" s="39">
        <v>1</v>
      </c>
      <c r="AC93" s="68">
        <v>2</v>
      </c>
      <c r="AD93" s="39">
        <v>2</v>
      </c>
      <c r="AE93" s="68">
        <v>0</v>
      </c>
      <c r="AF93" s="39">
        <v>0</v>
      </c>
      <c r="AG93" s="68">
        <v>3</v>
      </c>
      <c r="AH93" s="39">
        <v>0</v>
      </c>
      <c r="AI93" s="68">
        <v>0</v>
      </c>
      <c r="AJ93" s="39">
        <v>0</v>
      </c>
      <c r="AK93" s="68">
        <v>3</v>
      </c>
      <c r="AL93" s="39">
        <v>0</v>
      </c>
      <c r="AM93" s="68">
        <v>0</v>
      </c>
      <c r="AN93" s="40">
        <v>0</v>
      </c>
      <c r="AO93" s="38">
        <v>0</v>
      </c>
      <c r="AP93" s="25">
        <v>0</v>
      </c>
      <c r="AQ93" s="29">
        <v>14</v>
      </c>
      <c r="AR93" s="29">
        <v>0</v>
      </c>
      <c r="AS93" s="29">
        <v>0</v>
      </c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102</v>
      </c>
      <c r="E94" s="34">
        <f t="shared" si="78"/>
        <v>42</v>
      </c>
      <c r="F94" s="36">
        <f>SUM(H94+J94+L94+N94+P94+R94+T94+V94+X94+Z94+AB94+AD94+AF94+AH94+AJ94+AL94+AN94)</f>
        <v>60</v>
      </c>
      <c r="G94" s="37"/>
      <c r="H94" s="27"/>
      <c r="I94" s="24"/>
      <c r="J94" s="238"/>
      <c r="K94" s="24"/>
      <c r="L94" s="39"/>
      <c r="M94" s="37"/>
      <c r="N94" s="39"/>
      <c r="O94" s="68"/>
      <c r="P94" s="39"/>
      <c r="Q94" s="68"/>
      <c r="R94" s="39">
        <v>1</v>
      </c>
      <c r="S94" s="68"/>
      <c r="T94" s="39">
        <v>2</v>
      </c>
      <c r="U94" s="68">
        <v>2</v>
      </c>
      <c r="V94" s="39">
        <v>4</v>
      </c>
      <c r="W94" s="68">
        <v>12</v>
      </c>
      <c r="X94" s="39">
        <v>9</v>
      </c>
      <c r="Y94" s="68">
        <v>11</v>
      </c>
      <c r="Z94" s="39">
        <v>5</v>
      </c>
      <c r="AA94" s="68">
        <v>3</v>
      </c>
      <c r="AB94" s="39">
        <v>8</v>
      </c>
      <c r="AC94" s="68">
        <v>1</v>
      </c>
      <c r="AD94" s="39">
        <v>4</v>
      </c>
      <c r="AE94" s="68">
        <v>3</v>
      </c>
      <c r="AF94" s="39">
        <v>9</v>
      </c>
      <c r="AG94" s="68">
        <v>4</v>
      </c>
      <c r="AH94" s="39">
        <v>5</v>
      </c>
      <c r="AI94" s="68"/>
      <c r="AJ94" s="39">
        <v>6</v>
      </c>
      <c r="AK94" s="68">
        <v>4</v>
      </c>
      <c r="AL94" s="39">
        <v>4</v>
      </c>
      <c r="AM94" s="68">
        <v>2</v>
      </c>
      <c r="AN94" s="40">
        <v>3</v>
      </c>
      <c r="AO94" s="38">
        <v>3</v>
      </c>
      <c r="AP94" s="25">
        <v>0</v>
      </c>
      <c r="AQ94" s="29">
        <v>102</v>
      </c>
      <c r="AR94" s="29">
        <v>2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81</v>
      </c>
      <c r="E95" s="34">
        <f>SUM(Y95+AA95+AC95+AE95+AG95+AI95+AK95+AM95)</f>
        <v>30</v>
      </c>
      <c r="F95" s="36">
        <f>SUM(Z95+AB95+AD95+AF95+AH95+AJ95+AL95+AN95)</f>
        <v>51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13</v>
      </c>
      <c r="Z95" s="39">
        <v>26</v>
      </c>
      <c r="AA95" s="68">
        <v>13</v>
      </c>
      <c r="AB95" s="39">
        <v>5</v>
      </c>
      <c r="AC95" s="68">
        <v>0</v>
      </c>
      <c r="AD95" s="39">
        <v>12</v>
      </c>
      <c r="AE95" s="68">
        <v>0</v>
      </c>
      <c r="AF95" s="39">
        <v>1</v>
      </c>
      <c r="AG95" s="68">
        <v>4</v>
      </c>
      <c r="AH95" s="39">
        <v>7</v>
      </c>
      <c r="AI95" s="68">
        <v>0</v>
      </c>
      <c r="AJ95" s="39">
        <v>0</v>
      </c>
      <c r="AK95" s="68">
        <v>0</v>
      </c>
      <c r="AL95" s="39">
        <v>0</v>
      </c>
      <c r="AM95" s="68">
        <v>0</v>
      </c>
      <c r="AN95" s="40">
        <v>0</v>
      </c>
      <c r="AO95" s="243"/>
      <c r="AP95" s="25">
        <v>0</v>
      </c>
      <c r="AQ95" s="29">
        <v>81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119</v>
      </c>
      <c r="E96" s="34">
        <f t="shared" si="78"/>
        <v>42</v>
      </c>
      <c r="F96" s="36">
        <f t="shared" si="79"/>
        <v>77</v>
      </c>
      <c r="G96" s="37">
        <v>0</v>
      </c>
      <c r="H96" s="39">
        <v>0</v>
      </c>
      <c r="I96" s="37">
        <v>0</v>
      </c>
      <c r="J96" s="69">
        <v>0</v>
      </c>
      <c r="K96" s="37">
        <v>1</v>
      </c>
      <c r="L96" s="39">
        <v>0</v>
      </c>
      <c r="M96" s="37">
        <v>0</v>
      </c>
      <c r="N96" s="39">
        <v>0</v>
      </c>
      <c r="O96" s="68">
        <v>1</v>
      </c>
      <c r="P96" s="39">
        <v>0</v>
      </c>
      <c r="Q96" s="68">
        <v>1</v>
      </c>
      <c r="R96" s="39">
        <v>0</v>
      </c>
      <c r="S96" s="68">
        <v>0</v>
      </c>
      <c r="T96" s="39">
        <v>1</v>
      </c>
      <c r="U96" s="68">
        <v>2</v>
      </c>
      <c r="V96" s="39">
        <v>0</v>
      </c>
      <c r="W96" s="68">
        <v>1</v>
      </c>
      <c r="X96" s="39">
        <v>5</v>
      </c>
      <c r="Y96" s="68">
        <v>16</v>
      </c>
      <c r="Z96" s="39">
        <v>28</v>
      </c>
      <c r="AA96" s="68">
        <v>13</v>
      </c>
      <c r="AB96" s="39">
        <v>8</v>
      </c>
      <c r="AC96" s="68">
        <v>0</v>
      </c>
      <c r="AD96" s="39">
        <v>12</v>
      </c>
      <c r="AE96" s="68">
        <v>2</v>
      </c>
      <c r="AF96" s="39">
        <v>4</v>
      </c>
      <c r="AG96" s="68">
        <v>4</v>
      </c>
      <c r="AH96" s="39">
        <v>14</v>
      </c>
      <c r="AI96" s="68">
        <v>0</v>
      </c>
      <c r="AJ96" s="39">
        <v>0</v>
      </c>
      <c r="AK96" s="68">
        <v>1</v>
      </c>
      <c r="AL96" s="39">
        <v>3</v>
      </c>
      <c r="AM96" s="68">
        <v>0</v>
      </c>
      <c r="AN96" s="40">
        <v>2</v>
      </c>
      <c r="AO96" s="38">
        <v>0</v>
      </c>
      <c r="AP96" s="38">
        <v>0</v>
      </c>
      <c r="AQ96" s="41">
        <v>119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14</v>
      </c>
      <c r="E97" s="34">
        <f t="shared" si="78"/>
        <v>6</v>
      </c>
      <c r="F97" s="36">
        <f t="shared" si="79"/>
        <v>8</v>
      </c>
      <c r="G97" s="37">
        <v>0</v>
      </c>
      <c r="H97" s="39">
        <v>0</v>
      </c>
      <c r="I97" s="37">
        <v>0</v>
      </c>
      <c r="J97" s="69">
        <v>1</v>
      </c>
      <c r="K97" s="37">
        <v>0</v>
      </c>
      <c r="L97" s="39">
        <v>1</v>
      </c>
      <c r="M97" s="37">
        <v>0</v>
      </c>
      <c r="N97" s="39">
        <v>0</v>
      </c>
      <c r="O97" s="68">
        <v>0</v>
      </c>
      <c r="P97" s="39">
        <v>0</v>
      </c>
      <c r="Q97" s="68">
        <v>0</v>
      </c>
      <c r="R97" s="39">
        <v>2</v>
      </c>
      <c r="S97" s="68">
        <v>0</v>
      </c>
      <c r="T97" s="39">
        <v>3</v>
      </c>
      <c r="U97" s="68">
        <v>1</v>
      </c>
      <c r="V97" s="39">
        <v>0</v>
      </c>
      <c r="W97" s="68">
        <v>5</v>
      </c>
      <c r="X97" s="39">
        <v>1</v>
      </c>
      <c r="Y97" s="68">
        <v>0</v>
      </c>
      <c r="Z97" s="39">
        <v>0</v>
      </c>
      <c r="AA97" s="68">
        <v>0</v>
      </c>
      <c r="AB97" s="39">
        <v>0</v>
      </c>
      <c r="AC97" s="68">
        <v>0</v>
      </c>
      <c r="AD97" s="39">
        <v>0</v>
      </c>
      <c r="AE97" s="68">
        <v>0</v>
      </c>
      <c r="AF97" s="39">
        <v>0</v>
      </c>
      <c r="AG97" s="68">
        <v>0</v>
      </c>
      <c r="AH97" s="39">
        <v>0</v>
      </c>
      <c r="AI97" s="68">
        <v>0</v>
      </c>
      <c r="AJ97" s="39">
        <v>0</v>
      </c>
      <c r="AK97" s="68">
        <v>0</v>
      </c>
      <c r="AL97" s="39">
        <v>0</v>
      </c>
      <c r="AM97" s="68">
        <v>0</v>
      </c>
      <c r="AN97" s="40">
        <v>0</v>
      </c>
      <c r="AO97" s="38">
        <v>0</v>
      </c>
      <c r="AP97" s="38">
        <v>0</v>
      </c>
      <c r="AQ97" s="41">
        <v>14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92</v>
      </c>
      <c r="E98" s="34">
        <f t="shared" si="78"/>
        <v>33</v>
      </c>
      <c r="F98" s="36">
        <f t="shared" si="79"/>
        <v>59</v>
      </c>
      <c r="G98" s="37">
        <v>0</v>
      </c>
      <c r="H98" s="27">
        <v>0</v>
      </c>
      <c r="I98" s="24">
        <v>0</v>
      </c>
      <c r="J98" s="238">
        <v>0</v>
      </c>
      <c r="K98" s="24">
        <v>0</v>
      </c>
      <c r="L98" s="39">
        <v>0</v>
      </c>
      <c r="M98" s="37">
        <v>1</v>
      </c>
      <c r="N98" s="39">
        <v>0</v>
      </c>
      <c r="O98" s="68">
        <v>0</v>
      </c>
      <c r="P98" s="39">
        <v>1</v>
      </c>
      <c r="Q98" s="68">
        <v>0</v>
      </c>
      <c r="R98" s="39">
        <v>1</v>
      </c>
      <c r="S98" s="68">
        <v>2</v>
      </c>
      <c r="T98" s="39">
        <v>2</v>
      </c>
      <c r="U98" s="68">
        <v>3</v>
      </c>
      <c r="V98" s="39">
        <v>1</v>
      </c>
      <c r="W98" s="68">
        <v>4</v>
      </c>
      <c r="X98" s="39">
        <v>0</v>
      </c>
      <c r="Y98" s="68">
        <v>1</v>
      </c>
      <c r="Z98" s="39">
        <v>0</v>
      </c>
      <c r="AA98" s="68">
        <v>0</v>
      </c>
      <c r="AB98" s="39">
        <v>0</v>
      </c>
      <c r="AC98" s="68">
        <v>1</v>
      </c>
      <c r="AD98" s="39">
        <v>3</v>
      </c>
      <c r="AE98" s="68">
        <v>5</v>
      </c>
      <c r="AF98" s="39">
        <v>9</v>
      </c>
      <c r="AG98" s="68">
        <v>16</v>
      </c>
      <c r="AH98" s="39">
        <v>27</v>
      </c>
      <c r="AI98" s="68">
        <v>0</v>
      </c>
      <c r="AJ98" s="39">
        <v>0</v>
      </c>
      <c r="AK98" s="68">
        <v>0</v>
      </c>
      <c r="AL98" s="39">
        <v>15</v>
      </c>
      <c r="AM98" s="68">
        <v>0</v>
      </c>
      <c r="AN98" s="40">
        <v>0</v>
      </c>
      <c r="AO98" s="38">
        <v>0</v>
      </c>
      <c r="AP98" s="25">
        <v>0</v>
      </c>
      <c r="AQ98" s="29">
        <v>92</v>
      </c>
      <c r="AR98" s="29">
        <v>0</v>
      </c>
      <c r="AS98" s="29">
        <v>0</v>
      </c>
      <c r="AT98" s="25">
        <v>0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>
        <v>0</v>
      </c>
      <c r="AS99" s="29">
        <v>0</v>
      </c>
      <c r="AT99" s="25">
        <v>0</v>
      </c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35</v>
      </c>
      <c r="E100" s="34">
        <f>SUM(G100+I100+K100+M100+O100+Q100+S100+U100+W100+Y100)</f>
        <v>15</v>
      </c>
      <c r="F100" s="36">
        <f>SUM(H100+J100+L100+N100+P100+R100+T100+V100+X100+Z100)</f>
        <v>20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2</v>
      </c>
      <c r="V100" s="39">
        <v>0</v>
      </c>
      <c r="W100" s="68">
        <v>4</v>
      </c>
      <c r="X100" s="39">
        <v>17</v>
      </c>
      <c r="Y100" s="68">
        <v>9</v>
      </c>
      <c r="Z100" s="39">
        <v>3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>
        <v>0</v>
      </c>
      <c r="AP100" s="38">
        <v>0</v>
      </c>
      <c r="AQ100" s="41">
        <v>35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13</v>
      </c>
      <c r="E101" s="34">
        <f t="shared" si="78"/>
        <v>11</v>
      </c>
      <c r="F101" s="36">
        <f t="shared" si="79"/>
        <v>2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4</v>
      </c>
      <c r="X101" s="39">
        <v>0</v>
      </c>
      <c r="Y101" s="68">
        <v>6</v>
      </c>
      <c r="Z101" s="39">
        <v>1</v>
      </c>
      <c r="AA101" s="68">
        <v>0</v>
      </c>
      <c r="AB101" s="39">
        <v>1</v>
      </c>
      <c r="AC101" s="68">
        <v>1</v>
      </c>
      <c r="AD101" s="39">
        <v>0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>
        <v>0</v>
      </c>
      <c r="AP101" s="38">
        <v>0</v>
      </c>
      <c r="AQ101" s="41">
        <v>13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13</v>
      </c>
      <c r="E102" s="34">
        <f t="shared" si="78"/>
        <v>3</v>
      </c>
      <c r="F102" s="36">
        <f t="shared" si="79"/>
        <v>10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1</v>
      </c>
      <c r="Y102" s="68">
        <v>1</v>
      </c>
      <c r="Z102" s="39">
        <v>3</v>
      </c>
      <c r="AA102" s="68">
        <v>0</v>
      </c>
      <c r="AB102" s="39">
        <v>2</v>
      </c>
      <c r="AC102" s="68">
        <v>0</v>
      </c>
      <c r="AD102" s="39">
        <v>0</v>
      </c>
      <c r="AE102" s="68">
        <v>0</v>
      </c>
      <c r="AF102" s="39">
        <v>0</v>
      </c>
      <c r="AG102" s="68">
        <v>1</v>
      </c>
      <c r="AH102" s="39">
        <v>2</v>
      </c>
      <c r="AI102" s="68">
        <v>0</v>
      </c>
      <c r="AJ102" s="39">
        <v>0</v>
      </c>
      <c r="AK102" s="68">
        <v>1</v>
      </c>
      <c r="AL102" s="39">
        <v>2</v>
      </c>
      <c r="AM102" s="68">
        <v>0</v>
      </c>
      <c r="AN102" s="40">
        <v>0</v>
      </c>
      <c r="AO102" s="38">
        <v>0</v>
      </c>
      <c r="AP102" s="38">
        <v>0</v>
      </c>
      <c r="AQ102" s="41">
        <v>13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14</v>
      </c>
      <c r="E103" s="34">
        <f t="shared" si="78"/>
        <v>5</v>
      </c>
      <c r="F103" s="36">
        <f t="shared" si="79"/>
        <v>9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3</v>
      </c>
      <c r="X103" s="39">
        <v>1</v>
      </c>
      <c r="Y103" s="68">
        <v>2</v>
      </c>
      <c r="Z103" s="39">
        <v>5</v>
      </c>
      <c r="AA103" s="68">
        <v>0</v>
      </c>
      <c r="AB103" s="39">
        <v>3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>
        <v>0</v>
      </c>
      <c r="AP103" s="38">
        <v>0</v>
      </c>
      <c r="AQ103" s="41">
        <v>14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>
        <v>0</v>
      </c>
      <c r="AP104" s="38">
        <v>0</v>
      </c>
      <c r="AQ104" s="41">
        <v>0</v>
      </c>
      <c r="AR104" s="29">
        <v>0</v>
      </c>
      <c r="AS104" s="41">
        <v>0</v>
      </c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>
        <v>0</v>
      </c>
      <c r="AP105" s="38">
        <v>0</v>
      </c>
      <c r="AQ105" s="41">
        <v>0</v>
      </c>
      <c r="AR105" s="245"/>
      <c r="AS105" s="41">
        <v>0</v>
      </c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14</v>
      </c>
      <c r="E106" s="34">
        <f t="shared" ref="E106:F108" si="87">SUM(Q106+S106+U106+W106+Y106+AA106+AC106+AE106+AG106+AI106+AK106+AM106)</f>
        <v>11</v>
      </c>
      <c r="F106" s="36">
        <f t="shared" si="87"/>
        <v>3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1</v>
      </c>
      <c r="X106" s="39">
        <v>0</v>
      </c>
      <c r="Y106" s="68">
        <v>2</v>
      </c>
      <c r="Z106" s="39">
        <v>0</v>
      </c>
      <c r="AA106" s="68">
        <v>0</v>
      </c>
      <c r="AB106" s="39">
        <v>0</v>
      </c>
      <c r="AC106" s="68">
        <v>1</v>
      </c>
      <c r="AD106" s="39">
        <v>1</v>
      </c>
      <c r="AE106" s="68">
        <v>0</v>
      </c>
      <c r="AF106" s="39">
        <v>0</v>
      </c>
      <c r="AG106" s="68">
        <v>0</v>
      </c>
      <c r="AH106" s="39">
        <v>2</v>
      </c>
      <c r="AI106" s="68">
        <v>2</v>
      </c>
      <c r="AJ106" s="39">
        <v>0</v>
      </c>
      <c r="AK106" s="68">
        <v>4</v>
      </c>
      <c r="AL106" s="39">
        <v>0</v>
      </c>
      <c r="AM106" s="68">
        <v>1</v>
      </c>
      <c r="AN106" s="40">
        <v>0</v>
      </c>
      <c r="AO106" s="38">
        <v>0</v>
      </c>
      <c r="AP106" s="38">
        <v>0</v>
      </c>
      <c r="AQ106" s="41">
        <v>14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16</v>
      </c>
      <c r="E107" s="34">
        <f t="shared" si="87"/>
        <v>2</v>
      </c>
      <c r="F107" s="36">
        <f t="shared" si="87"/>
        <v>14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0</v>
      </c>
      <c r="Y107" s="68">
        <v>0</v>
      </c>
      <c r="Z107" s="39">
        <v>1</v>
      </c>
      <c r="AA107" s="68">
        <v>0</v>
      </c>
      <c r="AB107" s="39">
        <v>1</v>
      </c>
      <c r="AC107" s="68">
        <v>1</v>
      </c>
      <c r="AD107" s="39">
        <v>3</v>
      </c>
      <c r="AE107" s="68">
        <v>1</v>
      </c>
      <c r="AF107" s="39">
        <v>3</v>
      </c>
      <c r="AG107" s="68">
        <v>0</v>
      </c>
      <c r="AH107" s="39">
        <v>6</v>
      </c>
      <c r="AI107" s="68">
        <v>0</v>
      </c>
      <c r="AJ107" s="39">
        <v>0</v>
      </c>
      <c r="AK107" s="68">
        <v>0</v>
      </c>
      <c r="AL107" s="39">
        <v>0</v>
      </c>
      <c r="AM107" s="68">
        <v>0</v>
      </c>
      <c r="AN107" s="40">
        <v>0</v>
      </c>
      <c r="AO107" s="38">
        <v>0</v>
      </c>
      <c r="AP107" s="38">
        <v>0</v>
      </c>
      <c r="AQ107" s="41">
        <v>16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6</v>
      </c>
      <c r="E108" s="34">
        <f t="shared" si="87"/>
        <v>4</v>
      </c>
      <c r="F108" s="36">
        <f t="shared" si="87"/>
        <v>2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0</v>
      </c>
      <c r="X108" s="39">
        <v>0</v>
      </c>
      <c r="Y108" s="68">
        <v>2</v>
      </c>
      <c r="Z108" s="39">
        <v>0</v>
      </c>
      <c r="AA108" s="68">
        <v>0</v>
      </c>
      <c r="AB108" s="39">
        <v>0</v>
      </c>
      <c r="AC108" s="68">
        <v>1</v>
      </c>
      <c r="AD108" s="39">
        <v>1</v>
      </c>
      <c r="AE108" s="68">
        <v>1</v>
      </c>
      <c r="AF108" s="39">
        <v>0</v>
      </c>
      <c r="AG108" s="68">
        <v>0</v>
      </c>
      <c r="AH108" s="39">
        <v>1</v>
      </c>
      <c r="AI108" s="68">
        <v>0</v>
      </c>
      <c r="AJ108" s="39">
        <v>0</v>
      </c>
      <c r="AK108" s="68">
        <v>0</v>
      </c>
      <c r="AL108" s="39">
        <v>0</v>
      </c>
      <c r="AM108" s="68">
        <v>0</v>
      </c>
      <c r="AN108" s="40">
        <v>0</v>
      </c>
      <c r="AO108" s="38">
        <v>0</v>
      </c>
      <c r="AP108" s="38">
        <v>0</v>
      </c>
      <c r="AQ108" s="41">
        <v>6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>
        <v>0</v>
      </c>
      <c r="AP109" s="38">
        <v>0</v>
      </c>
      <c r="AQ109" s="41">
        <v>0</v>
      </c>
      <c r="AR109" s="245"/>
      <c r="AS109" s="41">
        <v>0</v>
      </c>
      <c r="AT109" s="38">
        <v>0</v>
      </c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>
        <v>0</v>
      </c>
      <c r="AP110" s="38">
        <v>0</v>
      </c>
      <c r="AQ110" s="41">
        <v>0</v>
      </c>
      <c r="AR110" s="41">
        <v>0</v>
      </c>
      <c r="AS110" s="41">
        <v>0</v>
      </c>
      <c r="AT110" s="38">
        <v>0</v>
      </c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>
        <v>0</v>
      </c>
      <c r="AP111" s="38">
        <v>0</v>
      </c>
      <c r="AQ111" s="41">
        <v>0</v>
      </c>
      <c r="AR111" s="41">
        <v>0</v>
      </c>
      <c r="AS111" s="41">
        <v>0</v>
      </c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>
        <v>0</v>
      </c>
      <c r="AP112" s="38">
        <v>0</v>
      </c>
      <c r="AQ112" s="41">
        <v>0</v>
      </c>
      <c r="AR112" s="41">
        <v>0</v>
      </c>
      <c r="AS112" s="41">
        <v>0</v>
      </c>
      <c r="AT112" s="38">
        <v>0</v>
      </c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>
        <v>0</v>
      </c>
      <c r="AP113" s="38">
        <v>0</v>
      </c>
      <c r="AQ113" s="41">
        <v>0</v>
      </c>
      <c r="AR113" s="41">
        <v>0</v>
      </c>
      <c r="AS113" s="41">
        <v>0</v>
      </c>
      <c r="AT113" s="38">
        <v>0</v>
      </c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>
        <v>0</v>
      </c>
      <c r="AP114" s="38">
        <v>0</v>
      </c>
      <c r="AQ114" s="41">
        <v>0</v>
      </c>
      <c r="AR114" s="41">
        <v>0</v>
      </c>
      <c r="AS114" s="41">
        <v>0</v>
      </c>
      <c r="AT114" s="38">
        <v>0</v>
      </c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>
        <v>0</v>
      </c>
      <c r="AP115" s="38">
        <v>0</v>
      </c>
      <c r="AQ115" s="41">
        <v>0</v>
      </c>
      <c r="AR115" s="41">
        <v>0</v>
      </c>
      <c r="AS115" s="41">
        <v>0</v>
      </c>
      <c r="AT115" s="38">
        <v>0</v>
      </c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>
        <v>0</v>
      </c>
      <c r="AP116" s="38">
        <v>0</v>
      </c>
      <c r="AQ116" s="41">
        <v>0</v>
      </c>
      <c r="AR116" s="41">
        <v>0</v>
      </c>
      <c r="AS116" s="41">
        <v>0</v>
      </c>
      <c r="AT116" s="38">
        <v>0</v>
      </c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24</v>
      </c>
      <c r="E117" s="34">
        <f>SUM(S117+U117+W117+Y117+AA117+AC117+AE117+AG117+AI117+AK117+AM117)</f>
        <v>3</v>
      </c>
      <c r="F117" s="36">
        <f>SUM(T117+V117+X117+Z117+AB117+AD117+AF117+AH117+AJ117+AL117+AN117)</f>
        <v>21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/>
      <c r="T117" s="39"/>
      <c r="U117" s="68"/>
      <c r="V117" s="39"/>
      <c r="W117" s="68"/>
      <c r="X117" s="39"/>
      <c r="Y117" s="68">
        <v>0</v>
      </c>
      <c r="Z117" s="39">
        <v>0</v>
      </c>
      <c r="AA117" s="68">
        <v>0</v>
      </c>
      <c r="AB117" s="39">
        <v>1</v>
      </c>
      <c r="AC117" s="68">
        <v>0</v>
      </c>
      <c r="AD117" s="39">
        <v>4</v>
      </c>
      <c r="AE117" s="68">
        <v>0</v>
      </c>
      <c r="AF117" s="39">
        <v>6</v>
      </c>
      <c r="AG117" s="68">
        <v>3</v>
      </c>
      <c r="AH117" s="39">
        <v>4</v>
      </c>
      <c r="AI117" s="68">
        <v>0</v>
      </c>
      <c r="AJ117" s="39">
        <v>0</v>
      </c>
      <c r="AK117" s="68">
        <v>0</v>
      </c>
      <c r="AL117" s="39">
        <v>5</v>
      </c>
      <c r="AM117" s="68">
        <v>0</v>
      </c>
      <c r="AN117" s="40">
        <v>1</v>
      </c>
      <c r="AO117" s="38">
        <v>0</v>
      </c>
      <c r="AP117" s="38">
        <v>0</v>
      </c>
      <c r="AQ117" s="41">
        <v>24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23</v>
      </c>
      <c r="E118" s="34">
        <f>SUM(U118+W118+Y118+AA118+AC118+AE118+AG118+AI118+AK118+AM118)</f>
        <v>5</v>
      </c>
      <c r="F118" s="36">
        <f>SUM(V118+X118+Z118+AB118+AD118+AF118+AH118+AJ118+AL118+AN118)</f>
        <v>18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/>
      <c r="V118" s="39"/>
      <c r="W118" s="68">
        <v>0</v>
      </c>
      <c r="X118" s="39">
        <v>4</v>
      </c>
      <c r="Y118" s="68">
        <v>3</v>
      </c>
      <c r="Z118" s="39">
        <v>2</v>
      </c>
      <c r="AA118" s="68">
        <v>0</v>
      </c>
      <c r="AB118" s="39">
        <v>3</v>
      </c>
      <c r="AC118" s="68">
        <v>0</v>
      </c>
      <c r="AD118" s="39">
        <v>0</v>
      </c>
      <c r="AE118" s="68">
        <v>2</v>
      </c>
      <c r="AF118" s="39">
        <v>0</v>
      </c>
      <c r="AG118" s="68">
        <v>0</v>
      </c>
      <c r="AH118" s="39">
        <v>5</v>
      </c>
      <c r="AI118" s="68">
        <v>0</v>
      </c>
      <c r="AJ118" s="39">
        <v>0</v>
      </c>
      <c r="AK118" s="68">
        <v>0</v>
      </c>
      <c r="AL118" s="39">
        <v>3</v>
      </c>
      <c r="AM118" s="68">
        <v>0</v>
      </c>
      <c r="AN118" s="40">
        <v>1</v>
      </c>
      <c r="AO118" s="38">
        <v>0</v>
      </c>
      <c r="AP118" s="38">
        <v>0</v>
      </c>
      <c r="AQ118" s="41">
        <v>23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13</v>
      </c>
      <c r="E120" s="34">
        <f>SUM(G120+I120+K120+M120+O120+Q120+S120+U120+W120+Y120+AA120+AC120+AE120+AG120+AI120+AK120+AM120)</f>
        <v>3</v>
      </c>
      <c r="F120" s="36">
        <f t="shared" si="79"/>
        <v>10</v>
      </c>
      <c r="G120" s="37"/>
      <c r="H120" s="39"/>
      <c r="I120" s="37"/>
      <c r="J120" s="69"/>
      <c r="K120" s="37"/>
      <c r="L120" s="39"/>
      <c r="M120" s="37"/>
      <c r="N120" s="39"/>
      <c r="O120" s="68"/>
      <c r="P120" s="39"/>
      <c r="Q120" s="68"/>
      <c r="R120" s="39"/>
      <c r="S120" s="68"/>
      <c r="T120" s="39"/>
      <c r="U120" s="68"/>
      <c r="V120" s="39"/>
      <c r="W120" s="68">
        <v>0</v>
      </c>
      <c r="X120" s="39">
        <v>1</v>
      </c>
      <c r="Y120" s="68">
        <v>1</v>
      </c>
      <c r="Z120" s="39">
        <v>3</v>
      </c>
      <c r="AA120" s="68">
        <v>0</v>
      </c>
      <c r="AB120" s="39">
        <v>2</v>
      </c>
      <c r="AC120" s="68">
        <v>0</v>
      </c>
      <c r="AD120" s="39">
        <v>0</v>
      </c>
      <c r="AE120" s="68">
        <v>0</v>
      </c>
      <c r="AF120" s="39">
        <v>0</v>
      </c>
      <c r="AG120" s="68">
        <v>1</v>
      </c>
      <c r="AH120" s="39">
        <v>2</v>
      </c>
      <c r="AI120" s="68">
        <v>0</v>
      </c>
      <c r="AJ120" s="39">
        <v>0</v>
      </c>
      <c r="AK120" s="68">
        <v>1</v>
      </c>
      <c r="AL120" s="39">
        <v>2</v>
      </c>
      <c r="AM120" s="68">
        <v>0</v>
      </c>
      <c r="AN120" s="40">
        <v>0</v>
      </c>
      <c r="AO120" s="38">
        <v>0</v>
      </c>
      <c r="AP120" s="38">
        <v>0</v>
      </c>
      <c r="AQ120" s="41">
        <v>13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>
        <v>0</v>
      </c>
      <c r="AS121" s="41">
        <v>0</v>
      </c>
      <c r="AT121" s="38">
        <v>0</v>
      </c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>
        <v>0</v>
      </c>
      <c r="AS122" s="41">
        <v>0</v>
      </c>
      <c r="AT122" s="38">
        <v>0</v>
      </c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>
        <v>0</v>
      </c>
      <c r="AS123" s="41">
        <v>0</v>
      </c>
      <c r="AT123" s="38">
        <v>0</v>
      </c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>
        <v>0</v>
      </c>
      <c r="AS124" s="41">
        <v>0</v>
      </c>
      <c r="AT124" s="38">
        <v>0</v>
      </c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>
        <v>0</v>
      </c>
      <c r="AS125" s="41">
        <v>0</v>
      </c>
      <c r="AT125" s="38">
        <v>0</v>
      </c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5</v>
      </c>
      <c r="E126" s="34">
        <f t="shared" si="92"/>
        <v>1</v>
      </c>
      <c r="F126" s="36">
        <f t="shared" si="92"/>
        <v>4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0</v>
      </c>
      <c r="AH126" s="39">
        <v>0</v>
      </c>
      <c r="AI126" s="68">
        <v>0</v>
      </c>
      <c r="AJ126" s="39">
        <v>0</v>
      </c>
      <c r="AK126" s="68">
        <v>1</v>
      </c>
      <c r="AL126" s="39">
        <v>2</v>
      </c>
      <c r="AM126" s="68">
        <v>0</v>
      </c>
      <c r="AN126" s="40">
        <v>2</v>
      </c>
      <c r="AO126" s="243"/>
      <c r="AP126" s="38">
        <v>0</v>
      </c>
      <c r="AQ126" s="41">
        <v>5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>
        <v>0</v>
      </c>
      <c r="AS127" s="41">
        <v>0</v>
      </c>
      <c r="AT127" s="38">
        <v>0</v>
      </c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>
        <v>0</v>
      </c>
      <c r="AP128" s="252">
        <v>0</v>
      </c>
      <c r="AQ128" s="249">
        <v>0</v>
      </c>
      <c r="AR128" s="249">
        <v>0</v>
      </c>
      <c r="AS128" s="41">
        <v>0</v>
      </c>
      <c r="AT128" s="38">
        <v>0</v>
      </c>
      <c r="AU128" s="38">
        <v>0</v>
      </c>
      <c r="AV128" s="38">
        <v>0</v>
      </c>
      <c r="AW128" s="38"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>
        <v>0</v>
      </c>
      <c r="AP129" s="252">
        <v>0</v>
      </c>
      <c r="AQ129" s="249">
        <v>0</v>
      </c>
      <c r="AR129" s="249">
        <v>0</v>
      </c>
      <c r="AS129" s="41">
        <v>0</v>
      </c>
      <c r="AT129" s="38">
        <v>0</v>
      </c>
      <c r="AU129" s="38">
        <v>0</v>
      </c>
      <c r="AV129" s="38">
        <v>0</v>
      </c>
      <c r="AW129" s="38"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>
        <v>0</v>
      </c>
      <c r="AP130" s="252">
        <v>0</v>
      </c>
      <c r="AQ130" s="249">
        <v>0</v>
      </c>
      <c r="AR130" s="249">
        <v>0</v>
      </c>
      <c r="AS130" s="41">
        <v>0</v>
      </c>
      <c r="AT130" s="38">
        <v>0</v>
      </c>
      <c r="AU130" s="38">
        <v>0</v>
      </c>
      <c r="AV130" s="38">
        <v>0</v>
      </c>
      <c r="AW130" s="38"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>
        <v>0</v>
      </c>
      <c r="AP131" s="252">
        <v>0</v>
      </c>
      <c r="AQ131" s="249">
        <v>0</v>
      </c>
      <c r="AR131" s="249">
        <v>0</v>
      </c>
      <c r="AS131" s="41">
        <v>0</v>
      </c>
      <c r="AT131" s="38">
        <v>0</v>
      </c>
      <c r="AU131" s="38">
        <v>0</v>
      </c>
      <c r="AV131" s="38">
        <v>0</v>
      </c>
      <c r="AW131" s="38"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>
        <v>0</v>
      </c>
      <c r="AP132" s="252">
        <v>0</v>
      </c>
      <c r="AQ132" s="249">
        <v>0</v>
      </c>
      <c r="AR132" s="249">
        <v>0</v>
      </c>
      <c r="AS132" s="41">
        <v>0</v>
      </c>
      <c r="AT132" s="38">
        <v>0</v>
      </c>
      <c r="AU132" s="38">
        <v>0</v>
      </c>
      <c r="AV132" s="38">
        <v>0</v>
      </c>
      <c r="AW132" s="38"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>
        <v>0</v>
      </c>
      <c r="AP133" s="252">
        <v>0</v>
      </c>
      <c r="AQ133" s="249">
        <v>0</v>
      </c>
      <c r="AR133" s="249">
        <v>0</v>
      </c>
      <c r="AS133" s="41">
        <v>0</v>
      </c>
      <c r="AT133" s="38">
        <v>0</v>
      </c>
      <c r="AU133" s="38">
        <v>0</v>
      </c>
      <c r="AV133" s="38">
        <v>0</v>
      </c>
      <c r="AW133" s="38"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>
        <v>0</v>
      </c>
      <c r="AP134" s="38">
        <v>0</v>
      </c>
      <c r="AQ134" s="41">
        <v>0</v>
      </c>
      <c r="AR134" s="41">
        <v>0</v>
      </c>
      <c r="AS134" s="41">
        <v>0</v>
      </c>
      <c r="AT134" s="38">
        <v>0</v>
      </c>
      <c r="AU134" s="38">
        <v>0</v>
      </c>
      <c r="AV134" s="38">
        <v>0</v>
      </c>
      <c r="AW134" s="38"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>
        <v>0</v>
      </c>
      <c r="AP135" s="38">
        <v>0</v>
      </c>
      <c r="AQ135" s="41">
        <v>0</v>
      </c>
      <c r="AR135" s="41">
        <v>0</v>
      </c>
      <c r="AS135" s="41">
        <v>0</v>
      </c>
      <c r="AT135" s="38">
        <v>0</v>
      </c>
      <c r="AU135" s="38">
        <v>0</v>
      </c>
      <c r="AV135" s="38">
        <v>0</v>
      </c>
      <c r="AW135" s="38"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8</v>
      </c>
      <c r="E136" s="34">
        <f t="shared" si="78"/>
        <v>2</v>
      </c>
      <c r="F136" s="36">
        <f t="shared" si="79"/>
        <v>6</v>
      </c>
      <c r="G136" s="253">
        <v>0</v>
      </c>
      <c r="H136" s="254">
        <v>0</v>
      </c>
      <c r="I136" s="253">
        <v>0</v>
      </c>
      <c r="J136" s="255">
        <v>0</v>
      </c>
      <c r="K136" s="253">
        <v>0</v>
      </c>
      <c r="L136" s="39">
        <v>0</v>
      </c>
      <c r="M136" s="37">
        <v>0</v>
      </c>
      <c r="N136" s="39">
        <v>0</v>
      </c>
      <c r="O136" s="68">
        <v>0</v>
      </c>
      <c r="P136" s="39">
        <v>0</v>
      </c>
      <c r="Q136" s="68">
        <v>0</v>
      </c>
      <c r="R136" s="39">
        <v>0</v>
      </c>
      <c r="S136" s="68">
        <v>0</v>
      </c>
      <c r="T136" s="39">
        <v>0</v>
      </c>
      <c r="U136" s="68">
        <v>0</v>
      </c>
      <c r="V136" s="39">
        <v>0</v>
      </c>
      <c r="W136" s="68">
        <v>0</v>
      </c>
      <c r="X136" s="39">
        <v>0</v>
      </c>
      <c r="Y136" s="68">
        <v>2</v>
      </c>
      <c r="Z136" s="39">
        <v>4</v>
      </c>
      <c r="AA136" s="68">
        <v>0</v>
      </c>
      <c r="AB136" s="39">
        <v>2</v>
      </c>
      <c r="AC136" s="68">
        <v>0</v>
      </c>
      <c r="AD136" s="39">
        <v>0</v>
      </c>
      <c r="AE136" s="68">
        <v>0</v>
      </c>
      <c r="AF136" s="39">
        <v>0</v>
      </c>
      <c r="AG136" s="68">
        <v>0</v>
      </c>
      <c r="AH136" s="39">
        <v>0</v>
      </c>
      <c r="AI136" s="68">
        <v>0</v>
      </c>
      <c r="AJ136" s="39">
        <v>0</v>
      </c>
      <c r="AK136" s="68">
        <v>0</v>
      </c>
      <c r="AL136" s="39">
        <v>0</v>
      </c>
      <c r="AM136" s="68">
        <v>0</v>
      </c>
      <c r="AN136" s="40">
        <v>0</v>
      </c>
      <c r="AO136" s="38">
        <v>0</v>
      </c>
      <c r="AP136" s="256">
        <v>0</v>
      </c>
      <c r="AQ136" s="41">
        <v>8</v>
      </c>
      <c r="AR136" s="41">
        <v>0</v>
      </c>
      <c r="AS136" s="257">
        <v>0</v>
      </c>
      <c r="AT136" s="38">
        <v>0</v>
      </c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>
        <v>0</v>
      </c>
      <c r="AP137" s="256">
        <v>0</v>
      </c>
      <c r="AQ137" s="41">
        <v>0</v>
      </c>
      <c r="AR137" s="41">
        <v>0</v>
      </c>
      <c r="AS137" s="257">
        <v>0</v>
      </c>
      <c r="AT137" s="38">
        <v>0</v>
      </c>
      <c r="AU137" s="38">
        <v>0</v>
      </c>
      <c r="AV137" s="38">
        <v>0</v>
      </c>
      <c r="AW137" s="38">
        <v>0</v>
      </c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>
        <v>0</v>
      </c>
      <c r="AP138" s="256">
        <v>0</v>
      </c>
      <c r="AQ138" s="41">
        <v>0</v>
      </c>
      <c r="AR138" s="41">
        <v>0</v>
      </c>
      <c r="AS138" s="257">
        <v>0</v>
      </c>
      <c r="AT138" s="38">
        <v>0</v>
      </c>
      <c r="AU138" s="38">
        <v>0</v>
      </c>
      <c r="AV138" s="38">
        <v>0</v>
      </c>
      <c r="AW138" s="38">
        <v>0</v>
      </c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>
        <v>0</v>
      </c>
      <c r="AP139" s="256">
        <v>0</v>
      </c>
      <c r="AQ139" s="41">
        <v>0</v>
      </c>
      <c r="AR139" s="41">
        <v>0</v>
      </c>
      <c r="AS139" s="257">
        <v>0</v>
      </c>
      <c r="AT139" s="38">
        <v>0</v>
      </c>
      <c r="AU139" s="38">
        <v>0</v>
      </c>
      <c r="AV139" s="38">
        <v>0</v>
      </c>
      <c r="AW139" s="38">
        <v>0</v>
      </c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>
        <v>0</v>
      </c>
      <c r="AP140" s="256">
        <v>0</v>
      </c>
      <c r="AQ140" s="41">
        <v>0</v>
      </c>
      <c r="AR140" s="41">
        <v>0</v>
      </c>
      <c r="AS140" s="257">
        <v>0</v>
      </c>
      <c r="AT140" s="38">
        <v>0</v>
      </c>
      <c r="AU140" s="38">
        <v>0</v>
      </c>
      <c r="AV140" s="38">
        <v>0</v>
      </c>
      <c r="AW140" s="38">
        <v>0</v>
      </c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>
        <v>0</v>
      </c>
      <c r="AP141" s="38">
        <v>0</v>
      </c>
      <c r="AQ141" s="41">
        <v>0</v>
      </c>
      <c r="AR141" s="41">
        <v>0</v>
      </c>
      <c r="AS141" s="41">
        <v>0</v>
      </c>
      <c r="AT141" s="38">
        <v>0</v>
      </c>
      <c r="AU141" s="38">
        <v>0</v>
      </c>
      <c r="AV141" s="38">
        <v>0</v>
      </c>
      <c r="AW141" s="38">
        <v>0</v>
      </c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>
        <v>0</v>
      </c>
      <c r="AP142" s="38">
        <v>0</v>
      </c>
      <c r="AQ142" s="41">
        <v>0</v>
      </c>
      <c r="AR142" s="41">
        <v>0</v>
      </c>
      <c r="AS142" s="41">
        <v>0</v>
      </c>
      <c r="AT142" s="38">
        <v>0</v>
      </c>
      <c r="AU142" s="80">
        <v>0</v>
      </c>
      <c r="AV142" s="80">
        <v>0</v>
      </c>
      <c r="AW142" s="80">
        <v>0</v>
      </c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4308" t="s">
        <v>4</v>
      </c>
      <c r="B143" s="4323"/>
      <c r="C143" s="4316"/>
      <c r="D143" s="2981">
        <f t="shared" si="77"/>
        <v>755</v>
      </c>
      <c r="E143" s="2921">
        <f t="shared" si="78"/>
        <v>285</v>
      </c>
      <c r="F143" s="2982">
        <f t="shared" si="79"/>
        <v>470</v>
      </c>
      <c r="G143" s="2981">
        <f t="shared" ref="G143:AW143" si="95">SUM(G90:G142)</f>
        <v>0</v>
      </c>
      <c r="H143" s="2983">
        <f t="shared" si="95"/>
        <v>1</v>
      </c>
      <c r="I143" s="2981">
        <f t="shared" si="95"/>
        <v>0</v>
      </c>
      <c r="J143" s="2984">
        <f t="shared" si="95"/>
        <v>3</v>
      </c>
      <c r="K143" s="2981">
        <f t="shared" si="95"/>
        <v>2</v>
      </c>
      <c r="L143" s="2983">
        <f t="shared" si="95"/>
        <v>1</v>
      </c>
      <c r="M143" s="2985">
        <f t="shared" si="95"/>
        <v>2</v>
      </c>
      <c r="N143" s="2986">
        <f t="shared" si="95"/>
        <v>0</v>
      </c>
      <c r="O143" s="2987">
        <f t="shared" si="95"/>
        <v>5</v>
      </c>
      <c r="P143" s="2986">
        <f t="shared" si="95"/>
        <v>4</v>
      </c>
      <c r="Q143" s="2987">
        <f t="shared" si="95"/>
        <v>4</v>
      </c>
      <c r="R143" s="2986">
        <f t="shared" si="95"/>
        <v>8</v>
      </c>
      <c r="S143" s="2987">
        <f t="shared" si="95"/>
        <v>6</v>
      </c>
      <c r="T143" s="2986">
        <f t="shared" si="95"/>
        <v>10</v>
      </c>
      <c r="U143" s="2987">
        <f t="shared" si="95"/>
        <v>14</v>
      </c>
      <c r="V143" s="2986">
        <f t="shared" si="95"/>
        <v>6</v>
      </c>
      <c r="W143" s="2987">
        <f t="shared" si="95"/>
        <v>46</v>
      </c>
      <c r="X143" s="2986">
        <f t="shared" si="95"/>
        <v>45</v>
      </c>
      <c r="Y143" s="2987">
        <f t="shared" si="95"/>
        <v>82</v>
      </c>
      <c r="Z143" s="2986">
        <f t="shared" si="95"/>
        <v>96</v>
      </c>
      <c r="AA143" s="2987">
        <f t="shared" si="95"/>
        <v>32</v>
      </c>
      <c r="AB143" s="2986">
        <f t="shared" si="95"/>
        <v>40</v>
      </c>
      <c r="AC143" s="2987">
        <f t="shared" si="95"/>
        <v>9</v>
      </c>
      <c r="AD143" s="2986">
        <f t="shared" si="95"/>
        <v>56</v>
      </c>
      <c r="AE143" s="2987">
        <f t="shared" si="95"/>
        <v>16</v>
      </c>
      <c r="AF143" s="2986">
        <f t="shared" si="95"/>
        <v>47</v>
      </c>
      <c r="AG143" s="2987">
        <f t="shared" si="95"/>
        <v>42</v>
      </c>
      <c r="AH143" s="2986">
        <f t="shared" si="95"/>
        <v>92</v>
      </c>
      <c r="AI143" s="2987">
        <f t="shared" si="95"/>
        <v>3</v>
      </c>
      <c r="AJ143" s="2986">
        <f t="shared" si="95"/>
        <v>6</v>
      </c>
      <c r="AK143" s="2987">
        <f t="shared" si="95"/>
        <v>19</v>
      </c>
      <c r="AL143" s="2986">
        <f t="shared" si="95"/>
        <v>42</v>
      </c>
      <c r="AM143" s="2987">
        <f t="shared" si="95"/>
        <v>3</v>
      </c>
      <c r="AN143" s="2988">
        <f t="shared" si="95"/>
        <v>13</v>
      </c>
      <c r="AO143" s="2989">
        <f t="shared" si="95"/>
        <v>3</v>
      </c>
      <c r="AP143" s="2990">
        <f t="shared" si="95"/>
        <v>0</v>
      </c>
      <c r="AQ143" s="2990">
        <f t="shared" si="95"/>
        <v>755</v>
      </c>
      <c r="AR143" s="2990">
        <f t="shared" si="95"/>
        <v>2</v>
      </c>
      <c r="AS143" s="2990">
        <f t="shared" si="95"/>
        <v>0</v>
      </c>
      <c r="AT143" s="2990">
        <f t="shared" si="95"/>
        <v>8</v>
      </c>
      <c r="AU143" s="2990">
        <f t="shared" si="95"/>
        <v>0</v>
      </c>
      <c r="AV143" s="2990">
        <f t="shared" si="95"/>
        <v>0</v>
      </c>
      <c r="AW143" s="2990">
        <f t="shared" si="95"/>
        <v>0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4483" t="s">
        <v>179</v>
      </c>
      <c r="B145" s="4483"/>
      <c r="C145" s="4483"/>
      <c r="D145" s="4460" t="s">
        <v>4</v>
      </c>
      <c r="E145" s="4461"/>
      <c r="F145" s="4462"/>
      <c r="G145" s="4308" t="s">
        <v>5</v>
      </c>
      <c r="H145" s="4323"/>
      <c r="I145" s="4323"/>
      <c r="J145" s="4323"/>
      <c r="K145" s="4323"/>
      <c r="L145" s="4323"/>
      <c r="M145" s="4323"/>
      <c r="N145" s="4323"/>
      <c r="O145" s="4323"/>
      <c r="P145" s="4323"/>
      <c r="Q145" s="4323"/>
      <c r="R145" s="4323"/>
      <c r="S145" s="4323"/>
      <c r="T145" s="4323"/>
      <c r="U145" s="4323"/>
      <c r="V145" s="4323"/>
      <c r="W145" s="4323"/>
      <c r="X145" s="4323"/>
      <c r="Y145" s="4323"/>
      <c r="Z145" s="4323"/>
      <c r="AA145" s="4323"/>
      <c r="AB145" s="4323"/>
      <c r="AC145" s="4323"/>
      <c r="AD145" s="4323"/>
      <c r="AE145" s="4323"/>
      <c r="AF145" s="4323"/>
      <c r="AG145" s="4323"/>
      <c r="AH145" s="4323"/>
      <c r="AI145" s="4323"/>
      <c r="AJ145" s="4323"/>
      <c r="AK145" s="4323"/>
      <c r="AL145" s="4323"/>
      <c r="AM145" s="4323"/>
      <c r="AN145" s="4323"/>
      <c r="AO145" s="4323"/>
      <c r="AP145" s="4324"/>
      <c r="AQ145" s="4316" t="s">
        <v>117</v>
      </c>
      <c r="AR145" s="4482" t="s">
        <v>7</v>
      </c>
      <c r="AS145" s="4482" t="s">
        <v>8</v>
      </c>
      <c r="AT145" s="4482" t="s">
        <v>42</v>
      </c>
      <c r="AU145" s="4477" t="s">
        <v>121</v>
      </c>
      <c r="AV145" s="4477" t="s">
        <v>122</v>
      </c>
      <c r="AW145" s="4477" t="s">
        <v>123</v>
      </c>
      <c r="AX145" s="4477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4483"/>
      <c r="B146" s="4483"/>
      <c r="C146" s="4483"/>
      <c r="D146" s="4361"/>
      <c r="E146" s="3567"/>
      <c r="F146" s="4362"/>
      <c r="G146" s="4447" t="s">
        <v>14</v>
      </c>
      <c r="H146" s="4328"/>
      <c r="I146" s="4308" t="s">
        <v>15</v>
      </c>
      <c r="J146" s="4316"/>
      <c r="K146" s="4323" t="s">
        <v>16</v>
      </c>
      <c r="L146" s="4316"/>
      <c r="M146" s="4308" t="s">
        <v>17</v>
      </c>
      <c r="N146" s="4316"/>
      <c r="O146" s="4308" t="s">
        <v>18</v>
      </c>
      <c r="P146" s="4316"/>
      <c r="Q146" s="4308" t="s">
        <v>19</v>
      </c>
      <c r="R146" s="4316"/>
      <c r="S146" s="4308" t="s">
        <v>20</v>
      </c>
      <c r="T146" s="4316"/>
      <c r="U146" s="4308" t="s">
        <v>21</v>
      </c>
      <c r="V146" s="4316"/>
      <c r="W146" s="4308" t="s">
        <v>22</v>
      </c>
      <c r="X146" s="4316"/>
      <c r="Y146" s="4308" t="s">
        <v>23</v>
      </c>
      <c r="Z146" s="4315"/>
      <c r="AA146" s="4308" t="s">
        <v>24</v>
      </c>
      <c r="AB146" s="4315"/>
      <c r="AC146" s="4308" t="s">
        <v>25</v>
      </c>
      <c r="AD146" s="4315"/>
      <c r="AE146" s="4308" t="s">
        <v>26</v>
      </c>
      <c r="AF146" s="4315"/>
      <c r="AG146" s="4308" t="s">
        <v>27</v>
      </c>
      <c r="AH146" s="4315"/>
      <c r="AI146" s="4308" t="s">
        <v>28</v>
      </c>
      <c r="AJ146" s="4315"/>
      <c r="AK146" s="4308" t="s">
        <v>29</v>
      </c>
      <c r="AL146" s="4315"/>
      <c r="AM146" s="4308" t="s">
        <v>30</v>
      </c>
      <c r="AN146" s="4315"/>
      <c r="AO146" s="4308" t="s">
        <v>31</v>
      </c>
      <c r="AP146" s="4478"/>
      <c r="AQ146" s="4316"/>
      <c r="AR146" s="4482"/>
      <c r="AS146" s="4482"/>
      <c r="AT146" s="4482"/>
      <c r="AU146" s="4477"/>
      <c r="AV146" s="4477"/>
      <c r="AW146" s="4477"/>
      <c r="AX146" s="4477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4483"/>
      <c r="B147" s="4483"/>
      <c r="C147" s="4483"/>
      <c r="D147" s="2892" t="s">
        <v>180</v>
      </c>
      <c r="E147" s="2893" t="s">
        <v>33</v>
      </c>
      <c r="F147" s="2892" t="s">
        <v>34</v>
      </c>
      <c r="G147" s="2893" t="s">
        <v>33</v>
      </c>
      <c r="H147" s="2892" t="s">
        <v>34</v>
      </c>
      <c r="I147" s="2893" t="s">
        <v>33</v>
      </c>
      <c r="J147" s="2892" t="s">
        <v>34</v>
      </c>
      <c r="K147" s="2893" t="s">
        <v>33</v>
      </c>
      <c r="L147" s="2892" t="s">
        <v>34</v>
      </c>
      <c r="M147" s="2893" t="s">
        <v>33</v>
      </c>
      <c r="N147" s="2892" t="s">
        <v>34</v>
      </c>
      <c r="O147" s="2893" t="s">
        <v>33</v>
      </c>
      <c r="P147" s="2892" t="s">
        <v>34</v>
      </c>
      <c r="Q147" s="2893" t="s">
        <v>33</v>
      </c>
      <c r="R147" s="2892" t="s">
        <v>34</v>
      </c>
      <c r="S147" s="2893" t="s">
        <v>33</v>
      </c>
      <c r="T147" s="2892" t="s">
        <v>34</v>
      </c>
      <c r="U147" s="2893" t="s">
        <v>33</v>
      </c>
      <c r="V147" s="2892" t="s">
        <v>34</v>
      </c>
      <c r="W147" s="2893" t="s">
        <v>33</v>
      </c>
      <c r="X147" s="2892" t="s">
        <v>34</v>
      </c>
      <c r="Y147" s="2893" t="s">
        <v>33</v>
      </c>
      <c r="Z147" s="2892" t="s">
        <v>34</v>
      </c>
      <c r="AA147" s="2893" t="s">
        <v>33</v>
      </c>
      <c r="AB147" s="2892" t="s">
        <v>34</v>
      </c>
      <c r="AC147" s="2893" t="s">
        <v>33</v>
      </c>
      <c r="AD147" s="2892" t="s">
        <v>34</v>
      </c>
      <c r="AE147" s="2893" t="s">
        <v>33</v>
      </c>
      <c r="AF147" s="2892" t="s">
        <v>34</v>
      </c>
      <c r="AG147" s="2893" t="s">
        <v>33</v>
      </c>
      <c r="AH147" s="2892" t="s">
        <v>34</v>
      </c>
      <c r="AI147" s="2893" t="s">
        <v>33</v>
      </c>
      <c r="AJ147" s="2892" t="s">
        <v>34</v>
      </c>
      <c r="AK147" s="2893" t="s">
        <v>33</v>
      </c>
      <c r="AL147" s="2892" t="s">
        <v>34</v>
      </c>
      <c r="AM147" s="2893" t="s">
        <v>33</v>
      </c>
      <c r="AN147" s="2892" t="s">
        <v>34</v>
      </c>
      <c r="AO147" s="2893" t="s">
        <v>33</v>
      </c>
      <c r="AP147" s="2903" t="s">
        <v>34</v>
      </c>
      <c r="AQ147" s="4316"/>
      <c r="AR147" s="4482"/>
      <c r="AS147" s="4482"/>
      <c r="AT147" s="4482"/>
      <c r="AU147" s="4477"/>
      <c r="AV147" s="4477"/>
      <c r="AW147" s="4477"/>
      <c r="AX147" s="4477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4479" t="s">
        <v>181</v>
      </c>
      <c r="B148" s="4480"/>
      <c r="C148" s="4481"/>
      <c r="D148" s="2894">
        <f>SUM(G148:AP148)</f>
        <v>568</v>
      </c>
      <c r="E148" s="2904">
        <f>SUM(G148+I148+K148+M148+O148+Q148+S148+U148+W148+Y148+AA148+AC148+AE148+AG148+AI148+AK148+AM148+AO148)</f>
        <v>213</v>
      </c>
      <c r="F148" s="2906">
        <f>SUM(H148+J148+L148+N148+P148+R148+T148+V148+X148+Z148+AB148+AD148+AF148+AH148+AJ148+AL148+AN148+AP148)</f>
        <v>355</v>
      </c>
      <c r="G148" s="2907">
        <v>0</v>
      </c>
      <c r="H148" s="2897">
        <v>0</v>
      </c>
      <c r="I148" s="2896">
        <v>0</v>
      </c>
      <c r="J148" s="2897">
        <v>0</v>
      </c>
      <c r="K148" s="2896">
        <v>0</v>
      </c>
      <c r="L148" s="2897">
        <v>1</v>
      </c>
      <c r="M148" s="2896">
        <v>4</v>
      </c>
      <c r="N148" s="2897">
        <v>3</v>
      </c>
      <c r="O148" s="2991">
        <v>2</v>
      </c>
      <c r="P148" s="2897">
        <v>0</v>
      </c>
      <c r="Q148" s="2991">
        <v>0</v>
      </c>
      <c r="R148" s="2897">
        <v>0</v>
      </c>
      <c r="S148" s="2991">
        <v>4</v>
      </c>
      <c r="T148" s="2897">
        <v>4</v>
      </c>
      <c r="U148" s="2896">
        <v>6</v>
      </c>
      <c r="V148" s="2897">
        <v>9</v>
      </c>
      <c r="W148" s="2896">
        <v>9</v>
      </c>
      <c r="X148" s="2897">
        <v>6</v>
      </c>
      <c r="Y148" s="2896">
        <v>23</v>
      </c>
      <c r="Z148" s="2897">
        <v>8</v>
      </c>
      <c r="AA148" s="2896">
        <v>26</v>
      </c>
      <c r="AB148" s="2897">
        <v>20</v>
      </c>
      <c r="AC148" s="2896">
        <v>1</v>
      </c>
      <c r="AD148" s="2897">
        <v>35</v>
      </c>
      <c r="AE148" s="2896">
        <v>6</v>
      </c>
      <c r="AF148" s="2897">
        <v>41</v>
      </c>
      <c r="AG148" s="2896">
        <v>5</v>
      </c>
      <c r="AH148" s="2897">
        <v>39</v>
      </c>
      <c r="AI148" s="2896">
        <v>31</v>
      </c>
      <c r="AJ148" s="2897">
        <v>137</v>
      </c>
      <c r="AK148" s="2896">
        <v>55</v>
      </c>
      <c r="AL148" s="2897">
        <v>0</v>
      </c>
      <c r="AM148" s="2896">
        <v>24</v>
      </c>
      <c r="AN148" s="2897">
        <v>49</v>
      </c>
      <c r="AO148" s="2896">
        <v>17</v>
      </c>
      <c r="AP148" s="2898">
        <v>3</v>
      </c>
      <c r="AQ148" s="2914">
        <v>0</v>
      </c>
      <c r="AR148" s="25">
        <v>0</v>
      </c>
      <c r="AS148" s="29">
        <v>0</v>
      </c>
      <c r="AT148" s="29">
        <v>0</v>
      </c>
      <c r="AU148" s="29">
        <v>3</v>
      </c>
      <c r="AV148" s="29">
        <v>0</v>
      </c>
      <c r="AW148" s="29">
        <v>0</v>
      </c>
      <c r="AX148" s="29">
        <v>0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84</v>
      </c>
      <c r="E149" s="34">
        <f t="shared" ref="E149:E155" si="108">SUM(G149+I149+K149+M149+O149+Q149+S149+U149+W149+Y149+AA149+AC149+AE149+AG149+AI149+AK149+AM149+AO149)</f>
        <v>20</v>
      </c>
      <c r="F149" s="36">
        <f t="shared" ref="F149:F156" si="109">SUM(H149+J149+L149+N149+P149+R149+T149+V149+X149+Z149+AB149+AD149+AF149+AH149+AJ149+AL149+AN149+AP149)</f>
        <v>64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0</v>
      </c>
      <c r="P149" s="39">
        <v>0</v>
      </c>
      <c r="Q149" s="276">
        <v>0</v>
      </c>
      <c r="R149" s="39">
        <v>0</v>
      </c>
      <c r="S149" s="276">
        <v>0</v>
      </c>
      <c r="T149" s="39">
        <v>0</v>
      </c>
      <c r="U149" s="68">
        <v>0</v>
      </c>
      <c r="V149" s="39">
        <v>0</v>
      </c>
      <c r="W149" s="68">
        <v>0</v>
      </c>
      <c r="X149" s="39">
        <v>0</v>
      </c>
      <c r="Y149" s="68">
        <v>8</v>
      </c>
      <c r="Z149" s="39">
        <v>20</v>
      </c>
      <c r="AA149" s="68">
        <v>8</v>
      </c>
      <c r="AB149" s="39">
        <v>8</v>
      </c>
      <c r="AC149" s="68">
        <v>0</v>
      </c>
      <c r="AD149" s="39">
        <v>8</v>
      </c>
      <c r="AE149" s="68">
        <v>0</v>
      </c>
      <c r="AF149" s="39">
        <v>4</v>
      </c>
      <c r="AG149" s="68">
        <v>0</v>
      </c>
      <c r="AH149" s="39">
        <v>8</v>
      </c>
      <c r="AI149" s="68">
        <v>4</v>
      </c>
      <c r="AJ149" s="39">
        <v>4</v>
      </c>
      <c r="AK149" s="68">
        <v>0</v>
      </c>
      <c r="AL149" s="39">
        <v>4</v>
      </c>
      <c r="AM149" s="68">
        <v>0</v>
      </c>
      <c r="AN149" s="39">
        <v>4</v>
      </c>
      <c r="AO149" s="68">
        <v>0</v>
      </c>
      <c r="AP149" s="40">
        <v>4</v>
      </c>
      <c r="AQ149" s="38">
        <v>0</v>
      </c>
      <c r="AR149" s="25">
        <v>0</v>
      </c>
      <c r="AS149" s="29">
        <v>0</v>
      </c>
      <c r="AT149" s="29">
        <v>0</v>
      </c>
      <c r="AU149" s="29">
        <v>4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>
        <v>0</v>
      </c>
      <c r="AR150" s="25">
        <v>0</v>
      </c>
      <c r="AS150" s="29">
        <v>0</v>
      </c>
      <c r="AT150" s="29">
        <v>0</v>
      </c>
      <c r="AU150" s="29">
        <v>0</v>
      </c>
      <c r="AV150" s="29">
        <v>0</v>
      </c>
      <c r="AW150" s="29">
        <v>0</v>
      </c>
      <c r="AX150" s="29">
        <v>0</v>
      </c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>
        <v>0</v>
      </c>
      <c r="AR151" s="25">
        <v>0</v>
      </c>
      <c r="AS151" s="29">
        <v>0</v>
      </c>
      <c r="AT151" s="29">
        <v>0</v>
      </c>
      <c r="AU151" s="29">
        <v>0</v>
      </c>
      <c r="AV151" s="29">
        <v>0</v>
      </c>
      <c r="AW151" s="29">
        <v>0</v>
      </c>
      <c r="AX151" s="29">
        <v>0</v>
      </c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24</v>
      </c>
      <c r="E152" s="34">
        <f t="shared" si="108"/>
        <v>10</v>
      </c>
      <c r="F152" s="36">
        <f t="shared" si="109"/>
        <v>14</v>
      </c>
      <c r="G152" s="37">
        <v>0</v>
      </c>
      <c r="H152" s="39">
        <v>0</v>
      </c>
      <c r="I152" s="68">
        <v>0</v>
      </c>
      <c r="J152" s="39">
        <v>0</v>
      </c>
      <c r="K152" s="68">
        <v>0</v>
      </c>
      <c r="L152" s="39">
        <v>0</v>
      </c>
      <c r="M152" s="68">
        <v>0</v>
      </c>
      <c r="N152" s="39">
        <v>0</v>
      </c>
      <c r="O152" s="276">
        <v>0</v>
      </c>
      <c r="P152" s="39">
        <v>0</v>
      </c>
      <c r="Q152" s="276">
        <v>0</v>
      </c>
      <c r="R152" s="39">
        <v>0</v>
      </c>
      <c r="S152" s="276">
        <v>0</v>
      </c>
      <c r="T152" s="39">
        <v>0</v>
      </c>
      <c r="U152" s="68">
        <v>0</v>
      </c>
      <c r="V152" s="39">
        <v>0</v>
      </c>
      <c r="W152" s="68">
        <v>0</v>
      </c>
      <c r="X152" s="39">
        <v>0</v>
      </c>
      <c r="Y152" s="68">
        <v>3</v>
      </c>
      <c r="Z152" s="39">
        <v>6</v>
      </c>
      <c r="AA152" s="68">
        <v>5</v>
      </c>
      <c r="AB152" s="39">
        <v>4</v>
      </c>
      <c r="AC152" s="68">
        <v>1</v>
      </c>
      <c r="AD152" s="39">
        <v>2</v>
      </c>
      <c r="AE152" s="68">
        <v>1</v>
      </c>
      <c r="AF152" s="39">
        <v>1</v>
      </c>
      <c r="AG152" s="68">
        <v>0</v>
      </c>
      <c r="AH152" s="39">
        <v>1</v>
      </c>
      <c r="AI152" s="68">
        <v>0</v>
      </c>
      <c r="AJ152" s="39">
        <v>0</v>
      </c>
      <c r="AK152" s="68">
        <v>0</v>
      </c>
      <c r="AL152" s="39">
        <v>0</v>
      </c>
      <c r="AM152" s="68">
        <v>0</v>
      </c>
      <c r="AN152" s="39">
        <v>0</v>
      </c>
      <c r="AO152" s="68">
        <v>0</v>
      </c>
      <c r="AP152" s="40">
        <v>0</v>
      </c>
      <c r="AQ152" s="38">
        <v>0</v>
      </c>
      <c r="AR152" s="25">
        <v>0</v>
      </c>
      <c r="AS152" s="29">
        <v>0</v>
      </c>
      <c r="AT152" s="29">
        <v>0</v>
      </c>
      <c r="AU152" s="29">
        <v>1</v>
      </c>
      <c r="AV152" s="29">
        <v>0</v>
      </c>
      <c r="AW152" s="29">
        <v>0</v>
      </c>
      <c r="AX152" s="29">
        <v>0</v>
      </c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53</v>
      </c>
      <c r="E153" s="34">
        <f t="shared" si="108"/>
        <v>14</v>
      </c>
      <c r="F153" s="36">
        <f t="shared" si="109"/>
        <v>39</v>
      </c>
      <c r="G153" s="37">
        <v>0</v>
      </c>
      <c r="H153" s="39">
        <v>0</v>
      </c>
      <c r="I153" s="68">
        <v>0</v>
      </c>
      <c r="J153" s="39">
        <v>0</v>
      </c>
      <c r="K153" s="68">
        <v>0</v>
      </c>
      <c r="L153" s="39">
        <v>0</v>
      </c>
      <c r="M153" s="68">
        <v>0</v>
      </c>
      <c r="N153" s="39">
        <v>0</v>
      </c>
      <c r="O153" s="276">
        <v>2</v>
      </c>
      <c r="P153" s="39">
        <v>1</v>
      </c>
      <c r="Q153" s="276">
        <v>0</v>
      </c>
      <c r="R153" s="39">
        <v>0</v>
      </c>
      <c r="S153" s="276">
        <v>0</v>
      </c>
      <c r="T153" s="39">
        <v>0</v>
      </c>
      <c r="U153" s="68">
        <v>0</v>
      </c>
      <c r="V153" s="39">
        <v>0</v>
      </c>
      <c r="W153" s="68">
        <v>0</v>
      </c>
      <c r="X153" s="39">
        <v>0</v>
      </c>
      <c r="Y153" s="68">
        <v>2</v>
      </c>
      <c r="Z153" s="39">
        <v>6</v>
      </c>
      <c r="AA153" s="68">
        <v>7</v>
      </c>
      <c r="AB153" s="39">
        <v>10</v>
      </c>
      <c r="AC153" s="68">
        <v>1</v>
      </c>
      <c r="AD153" s="39">
        <v>4</v>
      </c>
      <c r="AE153" s="68">
        <v>2</v>
      </c>
      <c r="AF153" s="39">
        <v>4</v>
      </c>
      <c r="AG153" s="68">
        <v>0</v>
      </c>
      <c r="AH153" s="39">
        <v>6</v>
      </c>
      <c r="AI153" s="68">
        <v>0</v>
      </c>
      <c r="AJ153" s="39">
        <v>6</v>
      </c>
      <c r="AK153" s="68">
        <v>0</v>
      </c>
      <c r="AL153" s="39">
        <v>0</v>
      </c>
      <c r="AM153" s="68">
        <v>0</v>
      </c>
      <c r="AN153" s="39">
        <v>2</v>
      </c>
      <c r="AO153" s="68">
        <v>0</v>
      </c>
      <c r="AP153" s="40">
        <v>0</v>
      </c>
      <c r="AQ153" s="38">
        <v>0</v>
      </c>
      <c r="AR153" s="25">
        <v>0</v>
      </c>
      <c r="AS153" s="29">
        <v>0</v>
      </c>
      <c r="AT153" s="29">
        <v>0</v>
      </c>
      <c r="AU153" s="29">
        <v>1</v>
      </c>
      <c r="AV153" s="29">
        <v>0</v>
      </c>
      <c r="AW153" s="29">
        <v>0</v>
      </c>
      <c r="AX153" s="29">
        <v>0</v>
      </c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19</v>
      </c>
      <c r="E154" s="34">
        <f t="shared" si="108"/>
        <v>11</v>
      </c>
      <c r="F154" s="36">
        <f t="shared" si="109"/>
        <v>8</v>
      </c>
      <c r="G154" s="37">
        <v>0</v>
      </c>
      <c r="H154" s="39">
        <v>0</v>
      </c>
      <c r="I154" s="68">
        <v>0</v>
      </c>
      <c r="J154" s="39">
        <v>0</v>
      </c>
      <c r="K154" s="68">
        <v>0</v>
      </c>
      <c r="L154" s="39">
        <v>0</v>
      </c>
      <c r="M154" s="68">
        <v>0</v>
      </c>
      <c r="N154" s="39">
        <v>0</v>
      </c>
      <c r="O154" s="276">
        <v>0</v>
      </c>
      <c r="P154" s="39">
        <v>0</v>
      </c>
      <c r="Q154" s="276">
        <v>1</v>
      </c>
      <c r="R154" s="39">
        <v>0</v>
      </c>
      <c r="S154" s="276">
        <v>0</v>
      </c>
      <c r="T154" s="39">
        <v>0</v>
      </c>
      <c r="U154" s="68">
        <v>0</v>
      </c>
      <c r="V154" s="39">
        <v>0</v>
      </c>
      <c r="W154" s="68">
        <v>0</v>
      </c>
      <c r="X154" s="39">
        <v>0</v>
      </c>
      <c r="Y154" s="68">
        <v>2</v>
      </c>
      <c r="Z154" s="39">
        <v>2</v>
      </c>
      <c r="AA154" s="68">
        <v>4</v>
      </c>
      <c r="AB154" s="39">
        <v>1</v>
      </c>
      <c r="AC154" s="68">
        <v>1</v>
      </c>
      <c r="AD154" s="39">
        <v>1</v>
      </c>
      <c r="AE154" s="68">
        <v>2</v>
      </c>
      <c r="AF154" s="39">
        <v>2</v>
      </c>
      <c r="AG154" s="68">
        <v>1</v>
      </c>
      <c r="AH154" s="39">
        <v>1</v>
      </c>
      <c r="AI154" s="68">
        <v>0</v>
      </c>
      <c r="AJ154" s="39">
        <v>1</v>
      </c>
      <c r="AK154" s="68">
        <v>0</v>
      </c>
      <c r="AL154" s="39">
        <v>0</v>
      </c>
      <c r="AM154" s="68">
        <v>0</v>
      </c>
      <c r="AN154" s="39">
        <v>0</v>
      </c>
      <c r="AO154" s="68">
        <v>0</v>
      </c>
      <c r="AP154" s="40">
        <v>0</v>
      </c>
      <c r="AQ154" s="38">
        <v>0</v>
      </c>
      <c r="AR154" s="25">
        <v>0</v>
      </c>
      <c r="AS154" s="29">
        <v>0</v>
      </c>
      <c r="AT154" s="29">
        <v>0</v>
      </c>
      <c r="AU154" s="29">
        <v>0</v>
      </c>
      <c r="AV154" s="29">
        <v>0</v>
      </c>
      <c r="AW154" s="29">
        <v>0</v>
      </c>
      <c r="AX154" s="29">
        <v>0</v>
      </c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>
        <v>0</v>
      </c>
      <c r="AR155" s="25">
        <v>0</v>
      </c>
      <c r="AS155" s="29">
        <v>0</v>
      </c>
      <c r="AT155" s="29">
        <v>0</v>
      </c>
      <c r="AU155" s="29"/>
      <c r="AV155" s="29">
        <v>0</v>
      </c>
      <c r="AW155" s="29">
        <v>0</v>
      </c>
      <c r="AX155" s="29">
        <v>0</v>
      </c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>
        <v>0</v>
      </c>
      <c r="AR156" s="38">
        <v>0</v>
      </c>
      <c r="AS156" s="41">
        <v>0</v>
      </c>
      <c r="AT156" s="257">
        <v>0</v>
      </c>
      <c r="AU156" s="257">
        <v>0</v>
      </c>
      <c r="AV156" s="257">
        <v>0</v>
      </c>
      <c r="AW156" s="257">
        <v>0</v>
      </c>
      <c r="AX156" s="257">
        <v>0</v>
      </c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4308" t="s">
        <v>4</v>
      </c>
      <c r="B157" s="4323"/>
      <c r="C157" s="4316"/>
      <c r="D157" s="2983">
        <f>SUM(D148:D156)</f>
        <v>748</v>
      </c>
      <c r="E157" s="2981">
        <f>SUM(E148:E156)</f>
        <v>268</v>
      </c>
      <c r="F157" s="2986">
        <f>SUM(F148:F156)</f>
        <v>480</v>
      </c>
      <c r="G157" s="2992">
        <f t="shared" ref="G157:AT157" si="114">SUM(G148:G156)</f>
        <v>0</v>
      </c>
      <c r="H157" s="2986">
        <f t="shared" si="114"/>
        <v>0</v>
      </c>
      <c r="I157" s="2992">
        <f t="shared" si="114"/>
        <v>0</v>
      </c>
      <c r="J157" s="2993">
        <f t="shared" si="114"/>
        <v>0</v>
      </c>
      <c r="K157" s="2992">
        <f t="shared" si="114"/>
        <v>0</v>
      </c>
      <c r="L157" s="2993">
        <f t="shared" si="114"/>
        <v>1</v>
      </c>
      <c r="M157" s="2992">
        <f t="shared" si="114"/>
        <v>4</v>
      </c>
      <c r="N157" s="2986">
        <f t="shared" si="114"/>
        <v>3</v>
      </c>
      <c r="O157" s="2992">
        <f t="shared" si="114"/>
        <v>4</v>
      </c>
      <c r="P157" s="2986">
        <f t="shared" si="114"/>
        <v>1</v>
      </c>
      <c r="Q157" s="2992">
        <f t="shared" si="114"/>
        <v>1</v>
      </c>
      <c r="R157" s="2986">
        <f t="shared" si="114"/>
        <v>0</v>
      </c>
      <c r="S157" s="2992">
        <f t="shared" si="114"/>
        <v>4</v>
      </c>
      <c r="T157" s="2986">
        <f t="shared" si="114"/>
        <v>4</v>
      </c>
      <c r="U157" s="2992">
        <f t="shared" si="114"/>
        <v>6</v>
      </c>
      <c r="V157" s="2986">
        <f t="shared" si="114"/>
        <v>9</v>
      </c>
      <c r="W157" s="2992">
        <f t="shared" si="114"/>
        <v>9</v>
      </c>
      <c r="X157" s="2986">
        <f t="shared" si="114"/>
        <v>6</v>
      </c>
      <c r="Y157" s="2992">
        <f t="shared" si="114"/>
        <v>38</v>
      </c>
      <c r="Z157" s="2986">
        <f t="shared" si="114"/>
        <v>42</v>
      </c>
      <c r="AA157" s="2992">
        <f t="shared" si="114"/>
        <v>50</v>
      </c>
      <c r="AB157" s="2986">
        <f t="shared" si="114"/>
        <v>43</v>
      </c>
      <c r="AC157" s="2992">
        <f t="shared" si="114"/>
        <v>4</v>
      </c>
      <c r="AD157" s="2986">
        <f t="shared" si="114"/>
        <v>50</v>
      </c>
      <c r="AE157" s="2992">
        <f t="shared" si="114"/>
        <v>11</v>
      </c>
      <c r="AF157" s="2986">
        <f t="shared" si="114"/>
        <v>52</v>
      </c>
      <c r="AG157" s="2992">
        <f t="shared" si="114"/>
        <v>6</v>
      </c>
      <c r="AH157" s="2986">
        <f t="shared" si="114"/>
        <v>55</v>
      </c>
      <c r="AI157" s="2992">
        <f t="shared" si="114"/>
        <v>35</v>
      </c>
      <c r="AJ157" s="2986">
        <f t="shared" si="114"/>
        <v>148</v>
      </c>
      <c r="AK157" s="2992">
        <f t="shared" si="114"/>
        <v>55</v>
      </c>
      <c r="AL157" s="2986">
        <f t="shared" si="114"/>
        <v>4</v>
      </c>
      <c r="AM157" s="2992">
        <f t="shared" si="114"/>
        <v>24</v>
      </c>
      <c r="AN157" s="2986">
        <f t="shared" si="114"/>
        <v>55</v>
      </c>
      <c r="AO157" s="2992">
        <f t="shared" si="114"/>
        <v>17</v>
      </c>
      <c r="AP157" s="2988">
        <f t="shared" si="114"/>
        <v>7</v>
      </c>
      <c r="AQ157" s="2986">
        <f t="shared" si="114"/>
        <v>0</v>
      </c>
      <c r="AR157" s="2987">
        <f t="shared" si="114"/>
        <v>0</v>
      </c>
      <c r="AS157" s="2986">
        <f t="shared" si="114"/>
        <v>0</v>
      </c>
      <c r="AT157" s="2994">
        <f t="shared" si="114"/>
        <v>0</v>
      </c>
      <c r="AU157" s="2994">
        <f>SUM(AU148:AU156)</f>
        <v>9</v>
      </c>
      <c r="AV157" s="2994">
        <f>SUM(AV148:AV156)</f>
        <v>0</v>
      </c>
      <c r="AW157" s="2994">
        <f>SUM(AW148:AW156)</f>
        <v>0</v>
      </c>
      <c r="AX157" s="2994">
        <f>SUM(AX148:AX156)</f>
        <v>0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4317" t="s">
        <v>191</v>
      </c>
      <c r="B159" s="4318"/>
      <c r="C159" s="4319"/>
      <c r="D159" s="4460" t="s">
        <v>4</v>
      </c>
      <c r="E159" s="4461"/>
      <c r="F159" s="4462"/>
      <c r="G159" s="4308" t="s">
        <v>5</v>
      </c>
      <c r="H159" s="4323"/>
      <c r="I159" s="4323"/>
      <c r="J159" s="4323"/>
      <c r="K159" s="4323"/>
      <c r="L159" s="4323"/>
      <c r="M159" s="4323"/>
      <c r="N159" s="4323"/>
      <c r="O159" s="4323"/>
      <c r="P159" s="4323"/>
      <c r="Q159" s="4323"/>
      <c r="R159" s="4323"/>
      <c r="S159" s="4323"/>
      <c r="T159" s="4323"/>
      <c r="U159" s="4323"/>
      <c r="V159" s="4323"/>
      <c r="W159" s="4323"/>
      <c r="X159" s="4323"/>
      <c r="Y159" s="4323"/>
      <c r="Z159" s="4323"/>
      <c r="AA159" s="4323"/>
      <c r="AB159" s="4323"/>
      <c r="AC159" s="4323"/>
      <c r="AD159" s="4323"/>
      <c r="AE159" s="4323"/>
      <c r="AF159" s="4323"/>
      <c r="AG159" s="4323"/>
      <c r="AH159" s="4323"/>
      <c r="AI159" s="4323"/>
      <c r="AJ159" s="4323"/>
      <c r="AK159" s="4323"/>
      <c r="AL159" s="4323"/>
      <c r="AM159" s="4323"/>
      <c r="AN159" s="4323"/>
      <c r="AO159" s="4323"/>
      <c r="AP159" s="4316"/>
      <c r="AQ159" s="4325" t="s">
        <v>42</v>
      </c>
      <c r="AR159" s="4459" t="s">
        <v>9</v>
      </c>
      <c r="AS159" s="4477" t="s">
        <v>122</v>
      </c>
      <c r="AT159" s="4477" t="s">
        <v>123</v>
      </c>
      <c r="AU159" s="2995"/>
      <c r="AV159" s="4440" t="s">
        <v>192</v>
      </c>
      <c r="AW159" s="4322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4447" t="s">
        <v>14</v>
      </c>
      <c r="H160" s="4328"/>
      <c r="I160" s="4308" t="s">
        <v>15</v>
      </c>
      <c r="J160" s="4316"/>
      <c r="K160" s="4323" t="s">
        <v>16</v>
      </c>
      <c r="L160" s="4316"/>
      <c r="M160" s="4308" t="s">
        <v>17</v>
      </c>
      <c r="N160" s="4316"/>
      <c r="O160" s="4308" t="s">
        <v>18</v>
      </c>
      <c r="P160" s="4316"/>
      <c r="Q160" s="4308" t="s">
        <v>19</v>
      </c>
      <c r="R160" s="4316"/>
      <c r="S160" s="4308" t="s">
        <v>20</v>
      </c>
      <c r="T160" s="4316"/>
      <c r="U160" s="4308" t="s">
        <v>21</v>
      </c>
      <c r="V160" s="4316"/>
      <c r="W160" s="4308" t="s">
        <v>22</v>
      </c>
      <c r="X160" s="4316"/>
      <c r="Y160" s="4308" t="s">
        <v>23</v>
      </c>
      <c r="Z160" s="4315"/>
      <c r="AA160" s="4308" t="s">
        <v>24</v>
      </c>
      <c r="AB160" s="4315"/>
      <c r="AC160" s="4475" t="s">
        <v>25</v>
      </c>
      <c r="AD160" s="4476"/>
      <c r="AE160" s="4475" t="s">
        <v>26</v>
      </c>
      <c r="AF160" s="4476"/>
      <c r="AG160" s="4475" t="s">
        <v>27</v>
      </c>
      <c r="AH160" s="4476"/>
      <c r="AI160" s="4475" t="s">
        <v>28</v>
      </c>
      <c r="AJ160" s="4476"/>
      <c r="AK160" s="4308" t="s">
        <v>29</v>
      </c>
      <c r="AL160" s="4315"/>
      <c r="AM160" s="4308" t="s">
        <v>30</v>
      </c>
      <c r="AN160" s="4315"/>
      <c r="AO160" s="4308" t="s">
        <v>31</v>
      </c>
      <c r="AP160" s="4315"/>
      <c r="AQ160" s="3287"/>
      <c r="AR160" s="3365"/>
      <c r="AS160" s="4477"/>
      <c r="AT160" s="4477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4228"/>
      <c r="B161" s="3499"/>
      <c r="C161" s="4229"/>
      <c r="D161" s="2978" t="s">
        <v>32</v>
      </c>
      <c r="E161" s="2926" t="s">
        <v>33</v>
      </c>
      <c r="F161" s="2942" t="s">
        <v>34</v>
      </c>
      <c r="G161" s="2893" t="s">
        <v>33</v>
      </c>
      <c r="H161" s="2892" t="s">
        <v>34</v>
      </c>
      <c r="I161" s="2893" t="s">
        <v>33</v>
      </c>
      <c r="J161" s="2892" t="s">
        <v>34</v>
      </c>
      <c r="K161" s="2893" t="s">
        <v>33</v>
      </c>
      <c r="L161" s="2892" t="s">
        <v>34</v>
      </c>
      <c r="M161" s="2893" t="s">
        <v>33</v>
      </c>
      <c r="N161" s="2892" t="s">
        <v>34</v>
      </c>
      <c r="O161" s="2893" t="s">
        <v>33</v>
      </c>
      <c r="P161" s="2892" t="s">
        <v>34</v>
      </c>
      <c r="Q161" s="2893" t="s">
        <v>33</v>
      </c>
      <c r="R161" s="2892" t="s">
        <v>34</v>
      </c>
      <c r="S161" s="2893" t="s">
        <v>33</v>
      </c>
      <c r="T161" s="2892" t="s">
        <v>34</v>
      </c>
      <c r="U161" s="2893" t="s">
        <v>33</v>
      </c>
      <c r="V161" s="2892" t="s">
        <v>34</v>
      </c>
      <c r="W161" s="2893" t="s">
        <v>33</v>
      </c>
      <c r="X161" s="2892" t="s">
        <v>34</v>
      </c>
      <c r="Y161" s="2893" t="s">
        <v>33</v>
      </c>
      <c r="Z161" s="2892" t="s">
        <v>34</v>
      </c>
      <c r="AA161" s="2893" t="s">
        <v>33</v>
      </c>
      <c r="AB161" s="2892" t="s">
        <v>34</v>
      </c>
      <c r="AC161" s="2893" t="s">
        <v>33</v>
      </c>
      <c r="AD161" s="2892" t="s">
        <v>34</v>
      </c>
      <c r="AE161" s="2893" t="s">
        <v>33</v>
      </c>
      <c r="AF161" s="2892" t="s">
        <v>34</v>
      </c>
      <c r="AG161" s="2893" t="s">
        <v>33</v>
      </c>
      <c r="AH161" s="2892" t="s">
        <v>34</v>
      </c>
      <c r="AI161" s="2893" t="s">
        <v>33</v>
      </c>
      <c r="AJ161" s="2892" t="s">
        <v>34</v>
      </c>
      <c r="AK161" s="2893" t="s">
        <v>33</v>
      </c>
      <c r="AL161" s="2892" t="s">
        <v>34</v>
      </c>
      <c r="AM161" s="2893" t="s">
        <v>33</v>
      </c>
      <c r="AN161" s="2892" t="s">
        <v>34</v>
      </c>
      <c r="AO161" s="2893" t="s">
        <v>33</v>
      </c>
      <c r="AP161" s="2892" t="s">
        <v>34</v>
      </c>
      <c r="AQ161" s="3853"/>
      <c r="AR161" s="4358"/>
      <c r="AS161" s="4477"/>
      <c r="AT161" s="4477"/>
      <c r="AU161" s="1924"/>
      <c r="AV161" s="3973"/>
      <c r="AW161" s="4234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4326" t="s">
        <v>194</v>
      </c>
      <c r="B162" s="4473" t="s">
        <v>195</v>
      </c>
      <c r="C162" s="4474"/>
      <c r="D162" s="2996">
        <f t="shared" ref="D162:D172" si="115">SUM(F162)</f>
        <v>0</v>
      </c>
      <c r="E162" s="2997"/>
      <c r="F162" s="2998">
        <f>SUM(AD162+AF162+AH162+AJ162+AL162+AN162+AP162)</f>
        <v>0</v>
      </c>
      <c r="G162" s="2999"/>
      <c r="H162" s="3000"/>
      <c r="I162" s="2999"/>
      <c r="J162" s="3000"/>
      <c r="K162" s="2999"/>
      <c r="L162" s="3000"/>
      <c r="M162" s="2999"/>
      <c r="N162" s="3000"/>
      <c r="O162" s="2999"/>
      <c r="P162" s="3000"/>
      <c r="Q162" s="2999"/>
      <c r="R162" s="3000"/>
      <c r="S162" s="2999"/>
      <c r="T162" s="3000"/>
      <c r="U162" s="2999"/>
      <c r="V162" s="3000"/>
      <c r="W162" s="2999"/>
      <c r="X162" s="3000"/>
      <c r="Y162" s="2999"/>
      <c r="Z162" s="3000"/>
      <c r="AA162" s="2999"/>
      <c r="AB162" s="3000"/>
      <c r="AC162" s="3001"/>
      <c r="AD162" s="2897"/>
      <c r="AE162" s="3001"/>
      <c r="AF162" s="2897"/>
      <c r="AG162" s="3001"/>
      <c r="AH162" s="2897"/>
      <c r="AI162" s="3001"/>
      <c r="AJ162" s="2897"/>
      <c r="AK162" s="3001"/>
      <c r="AL162" s="2897"/>
      <c r="AM162" s="3001"/>
      <c r="AN162" s="2897"/>
      <c r="AO162" s="3001"/>
      <c r="AP162" s="2897"/>
      <c r="AQ162" s="3002"/>
      <c r="AR162" s="2897"/>
      <c r="AS162" s="2914"/>
      <c r="AT162" s="2914"/>
      <c r="AU162" s="2900"/>
      <c r="AV162" s="3003"/>
      <c r="AW162" s="3003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933"/>
      <c r="AD165" s="47"/>
      <c r="AE165" s="1933"/>
      <c r="AF165" s="47"/>
      <c r="AG165" s="1933"/>
      <c r="AH165" s="47"/>
      <c r="AI165" s="1933"/>
      <c r="AJ165" s="47"/>
      <c r="AK165" s="1933"/>
      <c r="AL165" s="47"/>
      <c r="AM165" s="1933"/>
      <c r="AN165" s="47"/>
      <c r="AO165" s="1933"/>
      <c r="AP165" s="47"/>
      <c r="AQ165" s="314"/>
      <c r="AR165" s="47"/>
      <c r="AS165" s="46"/>
      <c r="AT165" s="46"/>
      <c r="AU165" s="49"/>
      <c r="AV165" s="1934"/>
      <c r="AW165" s="1934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4326" t="s">
        <v>196</v>
      </c>
      <c r="C166" s="3004" t="s">
        <v>4</v>
      </c>
      <c r="D166" s="1936">
        <f t="shared" si="115"/>
        <v>0</v>
      </c>
      <c r="E166" s="309"/>
      <c r="F166" s="2994">
        <f t="shared" si="117"/>
        <v>0</v>
      </c>
      <c r="G166" s="2939"/>
      <c r="H166" s="3005"/>
      <c r="I166" s="2939"/>
      <c r="J166" s="3005"/>
      <c r="K166" s="2939"/>
      <c r="L166" s="3005"/>
      <c r="M166" s="2939"/>
      <c r="N166" s="3005"/>
      <c r="O166" s="2939"/>
      <c r="P166" s="3005"/>
      <c r="Q166" s="2939"/>
      <c r="R166" s="3005"/>
      <c r="S166" s="2939"/>
      <c r="T166" s="3005"/>
      <c r="U166" s="2939"/>
      <c r="V166" s="3005"/>
      <c r="W166" s="2939"/>
      <c r="X166" s="3005"/>
      <c r="Y166" s="2939"/>
      <c r="Z166" s="3005"/>
      <c r="AA166" s="2939"/>
      <c r="AB166" s="3005"/>
      <c r="AC166" s="3006"/>
      <c r="AD166" s="2982">
        <f t="shared" ref="AD166:AW166" si="120">SUM(AD167:AD172)</f>
        <v>0</v>
      </c>
      <c r="AE166" s="3006"/>
      <c r="AF166" s="2982">
        <f t="shared" si="120"/>
        <v>0</v>
      </c>
      <c r="AG166" s="3006"/>
      <c r="AH166" s="2982">
        <f t="shared" si="120"/>
        <v>0</v>
      </c>
      <c r="AI166" s="3006"/>
      <c r="AJ166" s="2982">
        <f t="shared" si="120"/>
        <v>0</v>
      </c>
      <c r="AK166" s="3006"/>
      <c r="AL166" s="2982">
        <f t="shared" si="120"/>
        <v>0</v>
      </c>
      <c r="AM166" s="3006"/>
      <c r="AN166" s="2982">
        <f t="shared" si="120"/>
        <v>0</v>
      </c>
      <c r="AO166" s="3006"/>
      <c r="AP166" s="2982">
        <f t="shared" si="120"/>
        <v>0</v>
      </c>
      <c r="AQ166" s="3007">
        <f>SUM(AQ167:AQ172)</f>
        <v>0</v>
      </c>
      <c r="AR166" s="2982">
        <f t="shared" si="120"/>
        <v>0</v>
      </c>
      <c r="AS166" s="2920">
        <f>SUM(AS167:AS172)</f>
        <v>0</v>
      </c>
      <c r="AT166" s="2920">
        <f>SUM(AT167:AT172)</f>
        <v>0</v>
      </c>
      <c r="AU166" s="2920">
        <f>SUM(AU167:AU172)</f>
        <v>0</v>
      </c>
      <c r="AV166" s="2924">
        <f t="shared" si="120"/>
        <v>0</v>
      </c>
      <c r="AW166" s="2920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2997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855"/>
      <c r="B172" s="3855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933"/>
      <c r="AD172" s="304"/>
      <c r="AE172" s="1933"/>
      <c r="AF172" s="304"/>
      <c r="AG172" s="1933"/>
      <c r="AH172" s="304"/>
      <c r="AI172" s="1933"/>
      <c r="AJ172" s="304"/>
      <c r="AK172" s="1933"/>
      <c r="AL172" s="304"/>
      <c r="AM172" s="1933"/>
      <c r="AN172" s="304"/>
      <c r="AO172" s="1933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4326" t="s">
        <v>203</v>
      </c>
      <c r="B173" s="4326" t="s">
        <v>204</v>
      </c>
      <c r="C173" s="3008" t="s">
        <v>96</v>
      </c>
      <c r="D173" s="322">
        <f t="shared" ref="D173:D177" si="127">SUM(E173)</f>
        <v>0</v>
      </c>
      <c r="E173" s="2996">
        <f>SUM(AC173+AE173+AG173+AI173+AK173+AM173+AO173)</f>
        <v>0</v>
      </c>
      <c r="F173" s="2997"/>
      <c r="G173" s="2999"/>
      <c r="H173" s="3000"/>
      <c r="I173" s="2999"/>
      <c r="J173" s="3009"/>
      <c r="K173" s="2999"/>
      <c r="L173" s="3000"/>
      <c r="M173" s="2999"/>
      <c r="N173" s="3009"/>
      <c r="O173" s="2999"/>
      <c r="P173" s="3000"/>
      <c r="Q173" s="2999"/>
      <c r="R173" s="3009"/>
      <c r="S173" s="2999"/>
      <c r="T173" s="3000"/>
      <c r="U173" s="2999"/>
      <c r="V173" s="3009"/>
      <c r="W173" s="2999"/>
      <c r="X173" s="3000"/>
      <c r="Y173" s="2999"/>
      <c r="Z173" s="3009"/>
      <c r="AA173" s="2999"/>
      <c r="AB173" s="3009"/>
      <c r="AC173" s="2907"/>
      <c r="AD173" s="3010"/>
      <c r="AE173" s="2907"/>
      <c r="AF173" s="3010"/>
      <c r="AG173" s="2907"/>
      <c r="AH173" s="3010"/>
      <c r="AI173" s="2907"/>
      <c r="AJ173" s="3010"/>
      <c r="AK173" s="2907"/>
      <c r="AL173" s="3010"/>
      <c r="AM173" s="2907"/>
      <c r="AN173" s="3010"/>
      <c r="AO173" s="2907"/>
      <c r="AP173" s="3010"/>
      <c r="AQ173" s="3002"/>
      <c r="AR173" s="2914"/>
      <c r="AS173" s="2914"/>
      <c r="AT173" s="2914"/>
      <c r="AU173" s="2914"/>
      <c r="AV173" s="3003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855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943"/>
      <c r="K177" s="311"/>
      <c r="L177" s="312"/>
      <c r="M177" s="311"/>
      <c r="N177" s="1943"/>
      <c r="O177" s="311"/>
      <c r="P177" s="312"/>
      <c r="Q177" s="311"/>
      <c r="R177" s="1943"/>
      <c r="S177" s="311"/>
      <c r="T177" s="312"/>
      <c r="U177" s="311"/>
      <c r="V177" s="1943"/>
      <c r="W177" s="311"/>
      <c r="X177" s="312"/>
      <c r="Y177" s="311"/>
      <c r="Z177" s="1943"/>
      <c r="AA177" s="311"/>
      <c r="AB177" s="1943"/>
      <c r="AC177" s="45"/>
      <c r="AD177" s="2794"/>
      <c r="AE177" s="45"/>
      <c r="AF177" s="2794"/>
      <c r="AG177" s="45"/>
      <c r="AH177" s="2794"/>
      <c r="AI177" s="45"/>
      <c r="AJ177" s="2794"/>
      <c r="AK177" s="45"/>
      <c r="AL177" s="2794"/>
      <c r="AM177" s="45"/>
      <c r="AN177" s="2794"/>
      <c r="AO177" s="45"/>
      <c r="AP177" s="2794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4472" t="s">
        <v>208</v>
      </c>
      <c r="B178" s="4440" t="s">
        <v>209</v>
      </c>
      <c r="C178" s="3011" t="s">
        <v>210</v>
      </c>
      <c r="D178" s="1946">
        <f>SUM(E178:F178)</f>
        <v>0</v>
      </c>
      <c r="E178" s="1936">
        <f>+G178+I178+K178+M178+O178+Q178+S178+U178+W178+Y178+AA178+AC178+AE178+AG178+AI178+AK178+AM178+AO178</f>
        <v>0</v>
      </c>
      <c r="F178" s="1947">
        <f t="shared" ref="E178:F180" si="128">+H178+J178+L178+N178+P178+R178+T178+V178+X178+Z178+AB178+AD178+AF178+AH178+AJ178+AL178+AN178+AP178</f>
        <v>0</v>
      </c>
      <c r="G178" s="1948">
        <f>SUM(G179:G180)</f>
        <v>0</v>
      </c>
      <c r="H178" s="2796">
        <f t="shared" ref="H178:AS178" si="129">SUM(H179:H180)</f>
        <v>0</v>
      </c>
      <c r="I178" s="1948">
        <f t="shared" si="129"/>
        <v>0</v>
      </c>
      <c r="J178" s="2796">
        <f t="shared" si="129"/>
        <v>0</v>
      </c>
      <c r="K178" s="1948">
        <f>SUM(K179:K180)</f>
        <v>0</v>
      </c>
      <c r="L178" s="630">
        <f t="shared" si="129"/>
        <v>0</v>
      </c>
      <c r="M178" s="1948">
        <f t="shared" si="129"/>
        <v>0</v>
      </c>
      <c r="N178" s="1950">
        <f t="shared" si="129"/>
        <v>0</v>
      </c>
      <c r="O178" s="3012">
        <f t="shared" si="129"/>
        <v>0</v>
      </c>
      <c r="P178" s="2796">
        <f t="shared" si="129"/>
        <v>0</v>
      </c>
      <c r="Q178" s="3012">
        <f t="shared" si="129"/>
        <v>0</v>
      </c>
      <c r="R178" s="2796">
        <f t="shared" si="129"/>
        <v>0</v>
      </c>
      <c r="S178" s="3012">
        <f t="shared" si="129"/>
        <v>0</v>
      </c>
      <c r="T178" s="2796">
        <f t="shared" si="129"/>
        <v>0</v>
      </c>
      <c r="U178" s="3012">
        <f t="shared" si="129"/>
        <v>0</v>
      </c>
      <c r="V178" s="2796">
        <f t="shared" si="129"/>
        <v>0</v>
      </c>
      <c r="W178" s="3012">
        <f t="shared" si="129"/>
        <v>0</v>
      </c>
      <c r="X178" s="2796">
        <f t="shared" si="129"/>
        <v>0</v>
      </c>
      <c r="Y178" s="3012">
        <f t="shared" si="129"/>
        <v>0</v>
      </c>
      <c r="Z178" s="2796">
        <f t="shared" si="129"/>
        <v>0</v>
      </c>
      <c r="AA178" s="3012">
        <f t="shared" si="129"/>
        <v>0</v>
      </c>
      <c r="AB178" s="2796">
        <f t="shared" si="129"/>
        <v>0</v>
      </c>
      <c r="AC178" s="1948">
        <f t="shared" si="129"/>
        <v>0</v>
      </c>
      <c r="AD178" s="2796">
        <f t="shared" si="129"/>
        <v>0</v>
      </c>
      <c r="AE178" s="1948">
        <f t="shared" si="129"/>
        <v>0</v>
      </c>
      <c r="AF178" s="2796">
        <f t="shared" si="129"/>
        <v>0</v>
      </c>
      <c r="AG178" s="1948">
        <f t="shared" si="129"/>
        <v>0</v>
      </c>
      <c r="AH178" s="2796">
        <f t="shared" si="129"/>
        <v>0</v>
      </c>
      <c r="AI178" s="1948">
        <f t="shared" si="129"/>
        <v>0</v>
      </c>
      <c r="AJ178" s="2796">
        <f t="shared" si="129"/>
        <v>0</v>
      </c>
      <c r="AK178" s="1948">
        <f t="shared" si="129"/>
        <v>0</v>
      </c>
      <c r="AL178" s="2796">
        <f t="shared" si="129"/>
        <v>0</v>
      </c>
      <c r="AM178" s="1948">
        <f t="shared" si="129"/>
        <v>0</v>
      </c>
      <c r="AN178" s="2796">
        <f t="shared" si="129"/>
        <v>0</v>
      </c>
      <c r="AO178" s="1948">
        <f t="shared" si="129"/>
        <v>0</v>
      </c>
      <c r="AP178" s="2796">
        <f t="shared" si="129"/>
        <v>0</v>
      </c>
      <c r="AQ178" s="1952">
        <f t="shared" si="129"/>
        <v>0</v>
      </c>
      <c r="AR178" s="2796">
        <f t="shared" si="129"/>
        <v>0</v>
      </c>
      <c r="AS178" s="2796">
        <f t="shared" si="129"/>
        <v>0</v>
      </c>
      <c r="AT178" s="2796">
        <f>SUM(AT179:AT180)</f>
        <v>0</v>
      </c>
      <c r="AU178" s="2796">
        <f>SUM(AU179:AU180)</f>
        <v>0</v>
      </c>
      <c r="AV178" s="1953">
        <f>SUM(AV179:AV180)</f>
        <v>0</v>
      </c>
      <c r="AW178" s="2796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3011" t="s">
        <v>211</v>
      </c>
      <c r="D179" s="322">
        <f>SUM(E179:F179)</f>
        <v>0</v>
      </c>
      <c r="E179" s="322">
        <f t="shared" si="128"/>
        <v>0</v>
      </c>
      <c r="F179" s="2996">
        <f t="shared" si="128"/>
        <v>0</v>
      </c>
      <c r="G179" s="2896"/>
      <c r="H179" s="2897"/>
      <c r="I179" s="2907"/>
      <c r="J179" s="2914"/>
      <c r="K179" s="2907"/>
      <c r="L179" s="3013"/>
      <c r="M179" s="2907"/>
      <c r="N179" s="2897"/>
      <c r="O179" s="2907"/>
      <c r="P179" s="25"/>
      <c r="Q179" s="2907"/>
      <c r="R179" s="25"/>
      <c r="S179" s="2907"/>
      <c r="T179" s="25"/>
      <c r="U179" s="2907"/>
      <c r="V179" s="25"/>
      <c r="W179" s="2907"/>
      <c r="X179" s="25"/>
      <c r="Y179" s="2907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4011"/>
      <c r="B180" s="3973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4472" t="s">
        <v>213</v>
      </c>
      <c r="B181" s="4326" t="s">
        <v>214</v>
      </c>
      <c r="C181" s="3014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855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4440" t="s">
        <v>218</v>
      </c>
      <c r="C184" s="3011" t="s">
        <v>215</v>
      </c>
      <c r="D184" s="2996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3009"/>
      <c r="I184" s="357"/>
      <c r="J184" s="3009"/>
      <c r="K184" s="357"/>
      <c r="L184" s="3009"/>
      <c r="M184" s="357"/>
      <c r="N184" s="3009"/>
      <c r="O184" s="357"/>
      <c r="P184" s="3009"/>
      <c r="Q184" s="357"/>
      <c r="R184" s="3009"/>
      <c r="S184" s="357"/>
      <c r="T184" s="3009"/>
      <c r="U184" s="357"/>
      <c r="V184" s="3009"/>
      <c r="W184" s="357"/>
      <c r="X184" s="3009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973"/>
      <c r="C185" s="368" t="s">
        <v>219</v>
      </c>
      <c r="D185" s="1936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4460" t="s">
        <v>96</v>
      </c>
      <c r="C186" s="3014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3001"/>
      <c r="AB186" s="3010"/>
      <c r="AC186" s="2907"/>
      <c r="AD186" s="2914"/>
      <c r="AE186" s="2907"/>
      <c r="AF186" s="2914"/>
      <c r="AG186" s="2907"/>
      <c r="AH186" s="2914"/>
      <c r="AI186" s="2907"/>
      <c r="AJ186" s="2914"/>
      <c r="AK186" s="2907"/>
      <c r="AL186" s="2914"/>
      <c r="AM186" s="2907"/>
      <c r="AN186" s="2914"/>
      <c r="AO186" s="2907"/>
      <c r="AP186" s="2914"/>
      <c r="AQ186" s="3002"/>
      <c r="AR186" s="2897"/>
      <c r="AS186" s="2914"/>
      <c r="AT186" s="2914"/>
      <c r="AU186" s="2914"/>
      <c r="AV186" s="2900"/>
      <c r="AW186" s="2914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4011"/>
      <c r="B188" s="4361"/>
      <c r="C188" s="1956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4326" t="s">
        <v>222</v>
      </c>
      <c r="B189" s="4469" t="s">
        <v>196</v>
      </c>
      <c r="C189" s="4315"/>
      <c r="D189" s="3015">
        <f>SUM(E189+F189)</f>
        <v>0</v>
      </c>
      <c r="E189" s="3015">
        <f>SUM(AC189+AE189+AG189+AI189+AK189)</f>
        <v>0</v>
      </c>
      <c r="F189" s="3015">
        <f>SUM(AD189+AF189+AH189+AJ189+AL189)</f>
        <v>0</v>
      </c>
      <c r="G189" s="2939"/>
      <c r="H189" s="2940"/>
      <c r="I189" s="2939"/>
      <c r="J189" s="2940"/>
      <c r="K189" s="2939"/>
      <c r="L189" s="2940"/>
      <c r="M189" s="2939"/>
      <c r="N189" s="2940"/>
      <c r="O189" s="2939"/>
      <c r="P189" s="2940"/>
      <c r="Q189" s="2939"/>
      <c r="R189" s="2940"/>
      <c r="S189" s="2939"/>
      <c r="T189" s="2940"/>
      <c r="U189" s="2939"/>
      <c r="V189" s="2940"/>
      <c r="W189" s="2939"/>
      <c r="X189" s="2940"/>
      <c r="Y189" s="2939"/>
      <c r="Z189" s="2940"/>
      <c r="AA189" s="2939"/>
      <c r="AB189" s="2940"/>
      <c r="AC189" s="2940"/>
      <c r="AD189" s="2940"/>
      <c r="AE189" s="2940"/>
      <c r="AF189" s="2940"/>
      <c r="AG189" s="2940"/>
      <c r="AH189" s="2940"/>
      <c r="AI189" s="2940"/>
      <c r="AJ189" s="2940"/>
      <c r="AK189" s="3016"/>
      <c r="AL189" s="3017"/>
      <c r="AM189" s="2939"/>
      <c r="AN189" s="2940"/>
      <c r="AO189" s="2939"/>
      <c r="AP189" s="2940"/>
      <c r="AQ189" s="3018"/>
      <c r="AR189" s="3019"/>
      <c r="AS189" s="3017"/>
      <c r="AT189" s="3017"/>
      <c r="AU189" s="3017"/>
      <c r="AV189" s="3020"/>
      <c r="AW189" s="3020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2996">
        <f t="shared" si="137"/>
        <v>0</v>
      </c>
      <c r="E190" s="2996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4326" t="s">
        <v>96</v>
      </c>
      <c r="C192" s="3014" t="s">
        <v>215</v>
      </c>
      <c r="D192" s="2996">
        <f t="shared" si="137"/>
        <v>0</v>
      </c>
      <c r="E192" s="322">
        <f t="shared" si="139"/>
        <v>0</v>
      </c>
      <c r="F192" s="378">
        <f t="shared" si="139"/>
        <v>0</v>
      </c>
      <c r="G192" s="2999"/>
      <c r="H192" s="3021"/>
      <c r="I192" s="2999"/>
      <c r="J192" s="3021"/>
      <c r="K192" s="2999"/>
      <c r="L192" s="3021"/>
      <c r="M192" s="2999"/>
      <c r="N192" s="3021"/>
      <c r="O192" s="2999"/>
      <c r="P192" s="3021"/>
      <c r="Q192" s="2999"/>
      <c r="R192" s="3021"/>
      <c r="S192" s="2999"/>
      <c r="T192" s="3021"/>
      <c r="U192" s="2999"/>
      <c r="V192" s="3021"/>
      <c r="W192" s="2999"/>
      <c r="X192" s="3021"/>
      <c r="Y192" s="2999"/>
      <c r="Z192" s="3021"/>
      <c r="AA192" s="2999"/>
      <c r="AB192" s="3021"/>
      <c r="AC192" s="3021"/>
      <c r="AD192" s="3021"/>
      <c r="AE192" s="3021"/>
      <c r="AF192" s="3021"/>
      <c r="AG192" s="3021"/>
      <c r="AH192" s="3021"/>
      <c r="AI192" s="3021"/>
      <c r="AJ192" s="3021"/>
      <c r="AK192" s="2907"/>
      <c r="AL192" s="2914"/>
      <c r="AM192" s="2999"/>
      <c r="AN192" s="3021"/>
      <c r="AO192" s="2999"/>
      <c r="AP192" s="3021"/>
      <c r="AQ192" s="3002"/>
      <c r="AR192" s="2897"/>
      <c r="AS192" s="2914"/>
      <c r="AT192" s="2914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855"/>
      <c r="B193" s="3855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2807"/>
      <c r="I193" s="311"/>
      <c r="J193" s="2807"/>
      <c r="K193" s="311"/>
      <c r="L193" s="2807"/>
      <c r="M193" s="311"/>
      <c r="N193" s="2807"/>
      <c r="O193" s="311"/>
      <c r="P193" s="2807"/>
      <c r="Q193" s="311"/>
      <c r="R193" s="2807"/>
      <c r="S193" s="311"/>
      <c r="T193" s="2807"/>
      <c r="U193" s="311"/>
      <c r="V193" s="2807"/>
      <c r="W193" s="311"/>
      <c r="X193" s="2807"/>
      <c r="Y193" s="311"/>
      <c r="Z193" s="2807"/>
      <c r="AA193" s="311"/>
      <c r="AB193" s="2807"/>
      <c r="AC193" s="2807"/>
      <c r="AD193" s="2807"/>
      <c r="AE193" s="2807"/>
      <c r="AF193" s="2807"/>
      <c r="AG193" s="2807"/>
      <c r="AH193" s="2807"/>
      <c r="AI193" s="2807"/>
      <c r="AJ193" s="2807"/>
      <c r="AK193" s="1965"/>
      <c r="AL193" s="2808"/>
      <c r="AM193" s="1967"/>
      <c r="AN193" s="2807"/>
      <c r="AO193" s="1967"/>
      <c r="AP193" s="2807"/>
      <c r="AQ193" s="1968"/>
      <c r="AR193" s="1969"/>
      <c r="AS193" s="2808"/>
      <c r="AT193" s="2808"/>
      <c r="AU193" s="2808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4470" t="s">
        <v>225</v>
      </c>
      <c r="B194" s="4471" t="s">
        <v>226</v>
      </c>
      <c r="C194" s="3022" t="s">
        <v>227</v>
      </c>
      <c r="D194" s="2996">
        <f t="shared" si="137"/>
        <v>0</v>
      </c>
      <c r="E194" s="2996">
        <f t="shared" ref="E194:F196" si="140">SUM(Y194+AA194+AC194+AE194+AG194+AI194+AK194+AM194+AO194)</f>
        <v>0</v>
      </c>
      <c r="F194" s="3023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4016"/>
      <c r="B196" s="4018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4326" t="s">
        <v>231</v>
      </c>
      <c r="C197" s="3024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2999"/>
      <c r="H197" s="3021"/>
      <c r="I197" s="2999"/>
      <c r="J197" s="3021"/>
      <c r="K197" s="2999"/>
      <c r="L197" s="3021"/>
      <c r="M197" s="2999"/>
      <c r="N197" s="3021"/>
      <c r="O197" s="2999"/>
      <c r="P197" s="3021"/>
      <c r="Q197" s="2999"/>
      <c r="R197" s="3021"/>
      <c r="S197" s="2999"/>
      <c r="T197" s="3021"/>
      <c r="U197" s="2999"/>
      <c r="V197" s="3021"/>
      <c r="W197" s="2999"/>
      <c r="X197" s="3021"/>
      <c r="Y197" s="2999"/>
      <c r="Z197" s="3021"/>
      <c r="AA197" s="2999"/>
      <c r="AB197" s="3021"/>
      <c r="AC197" s="2907"/>
      <c r="AD197" s="2914"/>
      <c r="AE197" s="2907"/>
      <c r="AF197" s="2914"/>
      <c r="AG197" s="2907"/>
      <c r="AH197" s="2914"/>
      <c r="AI197" s="2907"/>
      <c r="AJ197" s="2914"/>
      <c r="AK197" s="2907"/>
      <c r="AL197" s="2914"/>
      <c r="AM197" s="2907"/>
      <c r="AN197" s="2914"/>
      <c r="AO197" s="2907"/>
      <c r="AP197" s="2914"/>
      <c r="AQ197" s="3025"/>
      <c r="AR197" s="2914"/>
      <c r="AS197" s="2914"/>
      <c r="AT197" s="2914"/>
      <c r="AU197" s="2914"/>
      <c r="AV197" s="3026"/>
      <c r="AW197" s="2914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4011"/>
      <c r="B198" s="3855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4317" t="s">
        <v>235</v>
      </c>
      <c r="B200" s="4318"/>
      <c r="C200" s="4319"/>
      <c r="D200" s="4460" t="s">
        <v>4</v>
      </c>
      <c r="E200" s="4461"/>
      <c r="F200" s="4462"/>
      <c r="G200" s="4308" t="s">
        <v>5</v>
      </c>
      <c r="H200" s="4323"/>
      <c r="I200" s="4323"/>
      <c r="J200" s="4323"/>
      <c r="K200" s="4323"/>
      <c r="L200" s="4323"/>
      <c r="M200" s="4323"/>
      <c r="N200" s="4323"/>
      <c r="O200" s="4323"/>
      <c r="P200" s="4323"/>
      <c r="Q200" s="4323"/>
      <c r="R200" s="4323"/>
      <c r="S200" s="4323"/>
      <c r="T200" s="4323"/>
      <c r="U200" s="4323"/>
      <c r="V200" s="4323"/>
      <c r="W200" s="4323"/>
      <c r="X200" s="4323"/>
      <c r="Y200" s="4323"/>
      <c r="Z200" s="4323"/>
      <c r="AA200" s="4323"/>
      <c r="AB200" s="4324"/>
      <c r="AC200" s="4468" t="s">
        <v>9</v>
      </c>
      <c r="AD200" s="4459" t="s">
        <v>236</v>
      </c>
      <c r="AE200" s="4459" t="s">
        <v>237</v>
      </c>
      <c r="AF200" s="4459" t="s">
        <v>238</v>
      </c>
      <c r="AG200" s="4459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4447" t="s">
        <v>14</v>
      </c>
      <c r="H201" s="4328"/>
      <c r="I201" s="4308" t="s">
        <v>15</v>
      </c>
      <c r="J201" s="4316"/>
      <c r="K201" s="4323" t="s">
        <v>16</v>
      </c>
      <c r="L201" s="4316"/>
      <c r="M201" s="4308" t="s">
        <v>17</v>
      </c>
      <c r="N201" s="4316"/>
      <c r="O201" s="4308" t="s">
        <v>18</v>
      </c>
      <c r="P201" s="4316"/>
      <c r="Q201" s="4308" t="s">
        <v>19</v>
      </c>
      <c r="R201" s="4316"/>
      <c r="S201" s="4308" t="s">
        <v>20</v>
      </c>
      <c r="T201" s="4316"/>
      <c r="U201" s="4308" t="s">
        <v>21</v>
      </c>
      <c r="V201" s="4316"/>
      <c r="W201" s="4308" t="s">
        <v>22</v>
      </c>
      <c r="X201" s="4316"/>
      <c r="Y201" s="4308" t="s">
        <v>23</v>
      </c>
      <c r="Z201" s="4315"/>
      <c r="AA201" s="4308" t="s">
        <v>24</v>
      </c>
      <c r="AB201" s="4315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4228"/>
      <c r="B202" s="3499"/>
      <c r="C202" s="4229"/>
      <c r="D202" s="2925" t="s">
        <v>32</v>
      </c>
      <c r="E202" s="2902" t="s">
        <v>33</v>
      </c>
      <c r="F202" s="2892" t="s">
        <v>34</v>
      </c>
      <c r="G202" s="2927" t="s">
        <v>33</v>
      </c>
      <c r="H202" s="2892" t="s">
        <v>34</v>
      </c>
      <c r="I202" s="2927" t="s">
        <v>33</v>
      </c>
      <c r="J202" s="2892" t="s">
        <v>34</v>
      </c>
      <c r="K202" s="2893" t="s">
        <v>33</v>
      </c>
      <c r="L202" s="2892" t="s">
        <v>34</v>
      </c>
      <c r="M202" s="2893" t="s">
        <v>33</v>
      </c>
      <c r="N202" s="2892" t="s">
        <v>34</v>
      </c>
      <c r="O202" s="2893" t="s">
        <v>33</v>
      </c>
      <c r="P202" s="2892" t="s">
        <v>34</v>
      </c>
      <c r="Q202" s="2893" t="s">
        <v>33</v>
      </c>
      <c r="R202" s="2892" t="s">
        <v>34</v>
      </c>
      <c r="S202" s="2893" t="s">
        <v>33</v>
      </c>
      <c r="T202" s="2892" t="s">
        <v>34</v>
      </c>
      <c r="U202" s="2893" t="s">
        <v>33</v>
      </c>
      <c r="V202" s="2892" t="s">
        <v>34</v>
      </c>
      <c r="W202" s="2893" t="s">
        <v>33</v>
      </c>
      <c r="X202" s="2892" t="s">
        <v>34</v>
      </c>
      <c r="Y202" s="2893" t="s">
        <v>33</v>
      </c>
      <c r="Z202" s="2892" t="s">
        <v>34</v>
      </c>
      <c r="AA202" s="2893" t="s">
        <v>33</v>
      </c>
      <c r="AB202" s="2892" t="s">
        <v>34</v>
      </c>
      <c r="AC202" s="4013"/>
      <c r="AD202" s="4358"/>
      <c r="AE202" s="4358"/>
      <c r="AF202" s="4358"/>
      <c r="AG202" s="4358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4465" t="s">
        <v>240</v>
      </c>
      <c r="B203" s="4466"/>
      <c r="C203" s="4467"/>
      <c r="D203" s="3027">
        <f>SUM(E203+F203)</f>
        <v>0</v>
      </c>
      <c r="E203" s="2905">
        <f>+K203+M203+O203+Q203+S203</f>
        <v>0</v>
      </c>
      <c r="F203" s="3028">
        <f>+L203+N203+P203+R203+T203</f>
        <v>0</v>
      </c>
      <c r="G203" s="2999"/>
      <c r="H203" s="3021"/>
      <c r="I203" s="2999"/>
      <c r="J203" s="3021"/>
      <c r="K203" s="2907"/>
      <c r="L203" s="2914"/>
      <c r="M203" s="2907"/>
      <c r="N203" s="2914"/>
      <c r="O203" s="2907"/>
      <c r="P203" s="2914"/>
      <c r="Q203" s="2907"/>
      <c r="R203" s="2914"/>
      <c r="S203" s="2907"/>
      <c r="T203" s="2914"/>
      <c r="U203" s="3029"/>
      <c r="V203" s="3030"/>
      <c r="W203" s="3029"/>
      <c r="X203" s="3030"/>
      <c r="Y203" s="3029"/>
      <c r="Z203" s="3030"/>
      <c r="AA203" s="3029"/>
      <c r="AB203" s="3031"/>
      <c r="AC203" s="3002"/>
      <c r="AD203" s="2895">
        <f t="shared" ref="AD203:AD208" si="141">SUM(AE203:AG203)</f>
        <v>0</v>
      </c>
      <c r="AE203" s="2914"/>
      <c r="AF203" s="2914"/>
      <c r="AG203" s="2914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4317" t="s">
        <v>235</v>
      </c>
      <c r="B210" s="4318"/>
      <c r="C210" s="4319"/>
      <c r="D210" s="4460" t="s">
        <v>4</v>
      </c>
      <c r="E210" s="4461"/>
      <c r="F210" s="4463"/>
      <c r="G210" s="4464" t="s">
        <v>5</v>
      </c>
      <c r="H210" s="4323"/>
      <c r="I210" s="4323"/>
      <c r="J210" s="4323"/>
      <c r="K210" s="4323"/>
      <c r="L210" s="4323"/>
      <c r="M210" s="4323"/>
      <c r="N210" s="4323"/>
      <c r="O210" s="4323"/>
      <c r="P210" s="4323"/>
      <c r="Q210" s="4323"/>
      <c r="R210" s="4323"/>
      <c r="S210" s="4323"/>
      <c r="T210" s="4323"/>
      <c r="U210" s="4323"/>
      <c r="V210" s="4323"/>
      <c r="W210" s="4323"/>
      <c r="X210" s="4323"/>
      <c r="Y210" s="4323"/>
      <c r="Z210" s="4323"/>
      <c r="AA210" s="4323"/>
      <c r="AB210" s="4323"/>
      <c r="AC210" s="4323"/>
      <c r="AD210" s="4323"/>
      <c r="AE210" s="4323"/>
      <c r="AF210" s="4323"/>
      <c r="AG210" s="4323"/>
      <c r="AH210" s="4323"/>
      <c r="AI210" s="4323"/>
      <c r="AJ210" s="4323"/>
      <c r="AK210" s="4323"/>
      <c r="AL210" s="4323"/>
      <c r="AM210" s="4323"/>
      <c r="AN210" s="4323"/>
      <c r="AO210" s="4323"/>
      <c r="AP210" s="4316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4361"/>
      <c r="E211" s="3567"/>
      <c r="F211" s="4364"/>
      <c r="G211" s="4447" t="s">
        <v>14</v>
      </c>
      <c r="H211" s="4328"/>
      <c r="I211" s="4308" t="s">
        <v>15</v>
      </c>
      <c r="J211" s="4316"/>
      <c r="K211" s="4323" t="s">
        <v>16</v>
      </c>
      <c r="L211" s="4316"/>
      <c r="M211" s="4308" t="s">
        <v>17</v>
      </c>
      <c r="N211" s="4316"/>
      <c r="O211" s="4308" t="s">
        <v>18</v>
      </c>
      <c r="P211" s="4316"/>
      <c r="Q211" s="4308" t="s">
        <v>19</v>
      </c>
      <c r="R211" s="4316"/>
      <c r="S211" s="4308" t="s">
        <v>20</v>
      </c>
      <c r="T211" s="4316"/>
      <c r="U211" s="4308" t="s">
        <v>21</v>
      </c>
      <c r="V211" s="4316"/>
      <c r="W211" s="4308" t="s">
        <v>22</v>
      </c>
      <c r="X211" s="4316"/>
      <c r="Y211" s="4308" t="s">
        <v>23</v>
      </c>
      <c r="Z211" s="4315"/>
      <c r="AA211" s="4308" t="s">
        <v>24</v>
      </c>
      <c r="AB211" s="4315"/>
      <c r="AC211" s="4308" t="s">
        <v>247</v>
      </c>
      <c r="AD211" s="4315"/>
      <c r="AE211" s="4308" t="s">
        <v>248</v>
      </c>
      <c r="AF211" s="4315"/>
      <c r="AG211" s="4308" t="s">
        <v>249</v>
      </c>
      <c r="AH211" s="4315"/>
      <c r="AI211" s="4308" t="s">
        <v>250</v>
      </c>
      <c r="AJ211" s="4315"/>
      <c r="AK211" s="4308" t="s">
        <v>29</v>
      </c>
      <c r="AL211" s="4315"/>
      <c r="AM211" s="4308" t="s">
        <v>30</v>
      </c>
      <c r="AN211" s="4315"/>
      <c r="AO211" s="4308" t="s">
        <v>31</v>
      </c>
      <c r="AP211" s="4315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4228"/>
      <c r="B212" s="3499"/>
      <c r="C212" s="4229"/>
      <c r="D212" s="3032" t="s">
        <v>32</v>
      </c>
      <c r="E212" s="2978" t="s">
        <v>33</v>
      </c>
      <c r="F212" s="442" t="s">
        <v>34</v>
      </c>
      <c r="G212" s="2893" t="s">
        <v>33</v>
      </c>
      <c r="H212" s="2892" t="s">
        <v>34</v>
      </c>
      <c r="I212" s="2893" t="s">
        <v>33</v>
      </c>
      <c r="J212" s="2892" t="s">
        <v>34</v>
      </c>
      <c r="K212" s="2893" t="s">
        <v>33</v>
      </c>
      <c r="L212" s="2892" t="s">
        <v>34</v>
      </c>
      <c r="M212" s="2893" t="s">
        <v>33</v>
      </c>
      <c r="N212" s="2892" t="s">
        <v>34</v>
      </c>
      <c r="O212" s="2893" t="s">
        <v>33</v>
      </c>
      <c r="P212" s="2892" t="s">
        <v>34</v>
      </c>
      <c r="Q212" s="2893" t="s">
        <v>33</v>
      </c>
      <c r="R212" s="2892" t="s">
        <v>34</v>
      </c>
      <c r="S212" s="2893" t="s">
        <v>33</v>
      </c>
      <c r="T212" s="2892" t="s">
        <v>34</v>
      </c>
      <c r="U212" s="2893" t="s">
        <v>33</v>
      </c>
      <c r="V212" s="2892" t="s">
        <v>34</v>
      </c>
      <c r="W212" s="2893" t="s">
        <v>33</v>
      </c>
      <c r="X212" s="2892" t="s">
        <v>34</v>
      </c>
      <c r="Y212" s="2893" t="s">
        <v>33</v>
      </c>
      <c r="Z212" s="2892" t="s">
        <v>34</v>
      </c>
      <c r="AA212" s="2893" t="s">
        <v>33</v>
      </c>
      <c r="AB212" s="2892" t="s">
        <v>34</v>
      </c>
      <c r="AC212" s="2893" t="s">
        <v>33</v>
      </c>
      <c r="AD212" s="2892" t="s">
        <v>34</v>
      </c>
      <c r="AE212" s="2893" t="s">
        <v>33</v>
      </c>
      <c r="AF212" s="2892" t="s">
        <v>34</v>
      </c>
      <c r="AG212" s="2893" t="s">
        <v>33</v>
      </c>
      <c r="AH212" s="2892" t="s">
        <v>34</v>
      </c>
      <c r="AI212" s="2893" t="s">
        <v>33</v>
      </c>
      <c r="AJ212" s="2892" t="s">
        <v>34</v>
      </c>
      <c r="AK212" s="2893" t="s">
        <v>33</v>
      </c>
      <c r="AL212" s="2892" t="s">
        <v>34</v>
      </c>
      <c r="AM212" s="2893" t="s">
        <v>33</v>
      </c>
      <c r="AN212" s="2892" t="s">
        <v>34</v>
      </c>
      <c r="AO212" s="2893" t="s">
        <v>33</v>
      </c>
      <c r="AP212" s="2892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4454" t="s">
        <v>251</v>
      </c>
      <c r="B213" s="4455"/>
      <c r="C213" s="4456"/>
      <c r="D213" s="2894">
        <f>SUM(E213:F213)</f>
        <v>0</v>
      </c>
      <c r="E213" s="2895">
        <f>SUM(G213+I213+K213+M213+O213+Q213+S213+U213+W213+Y213+AA213+AC213+AE213+AG213+AI213+AK213+AM213+AO213)</f>
        <v>0</v>
      </c>
      <c r="F213" s="3033">
        <f t="shared" ref="E213:F216" si="148">SUM(H213+J213+L213+N213+P213+R213+T213+V213+X213+Z213+AB213+AD213+AF213+AH213+AJ213+AL213+AN213+AP213)</f>
        <v>0</v>
      </c>
      <c r="G213" s="3034"/>
      <c r="H213" s="2897"/>
      <c r="I213" s="2896"/>
      <c r="J213" s="2897"/>
      <c r="K213" s="2896"/>
      <c r="L213" s="2897"/>
      <c r="M213" s="2896"/>
      <c r="N213" s="2897"/>
      <c r="O213" s="2896"/>
      <c r="P213" s="2897"/>
      <c r="Q213" s="2896"/>
      <c r="R213" s="2897"/>
      <c r="S213" s="2896"/>
      <c r="T213" s="2897"/>
      <c r="U213" s="2896"/>
      <c r="V213" s="2897"/>
      <c r="W213" s="2991"/>
      <c r="X213" s="2897"/>
      <c r="Y213" s="2896"/>
      <c r="Z213" s="2897"/>
      <c r="AA213" s="2896"/>
      <c r="AB213" s="2897"/>
      <c r="AC213" s="2896"/>
      <c r="AD213" s="2897"/>
      <c r="AE213" s="2896"/>
      <c r="AF213" s="2897"/>
      <c r="AG213" s="2896"/>
      <c r="AH213" s="2897"/>
      <c r="AI213" s="2896"/>
      <c r="AJ213" s="2897"/>
      <c r="AK213" s="2991"/>
      <c r="AL213" s="2897"/>
      <c r="AM213" s="2896"/>
      <c r="AN213" s="2897"/>
      <c r="AO213" s="2896"/>
      <c r="AP213" s="2897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4457" t="s">
        <v>256</v>
      </c>
      <c r="B218" s="4458"/>
      <c r="C218" s="4459"/>
      <c r="D218" s="4460" t="s">
        <v>257</v>
      </c>
      <c r="E218" s="4461"/>
      <c r="F218" s="4462"/>
      <c r="G218" s="4308" t="s">
        <v>5</v>
      </c>
      <c r="H218" s="4323"/>
      <c r="I218" s="4323"/>
      <c r="J218" s="4323"/>
      <c r="K218" s="4323"/>
      <c r="L218" s="4323"/>
      <c r="M218" s="4323"/>
      <c r="N218" s="4323"/>
      <c r="O218" s="4323"/>
      <c r="P218" s="4323"/>
      <c r="Q218" s="4323"/>
      <c r="R218" s="4323"/>
      <c r="S218" s="4323"/>
      <c r="T218" s="4323"/>
      <c r="U218" s="4323"/>
      <c r="V218" s="4323"/>
      <c r="W218" s="4323"/>
      <c r="X218" s="4323"/>
      <c r="Y218" s="4323"/>
      <c r="Z218" s="4323"/>
      <c r="AA218" s="4323"/>
      <c r="AB218" s="4323"/>
      <c r="AC218" s="4323"/>
      <c r="AD218" s="4323"/>
      <c r="AE218" s="4323"/>
      <c r="AF218" s="4323"/>
      <c r="AG218" s="4323"/>
      <c r="AH218" s="4323"/>
      <c r="AI218" s="4323"/>
      <c r="AJ218" s="4323"/>
      <c r="AK218" s="4323"/>
      <c r="AL218" s="4323"/>
      <c r="AM218" s="4323"/>
      <c r="AN218" s="4324"/>
      <c r="AO218" s="4448" t="s">
        <v>7</v>
      </c>
      <c r="AP218" s="4449" t="s">
        <v>258</v>
      </c>
      <c r="AQ218" s="4450" t="s">
        <v>259</v>
      </c>
      <c r="AR218" s="4446"/>
      <c r="AS218" s="4451" t="s">
        <v>260</v>
      </c>
      <c r="AT218" s="4444" t="s">
        <v>42</v>
      </c>
      <c r="AU218" s="4444" t="s">
        <v>261</v>
      </c>
      <c r="AV218" s="4445" t="s">
        <v>9</v>
      </c>
      <c r="AW218" s="4445" t="s">
        <v>262</v>
      </c>
      <c r="AX218" s="4446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4361"/>
      <c r="E219" s="3567"/>
      <c r="F219" s="4362"/>
      <c r="G219" s="4447" t="s">
        <v>124</v>
      </c>
      <c r="H219" s="4328"/>
      <c r="I219" s="4323" t="s">
        <v>16</v>
      </c>
      <c r="J219" s="4316"/>
      <c r="K219" s="4308" t="s">
        <v>17</v>
      </c>
      <c r="L219" s="4316"/>
      <c r="M219" s="4308" t="s">
        <v>18</v>
      </c>
      <c r="N219" s="4316"/>
      <c r="O219" s="4308" t="s">
        <v>19</v>
      </c>
      <c r="P219" s="4316"/>
      <c r="Q219" s="4308" t="s">
        <v>20</v>
      </c>
      <c r="R219" s="4316"/>
      <c r="S219" s="4308" t="s">
        <v>21</v>
      </c>
      <c r="T219" s="4316"/>
      <c r="U219" s="4308" t="s">
        <v>22</v>
      </c>
      <c r="V219" s="4316"/>
      <c r="W219" s="4308" t="s">
        <v>23</v>
      </c>
      <c r="X219" s="4315"/>
      <c r="Y219" s="4308" t="s">
        <v>24</v>
      </c>
      <c r="Z219" s="4315"/>
      <c r="AA219" s="4308" t="s">
        <v>247</v>
      </c>
      <c r="AB219" s="4315"/>
      <c r="AC219" s="4308" t="s">
        <v>248</v>
      </c>
      <c r="AD219" s="4315"/>
      <c r="AE219" s="4308" t="s">
        <v>249</v>
      </c>
      <c r="AF219" s="4315"/>
      <c r="AG219" s="4308" t="s">
        <v>250</v>
      </c>
      <c r="AH219" s="4315"/>
      <c r="AI219" s="4308" t="s">
        <v>29</v>
      </c>
      <c r="AJ219" s="4315"/>
      <c r="AK219" s="4308" t="s">
        <v>30</v>
      </c>
      <c r="AL219" s="4315"/>
      <c r="AM219" s="4308" t="s">
        <v>31</v>
      </c>
      <c r="AN219" s="4315"/>
      <c r="AO219" s="3343"/>
      <c r="AP219" s="3346"/>
      <c r="AQ219" s="4452" t="s">
        <v>263</v>
      </c>
      <c r="AR219" s="4453" t="s">
        <v>264</v>
      </c>
      <c r="AS219" s="3350"/>
      <c r="AT219" s="3331"/>
      <c r="AU219" s="3331"/>
      <c r="AV219" s="3334"/>
      <c r="AW219" s="3334"/>
      <c r="AX219" s="4446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4357"/>
      <c r="B220" s="3562"/>
      <c r="C220" s="4358"/>
      <c r="D220" s="3035" t="s">
        <v>32</v>
      </c>
      <c r="E220" s="3036" t="s">
        <v>33</v>
      </c>
      <c r="F220" s="617" t="s">
        <v>34</v>
      </c>
      <c r="G220" s="2893" t="s">
        <v>33</v>
      </c>
      <c r="H220" s="2892" t="s">
        <v>34</v>
      </c>
      <c r="I220" s="2893" t="s">
        <v>33</v>
      </c>
      <c r="J220" s="2892" t="s">
        <v>34</v>
      </c>
      <c r="K220" s="2893" t="s">
        <v>33</v>
      </c>
      <c r="L220" s="2892" t="s">
        <v>34</v>
      </c>
      <c r="M220" s="2893" t="s">
        <v>33</v>
      </c>
      <c r="N220" s="2892" t="s">
        <v>34</v>
      </c>
      <c r="O220" s="2893" t="s">
        <v>33</v>
      </c>
      <c r="P220" s="2892" t="s">
        <v>34</v>
      </c>
      <c r="Q220" s="2893" t="s">
        <v>33</v>
      </c>
      <c r="R220" s="2892" t="s">
        <v>34</v>
      </c>
      <c r="S220" s="2893" t="s">
        <v>33</v>
      </c>
      <c r="T220" s="2892" t="s">
        <v>34</v>
      </c>
      <c r="U220" s="2893" t="s">
        <v>33</v>
      </c>
      <c r="V220" s="2892" t="s">
        <v>34</v>
      </c>
      <c r="W220" s="2893" t="s">
        <v>33</v>
      </c>
      <c r="X220" s="2892" t="s">
        <v>34</v>
      </c>
      <c r="Y220" s="2893" t="s">
        <v>33</v>
      </c>
      <c r="Z220" s="2892" t="s">
        <v>34</v>
      </c>
      <c r="AA220" s="2893" t="s">
        <v>33</v>
      </c>
      <c r="AB220" s="2892" t="s">
        <v>34</v>
      </c>
      <c r="AC220" s="2893" t="s">
        <v>33</v>
      </c>
      <c r="AD220" s="2892" t="s">
        <v>34</v>
      </c>
      <c r="AE220" s="2893" t="s">
        <v>33</v>
      </c>
      <c r="AF220" s="2892" t="s">
        <v>34</v>
      </c>
      <c r="AG220" s="2893" t="s">
        <v>33</v>
      </c>
      <c r="AH220" s="2892" t="s">
        <v>34</v>
      </c>
      <c r="AI220" s="2893" t="s">
        <v>33</v>
      </c>
      <c r="AJ220" s="2892" t="s">
        <v>34</v>
      </c>
      <c r="AK220" s="2893" t="s">
        <v>33</v>
      </c>
      <c r="AL220" s="2892" t="s">
        <v>34</v>
      </c>
      <c r="AM220" s="2893" t="s">
        <v>33</v>
      </c>
      <c r="AN220" s="2892" t="s">
        <v>34</v>
      </c>
      <c r="AO220" s="3984"/>
      <c r="AP220" s="3986"/>
      <c r="AQ220" s="4349"/>
      <c r="AR220" s="3993"/>
      <c r="AS220" s="3989"/>
      <c r="AT220" s="4340"/>
      <c r="AU220" s="4340"/>
      <c r="AV220" s="3537"/>
      <c r="AW220" s="3537"/>
      <c r="AX220" s="4446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4441" t="s">
        <v>265</v>
      </c>
      <c r="B221" s="4442" t="s">
        <v>266</v>
      </c>
      <c r="C221" s="4443"/>
      <c r="D221" s="3037">
        <f t="shared" ref="D221:D265" si="149">SUM(E221+F221)</f>
        <v>18</v>
      </c>
      <c r="E221" s="3038">
        <f t="shared" ref="E221:F227" si="150">SUM(G221+I221+K221+M221+O221+Q221+S221+U221+W221+Y221+AA221+AC221+AE221+AG221+AI221+AK221+AM221)</f>
        <v>9</v>
      </c>
      <c r="F221" s="3039">
        <f t="shared" si="150"/>
        <v>9</v>
      </c>
      <c r="G221" s="3040">
        <v>0</v>
      </c>
      <c r="H221" s="3041">
        <v>0</v>
      </c>
      <c r="I221" s="3042">
        <v>0</v>
      </c>
      <c r="J221" s="3041">
        <v>1</v>
      </c>
      <c r="K221" s="3042">
        <v>2</v>
      </c>
      <c r="L221" s="3041">
        <v>1</v>
      </c>
      <c r="M221" s="3042">
        <v>0</v>
      </c>
      <c r="N221" s="3041">
        <v>0</v>
      </c>
      <c r="O221" s="3042">
        <v>0</v>
      </c>
      <c r="P221" s="3041">
        <v>0</v>
      </c>
      <c r="Q221" s="3042">
        <v>2</v>
      </c>
      <c r="R221" s="3041">
        <v>1</v>
      </c>
      <c r="S221" s="3042">
        <v>0</v>
      </c>
      <c r="T221" s="3041">
        <v>2</v>
      </c>
      <c r="U221" s="3042">
        <v>1</v>
      </c>
      <c r="V221" s="3043">
        <v>0</v>
      </c>
      <c r="W221" s="3042">
        <v>4</v>
      </c>
      <c r="X221" s="3043">
        <v>1</v>
      </c>
      <c r="Y221" s="3042">
        <v>0</v>
      </c>
      <c r="Z221" s="3043">
        <v>0</v>
      </c>
      <c r="AA221" s="3042">
        <v>0</v>
      </c>
      <c r="AB221" s="3043">
        <v>1</v>
      </c>
      <c r="AC221" s="3042">
        <v>0</v>
      </c>
      <c r="AD221" s="3043">
        <v>0</v>
      </c>
      <c r="AE221" s="3042">
        <v>0</v>
      </c>
      <c r="AF221" s="3043">
        <v>2</v>
      </c>
      <c r="AG221" s="3042">
        <v>0</v>
      </c>
      <c r="AH221" s="3043">
        <v>0</v>
      </c>
      <c r="AI221" s="3042">
        <v>0</v>
      </c>
      <c r="AJ221" s="3043">
        <v>0</v>
      </c>
      <c r="AK221" s="3042">
        <v>0</v>
      </c>
      <c r="AL221" s="3043">
        <v>0</v>
      </c>
      <c r="AM221" s="3042">
        <v>0</v>
      </c>
      <c r="AN221" s="3043">
        <v>0</v>
      </c>
      <c r="AO221" s="3044">
        <v>0</v>
      </c>
      <c r="AP221" s="3045">
        <v>0</v>
      </c>
      <c r="AQ221" s="466"/>
      <c r="AR221" s="467"/>
      <c r="AS221" s="467"/>
      <c r="AT221" s="3042">
        <v>0</v>
      </c>
      <c r="AU221" s="3042">
        <v>0</v>
      </c>
      <c r="AV221" s="3046">
        <v>0</v>
      </c>
      <c r="AW221" s="3046">
        <v>0</v>
      </c>
      <c r="AX221" s="3043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80</v>
      </c>
      <c r="E222" s="470">
        <f t="shared" si="150"/>
        <v>35</v>
      </c>
      <c r="F222" s="471">
        <f t="shared" si="150"/>
        <v>45</v>
      </c>
      <c r="G222" s="472">
        <v>1</v>
      </c>
      <c r="H222" s="473">
        <v>1</v>
      </c>
      <c r="I222" s="474">
        <v>0</v>
      </c>
      <c r="J222" s="473">
        <v>4</v>
      </c>
      <c r="K222" s="474">
        <v>1</v>
      </c>
      <c r="L222" s="473">
        <v>0</v>
      </c>
      <c r="M222" s="474">
        <v>0</v>
      </c>
      <c r="N222" s="473">
        <v>1</v>
      </c>
      <c r="O222" s="474">
        <v>1</v>
      </c>
      <c r="P222" s="473">
        <v>0</v>
      </c>
      <c r="Q222" s="474">
        <v>0</v>
      </c>
      <c r="R222" s="473">
        <v>5</v>
      </c>
      <c r="S222" s="474">
        <v>2</v>
      </c>
      <c r="T222" s="473">
        <v>2</v>
      </c>
      <c r="U222" s="474">
        <v>12</v>
      </c>
      <c r="V222" s="475">
        <v>0</v>
      </c>
      <c r="W222" s="474">
        <v>6</v>
      </c>
      <c r="X222" s="475">
        <v>1</v>
      </c>
      <c r="Y222" s="474">
        <v>1</v>
      </c>
      <c r="Z222" s="475">
        <v>3</v>
      </c>
      <c r="AA222" s="474">
        <v>0</v>
      </c>
      <c r="AB222" s="475">
        <v>2</v>
      </c>
      <c r="AC222" s="474">
        <v>1</v>
      </c>
      <c r="AD222" s="475">
        <v>4</v>
      </c>
      <c r="AE222" s="474">
        <v>1</v>
      </c>
      <c r="AF222" s="475">
        <v>6</v>
      </c>
      <c r="AG222" s="474">
        <v>4</v>
      </c>
      <c r="AH222" s="475">
        <v>5</v>
      </c>
      <c r="AI222" s="474">
        <v>2</v>
      </c>
      <c r="AJ222" s="475">
        <v>0</v>
      </c>
      <c r="AK222" s="474">
        <v>3</v>
      </c>
      <c r="AL222" s="475">
        <v>6</v>
      </c>
      <c r="AM222" s="474">
        <v>0</v>
      </c>
      <c r="AN222" s="475">
        <v>5</v>
      </c>
      <c r="AO222" s="476">
        <v>0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0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>
        <v>0</v>
      </c>
      <c r="AP223" s="486">
        <v>0</v>
      </c>
      <c r="AQ223" s="481">
        <v>0</v>
      </c>
      <c r="AR223" s="486">
        <v>0</v>
      </c>
      <c r="AS223" s="3040">
        <v>0</v>
      </c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>
        <v>0</v>
      </c>
      <c r="AP224" s="495">
        <v>0</v>
      </c>
      <c r="AQ224" s="466"/>
      <c r="AR224" s="467"/>
      <c r="AS224" s="481">
        <v>0</v>
      </c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>
        <v>0</v>
      </c>
      <c r="AP225" s="495">
        <v>0</v>
      </c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>
        <v>0</v>
      </c>
      <c r="AP226" s="502">
        <v>0</v>
      </c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>
        <v>0</v>
      </c>
      <c r="AP227" s="502">
        <v>0</v>
      </c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855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>
        <v>0</v>
      </c>
      <c r="AP228" s="477">
        <v>0</v>
      </c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4326" t="s">
        <v>100</v>
      </c>
      <c r="B229" s="3296" t="s">
        <v>269</v>
      </c>
      <c r="C229" s="3296"/>
      <c r="D229" s="3027">
        <f t="shared" si="149"/>
        <v>82</v>
      </c>
      <c r="E229" s="3047">
        <f t="shared" si="161"/>
        <v>37</v>
      </c>
      <c r="F229" s="3048">
        <f t="shared" si="161"/>
        <v>45</v>
      </c>
      <c r="G229" s="3040">
        <v>1</v>
      </c>
      <c r="H229" s="3041">
        <v>1</v>
      </c>
      <c r="I229" s="3042">
        <v>0</v>
      </c>
      <c r="J229" s="3041">
        <v>0</v>
      </c>
      <c r="K229" s="3042">
        <v>0</v>
      </c>
      <c r="L229" s="3041">
        <v>0</v>
      </c>
      <c r="M229" s="3042">
        <v>0</v>
      </c>
      <c r="N229" s="3041">
        <v>1</v>
      </c>
      <c r="O229" s="3042">
        <v>0</v>
      </c>
      <c r="P229" s="3041">
        <v>0</v>
      </c>
      <c r="Q229" s="3042">
        <v>1</v>
      </c>
      <c r="R229" s="3041">
        <v>0</v>
      </c>
      <c r="S229" s="3042">
        <v>1</v>
      </c>
      <c r="T229" s="3041">
        <v>0</v>
      </c>
      <c r="U229" s="3042">
        <v>2</v>
      </c>
      <c r="V229" s="3043">
        <v>0</v>
      </c>
      <c r="W229" s="3042">
        <v>4</v>
      </c>
      <c r="X229" s="3043">
        <v>3</v>
      </c>
      <c r="Y229" s="3042">
        <v>5</v>
      </c>
      <c r="Z229" s="3043">
        <v>7</v>
      </c>
      <c r="AA229" s="3042">
        <v>6</v>
      </c>
      <c r="AB229" s="3043">
        <v>13</v>
      </c>
      <c r="AC229" s="3042">
        <v>6</v>
      </c>
      <c r="AD229" s="3043">
        <v>10</v>
      </c>
      <c r="AE229" s="3042">
        <v>1</v>
      </c>
      <c r="AF229" s="3043">
        <v>5</v>
      </c>
      <c r="AG229" s="3042">
        <v>5</v>
      </c>
      <c r="AH229" s="3043">
        <v>3</v>
      </c>
      <c r="AI229" s="3042">
        <v>2</v>
      </c>
      <c r="AJ229" s="3043">
        <v>0</v>
      </c>
      <c r="AK229" s="3042">
        <v>2</v>
      </c>
      <c r="AL229" s="3043">
        <v>1</v>
      </c>
      <c r="AM229" s="3042">
        <v>1</v>
      </c>
      <c r="AN229" s="3043">
        <v>1</v>
      </c>
      <c r="AO229" s="485">
        <v>0</v>
      </c>
      <c r="AP229" s="486">
        <v>1</v>
      </c>
      <c r="AQ229" s="3040">
        <v>55</v>
      </c>
      <c r="AR229" s="487">
        <v>55</v>
      </c>
      <c r="AS229" s="3040">
        <v>7</v>
      </c>
      <c r="AT229" s="483">
        <v>0</v>
      </c>
      <c r="AU229" s="483">
        <v>0</v>
      </c>
      <c r="AV229" s="487">
        <v>0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107</v>
      </c>
      <c r="E230" s="488">
        <f t="shared" si="161"/>
        <v>45</v>
      </c>
      <c r="F230" s="489">
        <f t="shared" si="161"/>
        <v>62</v>
      </c>
      <c r="G230" s="490">
        <v>2</v>
      </c>
      <c r="H230" s="491">
        <v>1</v>
      </c>
      <c r="I230" s="492">
        <v>1</v>
      </c>
      <c r="J230" s="491">
        <v>0</v>
      </c>
      <c r="K230" s="492">
        <v>0</v>
      </c>
      <c r="L230" s="491">
        <v>0</v>
      </c>
      <c r="M230" s="492">
        <v>0</v>
      </c>
      <c r="N230" s="491">
        <v>1</v>
      </c>
      <c r="O230" s="492">
        <v>1</v>
      </c>
      <c r="P230" s="491">
        <v>0</v>
      </c>
      <c r="Q230" s="492">
        <v>1</v>
      </c>
      <c r="R230" s="491">
        <v>0</v>
      </c>
      <c r="S230" s="492">
        <v>2</v>
      </c>
      <c r="T230" s="491">
        <v>0</v>
      </c>
      <c r="U230" s="492">
        <v>2</v>
      </c>
      <c r="V230" s="493">
        <v>2</v>
      </c>
      <c r="W230" s="492">
        <v>1</v>
      </c>
      <c r="X230" s="493">
        <v>4</v>
      </c>
      <c r="Y230" s="492">
        <v>5</v>
      </c>
      <c r="Z230" s="493">
        <v>10</v>
      </c>
      <c r="AA230" s="492">
        <v>10</v>
      </c>
      <c r="AB230" s="493">
        <v>5</v>
      </c>
      <c r="AC230" s="492">
        <v>5</v>
      </c>
      <c r="AD230" s="493">
        <v>12</v>
      </c>
      <c r="AE230" s="492">
        <v>3</v>
      </c>
      <c r="AF230" s="493">
        <v>9</v>
      </c>
      <c r="AG230" s="492">
        <v>5</v>
      </c>
      <c r="AH230" s="493">
        <v>10</v>
      </c>
      <c r="AI230" s="492">
        <v>1</v>
      </c>
      <c r="AJ230" s="493">
        <v>1</v>
      </c>
      <c r="AK230" s="492">
        <v>5</v>
      </c>
      <c r="AL230" s="493">
        <v>4</v>
      </c>
      <c r="AM230" s="492">
        <v>1</v>
      </c>
      <c r="AN230" s="493">
        <v>3</v>
      </c>
      <c r="AO230" s="494">
        <v>0</v>
      </c>
      <c r="AP230" s="495">
        <v>1</v>
      </c>
      <c r="AQ230" s="466"/>
      <c r="AR230" s="513"/>
      <c r="AS230" s="481">
        <v>20</v>
      </c>
      <c r="AT230" s="492">
        <v>0</v>
      </c>
      <c r="AU230" s="492">
        <v>0</v>
      </c>
      <c r="AV230" s="496">
        <v>8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80</v>
      </c>
      <c r="E231" s="488">
        <f t="shared" si="161"/>
        <v>34</v>
      </c>
      <c r="F231" s="489">
        <f t="shared" si="161"/>
        <v>46</v>
      </c>
      <c r="G231" s="490">
        <v>1</v>
      </c>
      <c r="H231" s="491">
        <v>1</v>
      </c>
      <c r="I231" s="492">
        <v>0</v>
      </c>
      <c r="J231" s="491">
        <v>0</v>
      </c>
      <c r="K231" s="492">
        <v>0</v>
      </c>
      <c r="L231" s="491">
        <v>0</v>
      </c>
      <c r="M231" s="492">
        <v>0</v>
      </c>
      <c r="N231" s="491">
        <v>1</v>
      </c>
      <c r="O231" s="492">
        <v>0</v>
      </c>
      <c r="P231" s="491">
        <v>0</v>
      </c>
      <c r="Q231" s="492">
        <v>1</v>
      </c>
      <c r="R231" s="491">
        <v>0</v>
      </c>
      <c r="S231" s="492">
        <v>1</v>
      </c>
      <c r="T231" s="491">
        <v>0</v>
      </c>
      <c r="U231" s="492">
        <v>1</v>
      </c>
      <c r="V231" s="493">
        <v>0</v>
      </c>
      <c r="W231" s="492">
        <v>4</v>
      </c>
      <c r="X231" s="493">
        <v>3</v>
      </c>
      <c r="Y231" s="492">
        <v>5</v>
      </c>
      <c r="Z231" s="493">
        <v>7</v>
      </c>
      <c r="AA231" s="492">
        <v>6</v>
      </c>
      <c r="AB231" s="493">
        <v>13</v>
      </c>
      <c r="AC231" s="492">
        <v>6</v>
      </c>
      <c r="AD231" s="493">
        <v>11</v>
      </c>
      <c r="AE231" s="492">
        <v>1</v>
      </c>
      <c r="AF231" s="493">
        <v>5</v>
      </c>
      <c r="AG231" s="492">
        <v>4</v>
      </c>
      <c r="AH231" s="493">
        <v>3</v>
      </c>
      <c r="AI231" s="492">
        <v>2</v>
      </c>
      <c r="AJ231" s="493">
        <v>0</v>
      </c>
      <c r="AK231" s="492">
        <v>1</v>
      </c>
      <c r="AL231" s="493">
        <v>1</v>
      </c>
      <c r="AM231" s="492">
        <v>1</v>
      </c>
      <c r="AN231" s="493">
        <v>1</v>
      </c>
      <c r="AO231" s="494">
        <v>0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0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41</v>
      </c>
      <c r="E232" s="488">
        <f t="shared" si="161"/>
        <v>19</v>
      </c>
      <c r="F232" s="489">
        <f t="shared" si="161"/>
        <v>22</v>
      </c>
      <c r="G232" s="497">
        <v>2</v>
      </c>
      <c r="H232" s="498">
        <v>1</v>
      </c>
      <c r="I232" s="499">
        <v>0</v>
      </c>
      <c r="J232" s="498">
        <v>0</v>
      </c>
      <c r="K232" s="499">
        <v>0</v>
      </c>
      <c r="L232" s="498">
        <v>0</v>
      </c>
      <c r="M232" s="499">
        <v>0</v>
      </c>
      <c r="N232" s="498">
        <v>0</v>
      </c>
      <c r="O232" s="499">
        <v>1</v>
      </c>
      <c r="P232" s="498">
        <v>0</v>
      </c>
      <c r="Q232" s="499">
        <v>1</v>
      </c>
      <c r="R232" s="498">
        <v>0</v>
      </c>
      <c r="S232" s="499">
        <v>0</v>
      </c>
      <c r="T232" s="498">
        <v>0</v>
      </c>
      <c r="U232" s="499">
        <v>1</v>
      </c>
      <c r="V232" s="500">
        <v>0</v>
      </c>
      <c r="W232" s="499">
        <v>1</v>
      </c>
      <c r="X232" s="500">
        <v>2</v>
      </c>
      <c r="Y232" s="499">
        <v>2</v>
      </c>
      <c r="Z232" s="500">
        <v>5</v>
      </c>
      <c r="AA232" s="499">
        <v>4</v>
      </c>
      <c r="AB232" s="500">
        <v>2</v>
      </c>
      <c r="AC232" s="499">
        <v>2</v>
      </c>
      <c r="AD232" s="500">
        <v>4</v>
      </c>
      <c r="AE232" s="499">
        <v>1</v>
      </c>
      <c r="AF232" s="500">
        <v>3</v>
      </c>
      <c r="AG232" s="499">
        <v>1</v>
      </c>
      <c r="AH232" s="500">
        <v>3</v>
      </c>
      <c r="AI232" s="499">
        <v>1</v>
      </c>
      <c r="AJ232" s="500">
        <v>1</v>
      </c>
      <c r="AK232" s="499">
        <v>2</v>
      </c>
      <c r="AL232" s="500">
        <v>1</v>
      </c>
      <c r="AM232" s="499">
        <v>0</v>
      </c>
      <c r="AN232" s="500">
        <v>0</v>
      </c>
      <c r="AO232" s="501">
        <v>0</v>
      </c>
      <c r="AP232" s="502">
        <v>0</v>
      </c>
      <c r="AQ232" s="466"/>
      <c r="AR232" s="513"/>
      <c r="AS232" s="513"/>
      <c r="AT232" s="499">
        <v>0</v>
      </c>
      <c r="AU232" s="499">
        <v>0</v>
      </c>
      <c r="AV232" s="505">
        <v>3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10</v>
      </c>
      <c r="E233" s="488">
        <f t="shared" si="161"/>
        <v>5</v>
      </c>
      <c r="F233" s="489">
        <f t="shared" si="161"/>
        <v>5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1</v>
      </c>
      <c r="P233" s="498">
        <v>0</v>
      </c>
      <c r="Q233" s="499">
        <v>0</v>
      </c>
      <c r="R233" s="498">
        <v>1</v>
      </c>
      <c r="S233" s="499">
        <v>0</v>
      </c>
      <c r="T233" s="498">
        <v>0</v>
      </c>
      <c r="U233" s="499">
        <v>1</v>
      </c>
      <c r="V233" s="500">
        <v>1</v>
      </c>
      <c r="W233" s="499">
        <v>0</v>
      </c>
      <c r="X233" s="500">
        <v>0</v>
      </c>
      <c r="Y233" s="499">
        <v>1</v>
      </c>
      <c r="Z233" s="500">
        <v>0</v>
      </c>
      <c r="AA233" s="499">
        <v>0</v>
      </c>
      <c r="AB233" s="500">
        <v>2</v>
      </c>
      <c r="AC233" s="499">
        <v>0</v>
      </c>
      <c r="AD233" s="500">
        <v>0</v>
      </c>
      <c r="AE233" s="499">
        <v>0</v>
      </c>
      <c r="AF233" s="500">
        <v>0</v>
      </c>
      <c r="AG233" s="499">
        <v>1</v>
      </c>
      <c r="AH233" s="500">
        <v>0</v>
      </c>
      <c r="AI233" s="499">
        <v>0</v>
      </c>
      <c r="AJ233" s="500">
        <v>0</v>
      </c>
      <c r="AK233" s="499">
        <v>1</v>
      </c>
      <c r="AL233" s="500">
        <v>1</v>
      </c>
      <c r="AM233" s="499">
        <v>0</v>
      </c>
      <c r="AN233" s="500">
        <v>0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1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855"/>
      <c r="B234" s="3302" t="s">
        <v>274</v>
      </c>
      <c r="C234" s="3302"/>
      <c r="D234" s="506">
        <f t="shared" si="149"/>
        <v>0</v>
      </c>
      <c r="E234" s="507">
        <f t="shared" si="161"/>
        <v>0</v>
      </c>
      <c r="F234" s="508">
        <f t="shared" si="161"/>
        <v>0</v>
      </c>
      <c r="G234" s="3528"/>
      <c r="H234" s="3528"/>
      <c r="I234" s="474"/>
      <c r="J234" s="473"/>
      <c r="K234" s="474"/>
      <c r="L234" s="473"/>
      <c r="M234" s="474"/>
      <c r="N234" s="473"/>
      <c r="O234" s="474"/>
      <c r="P234" s="473"/>
      <c r="Q234" s="474"/>
      <c r="R234" s="473"/>
      <c r="S234" s="474"/>
      <c r="T234" s="473"/>
      <c r="U234" s="474"/>
      <c r="V234" s="475"/>
      <c r="W234" s="474"/>
      <c r="X234" s="475"/>
      <c r="Y234" s="474"/>
      <c r="Z234" s="475"/>
      <c r="AA234" s="474"/>
      <c r="AB234" s="475"/>
      <c r="AC234" s="474"/>
      <c r="AD234" s="475"/>
      <c r="AE234" s="474"/>
      <c r="AF234" s="475"/>
      <c r="AG234" s="474"/>
      <c r="AH234" s="475"/>
      <c r="AI234" s="474"/>
      <c r="AJ234" s="475"/>
      <c r="AK234" s="474"/>
      <c r="AL234" s="475"/>
      <c r="AM234" s="474"/>
      <c r="AN234" s="475"/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4326" t="s">
        <v>94</v>
      </c>
      <c r="B235" s="3296" t="s">
        <v>269</v>
      </c>
      <c r="C235" s="3296"/>
      <c r="D235" s="3027">
        <f t="shared" si="149"/>
        <v>43</v>
      </c>
      <c r="E235" s="3047">
        <f t="shared" si="161"/>
        <v>11</v>
      </c>
      <c r="F235" s="3048">
        <f t="shared" si="161"/>
        <v>32</v>
      </c>
      <c r="G235" s="3040">
        <v>0</v>
      </c>
      <c r="H235" s="3041">
        <v>0</v>
      </c>
      <c r="I235" s="3042">
        <v>0</v>
      </c>
      <c r="J235" s="3041">
        <v>0</v>
      </c>
      <c r="K235" s="3042">
        <v>0</v>
      </c>
      <c r="L235" s="3041">
        <v>0</v>
      </c>
      <c r="M235" s="3042">
        <v>0</v>
      </c>
      <c r="N235" s="3041">
        <v>0</v>
      </c>
      <c r="O235" s="3042">
        <v>0</v>
      </c>
      <c r="P235" s="3041">
        <v>0</v>
      </c>
      <c r="Q235" s="3042">
        <v>0</v>
      </c>
      <c r="R235" s="3041">
        <v>0</v>
      </c>
      <c r="S235" s="3042">
        <v>0</v>
      </c>
      <c r="T235" s="3041">
        <v>0</v>
      </c>
      <c r="U235" s="3042">
        <v>0</v>
      </c>
      <c r="V235" s="3043">
        <v>1</v>
      </c>
      <c r="W235" s="3042">
        <v>3</v>
      </c>
      <c r="X235" s="3043">
        <v>2</v>
      </c>
      <c r="Y235" s="3042">
        <v>3</v>
      </c>
      <c r="Z235" s="3043">
        <v>5</v>
      </c>
      <c r="AA235" s="3042">
        <v>1</v>
      </c>
      <c r="AB235" s="3043">
        <v>0</v>
      </c>
      <c r="AC235" s="3042">
        <v>0</v>
      </c>
      <c r="AD235" s="3043">
        <v>8</v>
      </c>
      <c r="AE235" s="3042">
        <v>1</v>
      </c>
      <c r="AF235" s="3043">
        <v>6</v>
      </c>
      <c r="AG235" s="3042">
        <v>0</v>
      </c>
      <c r="AH235" s="3043">
        <v>6</v>
      </c>
      <c r="AI235" s="3042">
        <v>1</v>
      </c>
      <c r="AJ235" s="3043">
        <v>0</v>
      </c>
      <c r="AK235" s="3042">
        <v>2</v>
      </c>
      <c r="AL235" s="3043">
        <v>2</v>
      </c>
      <c r="AM235" s="3042">
        <v>0</v>
      </c>
      <c r="AN235" s="3043">
        <v>2</v>
      </c>
      <c r="AO235" s="485">
        <v>4</v>
      </c>
      <c r="AP235" s="486">
        <v>1</v>
      </c>
      <c r="AQ235" s="3040">
        <v>28</v>
      </c>
      <c r="AR235" s="487">
        <v>27</v>
      </c>
      <c r="AS235" s="3040">
        <v>12</v>
      </c>
      <c r="AT235" s="483">
        <v>0</v>
      </c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92</v>
      </c>
      <c r="E236" s="488">
        <f t="shared" si="161"/>
        <v>35</v>
      </c>
      <c r="F236" s="489">
        <f t="shared" si="161"/>
        <v>57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6</v>
      </c>
      <c r="X236" s="493">
        <v>2</v>
      </c>
      <c r="Y236" s="492">
        <v>10</v>
      </c>
      <c r="Z236" s="493">
        <v>3</v>
      </c>
      <c r="AA236" s="492">
        <v>0</v>
      </c>
      <c r="AB236" s="493">
        <v>1</v>
      </c>
      <c r="AC236" s="492">
        <v>6</v>
      </c>
      <c r="AD236" s="493">
        <v>11</v>
      </c>
      <c r="AE236" s="492">
        <v>3</v>
      </c>
      <c r="AF236" s="493">
        <v>12</v>
      </c>
      <c r="AG236" s="492">
        <v>0</v>
      </c>
      <c r="AH236" s="493">
        <v>25</v>
      </c>
      <c r="AI236" s="492">
        <v>3</v>
      </c>
      <c r="AJ236" s="493">
        <v>0</v>
      </c>
      <c r="AK236" s="492">
        <v>5</v>
      </c>
      <c r="AL236" s="493">
        <v>2</v>
      </c>
      <c r="AM236" s="492">
        <v>2</v>
      </c>
      <c r="AN236" s="493">
        <v>1</v>
      </c>
      <c r="AO236" s="494">
        <v>4</v>
      </c>
      <c r="AP236" s="495">
        <v>0</v>
      </c>
      <c r="AQ236" s="466"/>
      <c r="AR236" s="513"/>
      <c r="AS236" s="481">
        <v>15</v>
      </c>
      <c r="AT236" s="492">
        <v>0</v>
      </c>
      <c r="AU236" s="492">
        <v>0</v>
      </c>
      <c r="AV236" s="496">
        <v>0</v>
      </c>
      <c r="AW236" s="496">
        <v>0</v>
      </c>
      <c r="AX236" s="491">
        <v>0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39</v>
      </c>
      <c r="E237" s="488">
        <f t="shared" si="161"/>
        <v>10</v>
      </c>
      <c r="F237" s="489">
        <f t="shared" si="161"/>
        <v>29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1</v>
      </c>
      <c r="W237" s="492">
        <v>1</v>
      </c>
      <c r="X237" s="493">
        <v>2</v>
      </c>
      <c r="Y237" s="492">
        <v>4</v>
      </c>
      <c r="Z237" s="493">
        <v>5</v>
      </c>
      <c r="AA237" s="492">
        <v>1</v>
      </c>
      <c r="AB237" s="493">
        <v>0</v>
      </c>
      <c r="AC237" s="492">
        <v>0</v>
      </c>
      <c r="AD237" s="493">
        <v>6</v>
      </c>
      <c r="AE237" s="492">
        <v>1</v>
      </c>
      <c r="AF237" s="493">
        <v>6</v>
      </c>
      <c r="AG237" s="492">
        <v>0</v>
      </c>
      <c r="AH237" s="493">
        <v>6</v>
      </c>
      <c r="AI237" s="492">
        <v>1</v>
      </c>
      <c r="AJ237" s="493">
        <v>0</v>
      </c>
      <c r="AK237" s="492">
        <v>2</v>
      </c>
      <c r="AL237" s="493">
        <v>2</v>
      </c>
      <c r="AM237" s="492">
        <v>0</v>
      </c>
      <c r="AN237" s="493">
        <v>1</v>
      </c>
      <c r="AO237" s="494">
        <v>4</v>
      </c>
      <c r="AP237" s="495">
        <v>1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38</v>
      </c>
      <c r="E238" s="488">
        <f t="shared" si="161"/>
        <v>19</v>
      </c>
      <c r="F238" s="489">
        <f t="shared" si="161"/>
        <v>19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1</v>
      </c>
      <c r="X238" s="500">
        <v>0</v>
      </c>
      <c r="Y238" s="499">
        <v>6</v>
      </c>
      <c r="Z238" s="500">
        <v>1</v>
      </c>
      <c r="AA238" s="499">
        <v>0</v>
      </c>
      <c r="AB238" s="500">
        <v>1</v>
      </c>
      <c r="AC238" s="499">
        <v>3</v>
      </c>
      <c r="AD238" s="500">
        <v>6</v>
      </c>
      <c r="AE238" s="499">
        <v>2</v>
      </c>
      <c r="AF238" s="500">
        <v>3</v>
      </c>
      <c r="AG238" s="499">
        <v>0</v>
      </c>
      <c r="AH238" s="500">
        <v>8</v>
      </c>
      <c r="AI238" s="499">
        <v>2</v>
      </c>
      <c r="AJ238" s="500">
        <v>0</v>
      </c>
      <c r="AK238" s="499">
        <v>4</v>
      </c>
      <c r="AL238" s="500">
        <v>0</v>
      </c>
      <c r="AM238" s="499">
        <v>1</v>
      </c>
      <c r="AN238" s="500">
        <v>0</v>
      </c>
      <c r="AO238" s="501">
        <v>3</v>
      </c>
      <c r="AP238" s="502">
        <v>0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8</v>
      </c>
      <c r="E239" s="488">
        <f t="shared" si="161"/>
        <v>4</v>
      </c>
      <c r="F239" s="489">
        <f t="shared" si="161"/>
        <v>4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0</v>
      </c>
      <c r="Y239" s="499">
        <v>1</v>
      </c>
      <c r="Z239" s="500">
        <v>0</v>
      </c>
      <c r="AA239" s="499">
        <v>0</v>
      </c>
      <c r="AB239" s="500">
        <v>1</v>
      </c>
      <c r="AC239" s="499">
        <v>0</v>
      </c>
      <c r="AD239" s="500">
        <v>0</v>
      </c>
      <c r="AE239" s="499">
        <v>1</v>
      </c>
      <c r="AF239" s="500">
        <v>1</v>
      </c>
      <c r="AG239" s="499">
        <v>1</v>
      </c>
      <c r="AH239" s="500">
        <v>2</v>
      </c>
      <c r="AI239" s="499">
        <v>0</v>
      </c>
      <c r="AJ239" s="500">
        <v>0</v>
      </c>
      <c r="AK239" s="499">
        <v>0</v>
      </c>
      <c r="AL239" s="500">
        <v>0</v>
      </c>
      <c r="AM239" s="499">
        <v>1</v>
      </c>
      <c r="AN239" s="500">
        <v>0</v>
      </c>
      <c r="AO239" s="501">
        <v>0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855"/>
      <c r="B240" s="3864" t="s">
        <v>274</v>
      </c>
      <c r="C240" s="3864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/>
      <c r="J240" s="473"/>
      <c r="K240" s="474"/>
      <c r="L240" s="473"/>
      <c r="M240" s="474"/>
      <c r="N240" s="473"/>
      <c r="O240" s="474"/>
      <c r="P240" s="473"/>
      <c r="Q240" s="474"/>
      <c r="R240" s="473"/>
      <c r="S240" s="474"/>
      <c r="T240" s="473"/>
      <c r="U240" s="474"/>
      <c r="V240" s="475"/>
      <c r="W240" s="474"/>
      <c r="X240" s="475"/>
      <c r="Y240" s="474"/>
      <c r="Z240" s="475"/>
      <c r="AA240" s="474"/>
      <c r="AB240" s="475"/>
      <c r="AC240" s="474"/>
      <c r="AD240" s="475"/>
      <c r="AE240" s="474"/>
      <c r="AF240" s="475"/>
      <c r="AG240" s="474"/>
      <c r="AH240" s="475"/>
      <c r="AI240" s="474"/>
      <c r="AJ240" s="475"/>
      <c r="AK240" s="474"/>
      <c r="AL240" s="475"/>
      <c r="AM240" s="474"/>
      <c r="AN240" s="475"/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4326" t="s">
        <v>275</v>
      </c>
      <c r="B241" s="3296" t="s">
        <v>269</v>
      </c>
      <c r="C241" s="3296"/>
      <c r="D241" s="3027">
        <f>SUM(E241+F241)</f>
        <v>41</v>
      </c>
      <c r="E241" s="3047">
        <f t="shared" si="161"/>
        <v>24</v>
      </c>
      <c r="F241" s="3048">
        <f t="shared" si="161"/>
        <v>17</v>
      </c>
      <c r="G241" s="3040">
        <v>0</v>
      </c>
      <c r="H241" s="3041">
        <v>0</v>
      </c>
      <c r="I241" s="3042">
        <v>0</v>
      </c>
      <c r="J241" s="3041">
        <v>2</v>
      </c>
      <c r="K241" s="3042">
        <v>1</v>
      </c>
      <c r="L241" s="3041">
        <v>1</v>
      </c>
      <c r="M241" s="3042">
        <v>1</v>
      </c>
      <c r="N241" s="3041">
        <v>0</v>
      </c>
      <c r="O241" s="3042">
        <v>3</v>
      </c>
      <c r="P241" s="3041">
        <v>3</v>
      </c>
      <c r="Q241" s="3042">
        <v>3</v>
      </c>
      <c r="R241" s="3041">
        <v>5</v>
      </c>
      <c r="S241" s="3042">
        <v>4</v>
      </c>
      <c r="T241" s="3041">
        <v>2</v>
      </c>
      <c r="U241" s="3042">
        <v>2</v>
      </c>
      <c r="V241" s="3041">
        <v>0</v>
      </c>
      <c r="W241" s="3042">
        <v>6</v>
      </c>
      <c r="X241" s="3041">
        <v>2</v>
      </c>
      <c r="Y241" s="3042">
        <v>4</v>
      </c>
      <c r="Z241" s="3041">
        <v>1</v>
      </c>
      <c r="AA241" s="3042">
        <v>0</v>
      </c>
      <c r="AB241" s="3041">
        <v>0</v>
      </c>
      <c r="AC241" s="3042">
        <v>0</v>
      </c>
      <c r="AD241" s="3041">
        <v>1</v>
      </c>
      <c r="AE241" s="3042">
        <v>0</v>
      </c>
      <c r="AF241" s="3041">
        <v>0</v>
      </c>
      <c r="AG241" s="3042">
        <v>0</v>
      </c>
      <c r="AH241" s="3041">
        <v>0</v>
      </c>
      <c r="AI241" s="3042">
        <v>0</v>
      </c>
      <c r="AJ241" s="3041">
        <v>0</v>
      </c>
      <c r="AK241" s="3042">
        <v>0</v>
      </c>
      <c r="AL241" s="3041">
        <v>0</v>
      </c>
      <c r="AM241" s="3042">
        <v>0</v>
      </c>
      <c r="AN241" s="3041">
        <v>0</v>
      </c>
      <c r="AO241" s="3044">
        <v>0</v>
      </c>
      <c r="AP241" s="3049"/>
      <c r="AQ241" s="3040">
        <v>17</v>
      </c>
      <c r="AR241" s="487">
        <v>18</v>
      </c>
      <c r="AS241" s="3040">
        <v>10</v>
      </c>
      <c r="AT241" s="483">
        <v>0</v>
      </c>
      <c r="AU241" s="483">
        <v>0</v>
      </c>
      <c r="AV241" s="487">
        <v>7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92</v>
      </c>
      <c r="E242" s="488">
        <f t="shared" si="161"/>
        <v>55</v>
      </c>
      <c r="F242" s="489">
        <f t="shared" si="161"/>
        <v>37</v>
      </c>
      <c r="G242" s="490">
        <v>0</v>
      </c>
      <c r="H242" s="491">
        <v>0</v>
      </c>
      <c r="I242" s="492">
        <v>0</v>
      </c>
      <c r="J242" s="491">
        <v>2</v>
      </c>
      <c r="K242" s="492">
        <v>3</v>
      </c>
      <c r="L242" s="491">
        <v>2</v>
      </c>
      <c r="M242" s="492">
        <v>7</v>
      </c>
      <c r="N242" s="491">
        <v>5</v>
      </c>
      <c r="O242" s="492">
        <v>4</v>
      </c>
      <c r="P242" s="491">
        <v>6</v>
      </c>
      <c r="Q242" s="492">
        <v>6</v>
      </c>
      <c r="R242" s="491">
        <v>7</v>
      </c>
      <c r="S242" s="492">
        <v>7</v>
      </c>
      <c r="T242" s="491">
        <v>8</v>
      </c>
      <c r="U242" s="492">
        <v>13</v>
      </c>
      <c r="V242" s="491">
        <v>2</v>
      </c>
      <c r="W242" s="492">
        <v>8</v>
      </c>
      <c r="X242" s="491">
        <v>1</v>
      </c>
      <c r="Y242" s="492">
        <v>4</v>
      </c>
      <c r="Z242" s="491">
        <v>2</v>
      </c>
      <c r="AA242" s="492">
        <v>2</v>
      </c>
      <c r="AB242" s="491">
        <v>1</v>
      </c>
      <c r="AC242" s="492">
        <v>1</v>
      </c>
      <c r="AD242" s="491">
        <v>1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22</v>
      </c>
      <c r="AT242" s="492">
        <v>0</v>
      </c>
      <c r="AU242" s="492">
        <v>0</v>
      </c>
      <c r="AV242" s="496">
        <v>20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28</v>
      </c>
      <c r="E243" s="488">
        <f t="shared" si="161"/>
        <v>15</v>
      </c>
      <c r="F243" s="489">
        <f t="shared" si="161"/>
        <v>13</v>
      </c>
      <c r="G243" s="490">
        <v>0</v>
      </c>
      <c r="H243" s="491">
        <v>0</v>
      </c>
      <c r="I243" s="492">
        <v>1</v>
      </c>
      <c r="J243" s="491">
        <v>1</v>
      </c>
      <c r="K243" s="492">
        <v>2</v>
      </c>
      <c r="L243" s="491">
        <v>1</v>
      </c>
      <c r="M243" s="492">
        <v>1</v>
      </c>
      <c r="N243" s="491">
        <v>2</v>
      </c>
      <c r="O243" s="492">
        <v>2</v>
      </c>
      <c r="P243" s="491">
        <v>0</v>
      </c>
      <c r="Q243" s="492">
        <v>0</v>
      </c>
      <c r="R243" s="491">
        <v>1</v>
      </c>
      <c r="S243" s="492">
        <v>3</v>
      </c>
      <c r="T243" s="491">
        <v>3</v>
      </c>
      <c r="U243" s="492">
        <v>1</v>
      </c>
      <c r="V243" s="491">
        <v>1</v>
      </c>
      <c r="W243" s="492">
        <v>5</v>
      </c>
      <c r="X243" s="491">
        <v>2</v>
      </c>
      <c r="Y243" s="492">
        <v>0</v>
      </c>
      <c r="Z243" s="491">
        <v>0</v>
      </c>
      <c r="AA243" s="492">
        <v>0</v>
      </c>
      <c r="AB243" s="491">
        <v>0</v>
      </c>
      <c r="AC243" s="492">
        <v>0</v>
      </c>
      <c r="AD243" s="491">
        <v>2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6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22</v>
      </c>
      <c r="E244" s="488">
        <f t="shared" si="161"/>
        <v>14</v>
      </c>
      <c r="F244" s="489">
        <f t="shared" si="161"/>
        <v>8</v>
      </c>
      <c r="G244" s="497">
        <v>0</v>
      </c>
      <c r="H244" s="498">
        <v>0</v>
      </c>
      <c r="I244" s="499">
        <v>0</v>
      </c>
      <c r="J244" s="498">
        <v>2</v>
      </c>
      <c r="K244" s="499">
        <v>2</v>
      </c>
      <c r="L244" s="498">
        <v>1</v>
      </c>
      <c r="M244" s="499">
        <v>1</v>
      </c>
      <c r="N244" s="498">
        <v>1</v>
      </c>
      <c r="O244" s="499">
        <v>2</v>
      </c>
      <c r="P244" s="498">
        <v>0</v>
      </c>
      <c r="Q244" s="499">
        <v>2</v>
      </c>
      <c r="R244" s="498">
        <v>2</v>
      </c>
      <c r="S244" s="499">
        <v>2</v>
      </c>
      <c r="T244" s="498">
        <v>1</v>
      </c>
      <c r="U244" s="499">
        <v>3</v>
      </c>
      <c r="V244" s="498">
        <v>1</v>
      </c>
      <c r="W244" s="499">
        <v>2</v>
      </c>
      <c r="X244" s="498">
        <v>0</v>
      </c>
      <c r="Y244" s="499">
        <v>0</v>
      </c>
      <c r="Z244" s="498">
        <v>0</v>
      </c>
      <c r="AA244" s="499">
        <v>0</v>
      </c>
      <c r="AB244" s="498">
        <v>0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1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1</v>
      </c>
      <c r="E245" s="488">
        <f t="shared" si="161"/>
        <v>0</v>
      </c>
      <c r="F245" s="489">
        <f t="shared" si="161"/>
        <v>1</v>
      </c>
      <c r="G245" s="497">
        <v>0</v>
      </c>
      <c r="H245" s="498">
        <v>0</v>
      </c>
      <c r="I245" s="499">
        <v>0</v>
      </c>
      <c r="J245" s="498">
        <v>0</v>
      </c>
      <c r="K245" s="499">
        <v>0</v>
      </c>
      <c r="L245" s="498">
        <v>0</v>
      </c>
      <c r="M245" s="499">
        <v>0</v>
      </c>
      <c r="N245" s="498">
        <v>0</v>
      </c>
      <c r="O245" s="499">
        <v>0</v>
      </c>
      <c r="P245" s="498">
        <v>0</v>
      </c>
      <c r="Q245" s="499">
        <v>0</v>
      </c>
      <c r="R245" s="498">
        <v>0</v>
      </c>
      <c r="S245" s="499">
        <v>0</v>
      </c>
      <c r="T245" s="498">
        <v>0</v>
      </c>
      <c r="U245" s="499">
        <v>0</v>
      </c>
      <c r="V245" s="498">
        <v>0</v>
      </c>
      <c r="W245" s="499">
        <v>0</v>
      </c>
      <c r="X245" s="498">
        <v>0</v>
      </c>
      <c r="Y245" s="499">
        <v>0</v>
      </c>
      <c r="Z245" s="498">
        <v>1</v>
      </c>
      <c r="AA245" s="499">
        <v>0</v>
      </c>
      <c r="AB245" s="498">
        <v>0</v>
      </c>
      <c r="AC245" s="499">
        <v>0</v>
      </c>
      <c r="AD245" s="498">
        <v>0</v>
      </c>
      <c r="AE245" s="499">
        <v>0</v>
      </c>
      <c r="AF245" s="498">
        <v>0</v>
      </c>
      <c r="AG245" s="499">
        <v>0</v>
      </c>
      <c r="AH245" s="498">
        <v>0</v>
      </c>
      <c r="AI245" s="499">
        <v>0</v>
      </c>
      <c r="AJ245" s="498">
        <v>0</v>
      </c>
      <c r="AK245" s="499">
        <v>0</v>
      </c>
      <c r="AL245" s="498">
        <v>0</v>
      </c>
      <c r="AM245" s="499">
        <v>0</v>
      </c>
      <c r="AN245" s="498">
        <v>0</v>
      </c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855"/>
      <c r="B246" s="3864" t="s">
        <v>274</v>
      </c>
      <c r="C246" s="3864"/>
      <c r="D246" s="506">
        <f t="shared" si="149"/>
        <v>0</v>
      </c>
      <c r="E246" s="507">
        <f t="shared" si="161"/>
        <v>0</v>
      </c>
      <c r="F246" s="508">
        <f t="shared" si="161"/>
        <v>0</v>
      </c>
      <c r="G246" s="3528"/>
      <c r="H246" s="3528"/>
      <c r="I246" s="474"/>
      <c r="J246" s="473"/>
      <c r="K246" s="474"/>
      <c r="L246" s="473"/>
      <c r="M246" s="474"/>
      <c r="N246" s="473"/>
      <c r="O246" s="474"/>
      <c r="P246" s="473"/>
      <c r="Q246" s="474"/>
      <c r="R246" s="473"/>
      <c r="S246" s="474"/>
      <c r="T246" s="473"/>
      <c r="U246" s="474"/>
      <c r="V246" s="473"/>
      <c r="W246" s="474"/>
      <c r="X246" s="473"/>
      <c r="Y246" s="474"/>
      <c r="Z246" s="473"/>
      <c r="AA246" s="474"/>
      <c r="AB246" s="473"/>
      <c r="AC246" s="474"/>
      <c r="AD246" s="473"/>
      <c r="AE246" s="474"/>
      <c r="AF246" s="473"/>
      <c r="AG246" s="474"/>
      <c r="AH246" s="473"/>
      <c r="AI246" s="474"/>
      <c r="AJ246" s="473"/>
      <c r="AK246" s="474"/>
      <c r="AL246" s="473"/>
      <c r="AM246" s="474"/>
      <c r="AN246" s="473"/>
      <c r="AO246" s="476">
        <v>0</v>
      </c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4326" t="s">
        <v>276</v>
      </c>
      <c r="B247" s="3296" t="s">
        <v>269</v>
      </c>
      <c r="C247" s="3296"/>
      <c r="D247" s="3027">
        <f t="shared" si="149"/>
        <v>14</v>
      </c>
      <c r="E247" s="3047">
        <f t="shared" si="161"/>
        <v>6</v>
      </c>
      <c r="F247" s="3048">
        <f t="shared" si="161"/>
        <v>8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3</v>
      </c>
      <c r="X247" s="484">
        <v>4</v>
      </c>
      <c r="Y247" s="3042">
        <v>3</v>
      </c>
      <c r="Z247" s="3043">
        <v>4</v>
      </c>
      <c r="AA247" s="3042">
        <v>0</v>
      </c>
      <c r="AB247" s="3043">
        <v>0</v>
      </c>
      <c r="AC247" s="3042">
        <v>0</v>
      </c>
      <c r="AD247" s="3043">
        <v>0</v>
      </c>
      <c r="AE247" s="3042">
        <v>0</v>
      </c>
      <c r="AF247" s="3043">
        <v>0</v>
      </c>
      <c r="AG247" s="3042">
        <v>0</v>
      </c>
      <c r="AH247" s="3043">
        <v>0</v>
      </c>
      <c r="AI247" s="3042">
        <v>0</v>
      </c>
      <c r="AJ247" s="3043">
        <v>0</v>
      </c>
      <c r="AK247" s="3042">
        <v>0</v>
      </c>
      <c r="AL247" s="3043">
        <v>0</v>
      </c>
      <c r="AM247" s="3042">
        <v>0</v>
      </c>
      <c r="AN247" s="3043">
        <v>0</v>
      </c>
      <c r="AO247" s="3050"/>
      <c r="AP247" s="3049"/>
      <c r="AQ247" s="3040">
        <v>9</v>
      </c>
      <c r="AR247" s="487">
        <v>8</v>
      </c>
      <c r="AS247" s="3040">
        <v>0</v>
      </c>
      <c r="AT247" s="483">
        <v>0</v>
      </c>
      <c r="AU247" s="483">
        <v>0</v>
      </c>
      <c r="AV247" s="487">
        <v>0</v>
      </c>
      <c r="AW247" s="487">
        <v>0</v>
      </c>
      <c r="AX247" s="482">
        <v>1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194</v>
      </c>
      <c r="E248" s="488">
        <f t="shared" si="161"/>
        <v>101</v>
      </c>
      <c r="F248" s="489">
        <f t="shared" si="161"/>
        <v>93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1</v>
      </c>
      <c r="V248" s="493">
        <v>0</v>
      </c>
      <c r="W248" s="492">
        <v>21</v>
      </c>
      <c r="X248" s="493">
        <v>20</v>
      </c>
      <c r="Y248" s="492">
        <v>52</v>
      </c>
      <c r="Z248" s="493">
        <v>37</v>
      </c>
      <c r="AA248" s="492">
        <v>22</v>
      </c>
      <c r="AB248" s="493">
        <v>29</v>
      </c>
      <c r="AC248" s="492">
        <v>5</v>
      </c>
      <c r="AD248" s="493">
        <v>6</v>
      </c>
      <c r="AE248" s="492">
        <v>0</v>
      </c>
      <c r="AF248" s="493">
        <v>1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19</v>
      </c>
      <c r="AT248" s="492">
        <v>0</v>
      </c>
      <c r="AU248" s="492">
        <v>0</v>
      </c>
      <c r="AV248" s="496">
        <v>1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12</v>
      </c>
      <c r="E249" s="488">
        <f t="shared" si="161"/>
        <v>6</v>
      </c>
      <c r="F249" s="489">
        <f t="shared" si="161"/>
        <v>6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2</v>
      </c>
      <c r="X249" s="493">
        <v>2</v>
      </c>
      <c r="Y249" s="492">
        <v>4</v>
      </c>
      <c r="Z249" s="493">
        <v>4</v>
      </c>
      <c r="AA249" s="492">
        <v>0</v>
      </c>
      <c r="AB249" s="493">
        <v>0</v>
      </c>
      <c r="AC249" s="492">
        <v>0</v>
      </c>
      <c r="AD249" s="493">
        <v>0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1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4</v>
      </c>
      <c r="E250" s="488">
        <f t="shared" si="161"/>
        <v>0</v>
      </c>
      <c r="F250" s="489">
        <f t="shared" si="161"/>
        <v>4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0</v>
      </c>
      <c r="X250" s="500">
        <v>0</v>
      </c>
      <c r="Y250" s="499">
        <v>0</v>
      </c>
      <c r="Z250" s="500">
        <v>2</v>
      </c>
      <c r="AA250" s="499">
        <v>0</v>
      </c>
      <c r="AB250" s="500">
        <v>2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4</v>
      </c>
      <c r="E251" s="488">
        <f t="shared" si="161"/>
        <v>2</v>
      </c>
      <c r="F251" s="489">
        <f t="shared" si="161"/>
        <v>2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0</v>
      </c>
      <c r="Y251" s="499">
        <v>2</v>
      </c>
      <c r="Z251" s="500">
        <v>2</v>
      </c>
      <c r="AA251" s="499">
        <v>0</v>
      </c>
      <c r="AB251" s="500">
        <v>0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855"/>
      <c r="B252" s="3864" t="s">
        <v>274</v>
      </c>
      <c r="C252" s="3864"/>
      <c r="D252" s="506">
        <f t="shared" si="149"/>
        <v>0</v>
      </c>
      <c r="E252" s="507">
        <f t="shared" si="161"/>
        <v>0</v>
      </c>
      <c r="F252" s="507">
        <f t="shared" si="161"/>
        <v>0</v>
      </c>
      <c r="G252" s="472"/>
      <c r="H252" s="473"/>
      <c r="I252" s="474"/>
      <c r="J252" s="473"/>
      <c r="K252" s="474"/>
      <c r="L252" s="473"/>
      <c r="M252" s="474"/>
      <c r="N252" s="473"/>
      <c r="O252" s="474"/>
      <c r="P252" s="473"/>
      <c r="Q252" s="474"/>
      <c r="R252" s="473"/>
      <c r="S252" s="474"/>
      <c r="T252" s="473"/>
      <c r="U252" s="474"/>
      <c r="V252" s="475"/>
      <c r="W252" s="474"/>
      <c r="X252" s="475"/>
      <c r="Y252" s="474"/>
      <c r="Z252" s="475"/>
      <c r="AA252" s="474"/>
      <c r="AB252" s="475"/>
      <c r="AC252" s="474"/>
      <c r="AD252" s="475"/>
      <c r="AE252" s="474"/>
      <c r="AF252" s="475"/>
      <c r="AG252" s="474"/>
      <c r="AH252" s="475"/>
      <c r="AI252" s="474"/>
      <c r="AJ252" s="475"/>
      <c r="AK252" s="474"/>
      <c r="AL252" s="475"/>
      <c r="AM252" s="474"/>
      <c r="AN252" s="475"/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4440" t="s">
        <v>277</v>
      </c>
      <c r="B253" s="3296" t="s">
        <v>269</v>
      </c>
      <c r="C253" s="3296"/>
      <c r="D253" s="3027">
        <f t="shared" si="149"/>
        <v>0</v>
      </c>
      <c r="E253" s="3047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3043"/>
      <c r="AI253" s="3042"/>
      <c r="AJ253" s="3043"/>
      <c r="AK253" s="3042"/>
      <c r="AL253" s="3043"/>
      <c r="AM253" s="3042"/>
      <c r="AN253" s="3043"/>
      <c r="AO253" s="3051"/>
      <c r="AP253" s="3052"/>
      <c r="AQ253" s="3040">
        <v>0</v>
      </c>
      <c r="AR253" s="487">
        <v>0</v>
      </c>
      <c r="AS253" s="3040">
        <v>0</v>
      </c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>
        <v>0</v>
      </c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973"/>
      <c r="B258" s="3864" t="s">
        <v>274</v>
      </c>
      <c r="C258" s="3864"/>
      <c r="D258" s="1998">
        <f t="shared" si="149"/>
        <v>0</v>
      </c>
      <c r="E258" s="1079">
        <f t="shared" si="161"/>
        <v>0</v>
      </c>
      <c r="F258" s="2635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2840"/>
      <c r="AD258" s="2841"/>
      <c r="AE258" s="2840"/>
      <c r="AF258" s="2841"/>
      <c r="AG258" s="2840"/>
      <c r="AH258" s="2841"/>
      <c r="AI258" s="2840"/>
      <c r="AJ258" s="2841"/>
      <c r="AK258" s="2840"/>
      <c r="AL258" s="2841"/>
      <c r="AM258" s="2840"/>
      <c r="AN258" s="2841"/>
      <c r="AO258" s="2001"/>
      <c r="AP258" s="2002"/>
      <c r="AQ258" s="1778"/>
      <c r="AR258" s="1082"/>
      <c r="AS258" s="510"/>
      <c r="AT258" s="2840">
        <v>0</v>
      </c>
      <c r="AU258" s="2840">
        <v>0</v>
      </c>
      <c r="AV258" s="1083">
        <v>0</v>
      </c>
      <c r="AW258" s="1083">
        <v>0</v>
      </c>
      <c r="AX258" s="2003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4326" t="s">
        <v>104</v>
      </c>
      <c r="B259" s="3296" t="s">
        <v>269</v>
      </c>
      <c r="C259" s="3296"/>
      <c r="D259" s="411">
        <f t="shared" si="149"/>
        <v>25</v>
      </c>
      <c r="E259" s="479">
        <f t="shared" si="161"/>
        <v>11</v>
      </c>
      <c r="F259" s="480">
        <f t="shared" si="161"/>
        <v>14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0</v>
      </c>
      <c r="V259" s="484">
        <v>0</v>
      </c>
      <c r="W259" s="483">
        <v>0</v>
      </c>
      <c r="X259" s="484">
        <v>2</v>
      </c>
      <c r="Y259" s="483">
        <v>1</v>
      </c>
      <c r="Z259" s="484">
        <v>1</v>
      </c>
      <c r="AA259" s="483">
        <v>2</v>
      </c>
      <c r="AB259" s="484">
        <v>2</v>
      </c>
      <c r="AC259" s="483">
        <v>1</v>
      </c>
      <c r="AD259" s="484">
        <v>2</v>
      </c>
      <c r="AE259" s="483">
        <v>1</v>
      </c>
      <c r="AF259" s="484">
        <v>4</v>
      </c>
      <c r="AG259" s="483">
        <v>3</v>
      </c>
      <c r="AH259" s="484">
        <v>1</v>
      </c>
      <c r="AI259" s="483">
        <v>1</v>
      </c>
      <c r="AJ259" s="484">
        <v>0</v>
      </c>
      <c r="AK259" s="483">
        <v>2</v>
      </c>
      <c r="AL259" s="484">
        <v>2</v>
      </c>
      <c r="AM259" s="483">
        <v>0</v>
      </c>
      <c r="AN259" s="484">
        <v>0</v>
      </c>
      <c r="AO259" s="485">
        <v>2</v>
      </c>
      <c r="AP259" s="486">
        <v>0</v>
      </c>
      <c r="AQ259" s="481">
        <v>20</v>
      </c>
      <c r="AR259" s="487">
        <v>20</v>
      </c>
      <c r="AS259" s="3040">
        <v>7</v>
      </c>
      <c r="AT259" s="483">
        <v>0</v>
      </c>
      <c r="AU259" s="483">
        <v>0</v>
      </c>
      <c r="AV259" s="487">
        <v>0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125</v>
      </c>
      <c r="E260" s="488">
        <f t="shared" si="161"/>
        <v>46</v>
      </c>
      <c r="F260" s="489">
        <f t="shared" si="161"/>
        <v>79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0</v>
      </c>
      <c r="V260" s="493">
        <v>1</v>
      </c>
      <c r="W260" s="492">
        <v>1</v>
      </c>
      <c r="X260" s="493">
        <v>5</v>
      </c>
      <c r="Y260" s="492">
        <v>7</v>
      </c>
      <c r="Z260" s="493">
        <v>6</v>
      </c>
      <c r="AA260" s="492">
        <v>3</v>
      </c>
      <c r="AB260" s="493">
        <v>4</v>
      </c>
      <c r="AC260" s="492">
        <v>1</v>
      </c>
      <c r="AD260" s="493">
        <v>6</v>
      </c>
      <c r="AE260" s="492">
        <v>6</v>
      </c>
      <c r="AF260" s="493">
        <v>8</v>
      </c>
      <c r="AG260" s="492">
        <v>17</v>
      </c>
      <c r="AH260" s="493">
        <v>32</v>
      </c>
      <c r="AI260" s="492">
        <v>4</v>
      </c>
      <c r="AJ260" s="493">
        <v>3</v>
      </c>
      <c r="AK260" s="492">
        <v>7</v>
      </c>
      <c r="AL260" s="493">
        <v>11</v>
      </c>
      <c r="AM260" s="492">
        <v>0</v>
      </c>
      <c r="AN260" s="493">
        <v>3</v>
      </c>
      <c r="AO260" s="494">
        <v>3</v>
      </c>
      <c r="AP260" s="495">
        <v>0</v>
      </c>
      <c r="AQ260" s="466"/>
      <c r="AR260" s="513"/>
      <c r="AS260" s="481">
        <v>20</v>
      </c>
      <c r="AT260" s="492">
        <v>0</v>
      </c>
      <c r="AU260" s="492">
        <v>0</v>
      </c>
      <c r="AV260" s="496">
        <v>2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27</v>
      </c>
      <c r="E261" s="488">
        <f t="shared" si="161"/>
        <v>10</v>
      </c>
      <c r="F261" s="489">
        <f t="shared" si="161"/>
        <v>17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0</v>
      </c>
      <c r="V261" s="493">
        <v>0</v>
      </c>
      <c r="W261" s="492">
        <v>0</v>
      </c>
      <c r="X261" s="493">
        <v>2</v>
      </c>
      <c r="Y261" s="492">
        <v>1</v>
      </c>
      <c r="Z261" s="493">
        <v>1</v>
      </c>
      <c r="AA261" s="492">
        <v>1</v>
      </c>
      <c r="AB261" s="493">
        <v>1</v>
      </c>
      <c r="AC261" s="492">
        <v>1</v>
      </c>
      <c r="AD261" s="493">
        <v>2</v>
      </c>
      <c r="AE261" s="492">
        <v>1</v>
      </c>
      <c r="AF261" s="493">
        <v>5</v>
      </c>
      <c r="AG261" s="492">
        <v>3</v>
      </c>
      <c r="AH261" s="493">
        <v>3</v>
      </c>
      <c r="AI261" s="492">
        <v>1</v>
      </c>
      <c r="AJ261" s="493">
        <v>1</v>
      </c>
      <c r="AK261" s="492">
        <v>2</v>
      </c>
      <c r="AL261" s="493">
        <v>1</v>
      </c>
      <c r="AM261" s="492">
        <v>0</v>
      </c>
      <c r="AN261" s="493">
        <v>1</v>
      </c>
      <c r="AO261" s="494">
        <v>2</v>
      </c>
      <c r="AP261" s="495">
        <v>0</v>
      </c>
      <c r="AQ261" s="466"/>
      <c r="AR261" s="513"/>
      <c r="AS261" s="513"/>
      <c r="AT261" s="492">
        <v>0</v>
      </c>
      <c r="AU261" s="492">
        <v>0</v>
      </c>
      <c r="AV261" s="496">
        <v>0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33</v>
      </c>
      <c r="E262" s="488">
        <f t="shared" si="161"/>
        <v>12</v>
      </c>
      <c r="F262" s="489">
        <f t="shared" si="161"/>
        <v>21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0</v>
      </c>
      <c r="V262" s="500">
        <v>0</v>
      </c>
      <c r="W262" s="499">
        <v>0</v>
      </c>
      <c r="X262" s="500">
        <v>0</v>
      </c>
      <c r="Y262" s="499">
        <v>3</v>
      </c>
      <c r="Z262" s="500">
        <v>1</v>
      </c>
      <c r="AA262" s="499">
        <v>2</v>
      </c>
      <c r="AB262" s="500">
        <v>1</v>
      </c>
      <c r="AC262" s="499">
        <v>0</v>
      </c>
      <c r="AD262" s="500">
        <v>3</v>
      </c>
      <c r="AE262" s="499">
        <v>1</v>
      </c>
      <c r="AF262" s="500">
        <v>1</v>
      </c>
      <c r="AG262" s="499">
        <v>4</v>
      </c>
      <c r="AH262" s="500">
        <v>8</v>
      </c>
      <c r="AI262" s="499">
        <v>0</v>
      </c>
      <c r="AJ262" s="500">
        <v>3</v>
      </c>
      <c r="AK262" s="499">
        <v>2</v>
      </c>
      <c r="AL262" s="500">
        <v>3</v>
      </c>
      <c r="AM262" s="499">
        <v>0</v>
      </c>
      <c r="AN262" s="500">
        <v>1</v>
      </c>
      <c r="AO262" s="501">
        <v>1</v>
      </c>
      <c r="AP262" s="502">
        <v>0</v>
      </c>
      <c r="AQ262" s="503"/>
      <c r="AR262" s="523"/>
      <c r="AS262" s="513"/>
      <c r="AT262" s="499">
        <v>0</v>
      </c>
      <c r="AU262" s="499">
        <v>0</v>
      </c>
      <c r="AV262" s="505">
        <v>1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30</v>
      </c>
      <c r="E263" s="488">
        <f t="shared" si="161"/>
        <v>5</v>
      </c>
      <c r="F263" s="489">
        <f t="shared" si="161"/>
        <v>25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1</v>
      </c>
      <c r="Z263" s="500">
        <v>3</v>
      </c>
      <c r="AA263" s="499">
        <v>2</v>
      </c>
      <c r="AB263" s="500">
        <v>0</v>
      </c>
      <c r="AC263" s="499">
        <v>0</v>
      </c>
      <c r="AD263" s="500">
        <v>0</v>
      </c>
      <c r="AE263" s="499">
        <v>0</v>
      </c>
      <c r="AF263" s="500">
        <v>3</v>
      </c>
      <c r="AG263" s="499">
        <v>2</v>
      </c>
      <c r="AH263" s="500">
        <v>4</v>
      </c>
      <c r="AI263" s="499">
        <v>0</v>
      </c>
      <c r="AJ263" s="500">
        <v>5</v>
      </c>
      <c r="AK263" s="499">
        <v>0</v>
      </c>
      <c r="AL263" s="500">
        <v>7</v>
      </c>
      <c r="AM263" s="499">
        <v>0</v>
      </c>
      <c r="AN263" s="500">
        <v>3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0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855"/>
      <c r="B264" s="3302" t="s">
        <v>274</v>
      </c>
      <c r="C264" s="3302"/>
      <c r="D264" s="524">
        <f t="shared" si="149"/>
        <v>0</v>
      </c>
      <c r="E264" s="525">
        <f t="shared" si="161"/>
        <v>0</v>
      </c>
      <c r="F264" s="526">
        <f t="shared" si="161"/>
        <v>0</v>
      </c>
      <c r="G264" s="497"/>
      <c r="H264" s="498"/>
      <c r="I264" s="499"/>
      <c r="J264" s="498"/>
      <c r="K264" s="499"/>
      <c r="L264" s="498"/>
      <c r="M264" s="499"/>
      <c r="N264" s="498"/>
      <c r="O264" s="499"/>
      <c r="P264" s="498"/>
      <c r="Q264" s="499"/>
      <c r="R264" s="498"/>
      <c r="S264" s="499"/>
      <c r="T264" s="498"/>
      <c r="U264" s="499"/>
      <c r="V264" s="500"/>
      <c r="W264" s="499"/>
      <c r="X264" s="500"/>
      <c r="Y264" s="499"/>
      <c r="Z264" s="500"/>
      <c r="AA264" s="499"/>
      <c r="AB264" s="500"/>
      <c r="AC264" s="499"/>
      <c r="AD264" s="500"/>
      <c r="AE264" s="499"/>
      <c r="AF264" s="500"/>
      <c r="AG264" s="499"/>
      <c r="AH264" s="500"/>
      <c r="AI264" s="499"/>
      <c r="AJ264" s="500"/>
      <c r="AK264" s="499"/>
      <c r="AL264" s="500"/>
      <c r="AM264" s="499"/>
      <c r="AN264" s="500"/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4326" t="s">
        <v>278</v>
      </c>
      <c r="B265" s="3296" t="s">
        <v>269</v>
      </c>
      <c r="C265" s="3296"/>
      <c r="D265" s="3027">
        <f t="shared" si="149"/>
        <v>21</v>
      </c>
      <c r="E265" s="3047">
        <f t="shared" ref="E265:F282" si="166">+Y265+AA265+AC265+AE265+AG265+AI265+AK265+AM265</f>
        <v>9</v>
      </c>
      <c r="F265" s="3048">
        <f t="shared" si="166"/>
        <v>12</v>
      </c>
      <c r="G265" s="3053"/>
      <c r="H265" s="3054"/>
      <c r="I265" s="3055"/>
      <c r="J265" s="3054"/>
      <c r="K265" s="3055"/>
      <c r="L265" s="3054"/>
      <c r="M265" s="3056"/>
      <c r="N265" s="3057"/>
      <c r="O265" s="3058"/>
      <c r="P265" s="3057"/>
      <c r="Q265" s="3055"/>
      <c r="R265" s="3054"/>
      <c r="S265" s="3055"/>
      <c r="T265" s="3054"/>
      <c r="U265" s="3056"/>
      <c r="V265" s="3057"/>
      <c r="W265" s="3058"/>
      <c r="X265" s="3057"/>
      <c r="Y265" s="3042">
        <v>4</v>
      </c>
      <c r="Z265" s="3043">
        <v>1</v>
      </c>
      <c r="AA265" s="3042">
        <v>0</v>
      </c>
      <c r="AB265" s="3043">
        <v>2</v>
      </c>
      <c r="AC265" s="3042">
        <v>0</v>
      </c>
      <c r="AD265" s="3043">
        <v>2</v>
      </c>
      <c r="AE265" s="3042">
        <v>2</v>
      </c>
      <c r="AF265" s="3043">
        <v>3</v>
      </c>
      <c r="AG265" s="3042">
        <v>3</v>
      </c>
      <c r="AH265" s="3043">
        <v>2</v>
      </c>
      <c r="AI265" s="3042">
        <v>0</v>
      </c>
      <c r="AJ265" s="3043">
        <v>1</v>
      </c>
      <c r="AK265" s="3042">
        <v>0</v>
      </c>
      <c r="AL265" s="3043">
        <v>1</v>
      </c>
      <c r="AM265" s="3042">
        <v>0</v>
      </c>
      <c r="AN265" s="3043">
        <v>0</v>
      </c>
      <c r="AO265" s="485">
        <v>0</v>
      </c>
      <c r="AP265" s="486">
        <v>0</v>
      </c>
      <c r="AQ265" s="3040">
        <v>2</v>
      </c>
      <c r="AR265" s="487">
        <v>2</v>
      </c>
      <c r="AS265" s="3040">
        <v>3</v>
      </c>
      <c r="AT265" s="483">
        <v>0</v>
      </c>
      <c r="AU265" s="483">
        <v>22</v>
      </c>
      <c r="AV265" s="487">
        <v>1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6</v>
      </c>
      <c r="E266" s="3059">
        <f t="shared" si="166"/>
        <v>4</v>
      </c>
      <c r="F266" s="3060">
        <f t="shared" si="166"/>
        <v>2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>
        <v>2</v>
      </c>
      <c r="Z266" s="493">
        <v>0</v>
      </c>
      <c r="AA266" s="492">
        <v>0</v>
      </c>
      <c r="AB266" s="493">
        <v>1</v>
      </c>
      <c r="AC266" s="492">
        <v>0</v>
      </c>
      <c r="AD266" s="493">
        <v>0</v>
      </c>
      <c r="AE266" s="492">
        <v>2</v>
      </c>
      <c r="AF266" s="493">
        <v>1</v>
      </c>
      <c r="AG266" s="492">
        <v>0</v>
      </c>
      <c r="AH266" s="493">
        <v>0</v>
      </c>
      <c r="AI266" s="492">
        <v>0</v>
      </c>
      <c r="AJ266" s="493">
        <v>0</v>
      </c>
      <c r="AK266" s="492">
        <v>0</v>
      </c>
      <c r="AL266" s="493">
        <v>0</v>
      </c>
      <c r="AM266" s="492">
        <v>0</v>
      </c>
      <c r="AN266" s="493">
        <v>0</v>
      </c>
      <c r="AO266" s="494">
        <v>0</v>
      </c>
      <c r="AP266" s="495">
        <v>0</v>
      </c>
      <c r="AQ266" s="466"/>
      <c r="AR266" s="513"/>
      <c r="AS266" s="481">
        <v>2</v>
      </c>
      <c r="AT266" s="492">
        <v>0</v>
      </c>
      <c r="AU266" s="492">
        <v>45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18</v>
      </c>
      <c r="E267" s="3059">
        <f t="shared" si="166"/>
        <v>8</v>
      </c>
      <c r="F267" s="3060">
        <f t="shared" si="166"/>
        <v>10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>
        <v>3</v>
      </c>
      <c r="Z267" s="493">
        <v>1</v>
      </c>
      <c r="AA267" s="492">
        <v>0</v>
      </c>
      <c r="AB267" s="493">
        <v>2</v>
      </c>
      <c r="AC267" s="492">
        <v>0</v>
      </c>
      <c r="AD267" s="493">
        <v>1</v>
      </c>
      <c r="AE267" s="492">
        <v>2</v>
      </c>
      <c r="AF267" s="493">
        <v>3</v>
      </c>
      <c r="AG267" s="492">
        <v>3</v>
      </c>
      <c r="AH267" s="493">
        <v>1</v>
      </c>
      <c r="AI267" s="492">
        <v>0</v>
      </c>
      <c r="AJ267" s="493">
        <v>1</v>
      </c>
      <c r="AK267" s="492">
        <v>0</v>
      </c>
      <c r="AL267" s="493">
        <v>1</v>
      </c>
      <c r="AM267" s="492">
        <v>0</v>
      </c>
      <c r="AN267" s="493">
        <v>0</v>
      </c>
      <c r="AO267" s="494">
        <v>0</v>
      </c>
      <c r="AP267" s="495">
        <v>0</v>
      </c>
      <c r="AQ267" s="466"/>
      <c r="AR267" s="513"/>
      <c r="AS267" s="513"/>
      <c r="AT267" s="492">
        <v>0</v>
      </c>
      <c r="AU267" s="492">
        <v>0</v>
      </c>
      <c r="AV267" s="496">
        <v>1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7</v>
      </c>
      <c r="E268" s="3059">
        <f t="shared" si="166"/>
        <v>6</v>
      </c>
      <c r="F268" s="3060">
        <f t="shared" si="166"/>
        <v>1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>
        <v>4</v>
      </c>
      <c r="Z268" s="500">
        <v>0</v>
      </c>
      <c r="AA268" s="499">
        <v>0</v>
      </c>
      <c r="AB268" s="500">
        <v>0</v>
      </c>
      <c r="AC268" s="499">
        <v>0</v>
      </c>
      <c r="AD268" s="500">
        <v>1</v>
      </c>
      <c r="AE268" s="499">
        <v>0</v>
      </c>
      <c r="AF268" s="500">
        <v>0</v>
      </c>
      <c r="AG268" s="499">
        <v>2</v>
      </c>
      <c r="AH268" s="500">
        <v>0</v>
      </c>
      <c r="AI268" s="499">
        <v>0</v>
      </c>
      <c r="AJ268" s="500">
        <v>0</v>
      </c>
      <c r="AK268" s="499">
        <v>0</v>
      </c>
      <c r="AL268" s="500">
        <v>0</v>
      </c>
      <c r="AM268" s="499">
        <v>0</v>
      </c>
      <c r="AN268" s="500">
        <v>0</v>
      </c>
      <c r="AO268" s="501">
        <v>0</v>
      </c>
      <c r="AP268" s="502">
        <v>0</v>
      </c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3059">
        <f t="shared" si="166"/>
        <v>0</v>
      </c>
      <c r="F269" s="3060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>
        <v>0</v>
      </c>
      <c r="Z269" s="500">
        <v>0</v>
      </c>
      <c r="AA269" s="499">
        <v>0</v>
      </c>
      <c r="AB269" s="500">
        <v>0</v>
      </c>
      <c r="AC269" s="499">
        <v>0</v>
      </c>
      <c r="AD269" s="500">
        <v>0</v>
      </c>
      <c r="AE269" s="499">
        <v>0</v>
      </c>
      <c r="AF269" s="500">
        <v>0</v>
      </c>
      <c r="AG269" s="499">
        <v>0</v>
      </c>
      <c r="AH269" s="500">
        <v>0</v>
      </c>
      <c r="AI269" s="499">
        <v>0</v>
      </c>
      <c r="AJ269" s="500">
        <v>0</v>
      </c>
      <c r="AK269" s="499">
        <v>0</v>
      </c>
      <c r="AL269" s="500">
        <v>0</v>
      </c>
      <c r="AM269" s="499">
        <v>0</v>
      </c>
      <c r="AN269" s="500">
        <v>0</v>
      </c>
      <c r="AO269" s="501">
        <v>0</v>
      </c>
      <c r="AP269" s="502">
        <v>0</v>
      </c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855"/>
      <c r="B270" s="3864" t="s">
        <v>274</v>
      </c>
      <c r="C270" s="3864"/>
      <c r="D270" s="506">
        <f t="shared" si="167"/>
        <v>0</v>
      </c>
      <c r="E270" s="3061">
        <f t="shared" si="166"/>
        <v>0</v>
      </c>
      <c r="F270" s="3062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>
        <v>0</v>
      </c>
      <c r="Z270" s="475">
        <v>0</v>
      </c>
      <c r="AA270" s="474">
        <v>0</v>
      </c>
      <c r="AB270" s="475">
        <v>0</v>
      </c>
      <c r="AC270" s="474">
        <v>0</v>
      </c>
      <c r="AD270" s="475">
        <v>0</v>
      </c>
      <c r="AE270" s="474">
        <v>0</v>
      </c>
      <c r="AF270" s="475">
        <v>0</v>
      </c>
      <c r="AG270" s="474">
        <v>0</v>
      </c>
      <c r="AH270" s="475">
        <v>0</v>
      </c>
      <c r="AI270" s="474">
        <v>0</v>
      </c>
      <c r="AJ270" s="475">
        <v>0</v>
      </c>
      <c r="AK270" s="474">
        <v>0</v>
      </c>
      <c r="AL270" s="475">
        <v>0</v>
      </c>
      <c r="AM270" s="474">
        <v>0</v>
      </c>
      <c r="AN270" s="475">
        <v>0</v>
      </c>
      <c r="AO270" s="476">
        <v>0</v>
      </c>
      <c r="AP270" s="477">
        <v>0</v>
      </c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4326" t="s">
        <v>279</v>
      </c>
      <c r="B271" s="3296" t="s">
        <v>269</v>
      </c>
      <c r="C271" s="3296"/>
      <c r="D271" s="411">
        <f t="shared" si="167"/>
        <v>0</v>
      </c>
      <c r="E271" s="3063">
        <f t="shared" si="166"/>
        <v>0</v>
      </c>
      <c r="F271" s="3064">
        <f t="shared" si="166"/>
        <v>0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0</v>
      </c>
      <c r="AE271" s="483">
        <v>0</v>
      </c>
      <c r="AF271" s="484">
        <v>0</v>
      </c>
      <c r="AG271" s="483">
        <v>0</v>
      </c>
      <c r="AH271" s="484">
        <v>0</v>
      </c>
      <c r="AI271" s="483">
        <v>0</v>
      </c>
      <c r="AJ271" s="484">
        <v>0</v>
      </c>
      <c r="AK271" s="483">
        <v>0</v>
      </c>
      <c r="AL271" s="484">
        <v>0</v>
      </c>
      <c r="AM271" s="483">
        <v>0</v>
      </c>
      <c r="AN271" s="484">
        <v>0</v>
      </c>
      <c r="AO271" s="485">
        <v>0</v>
      </c>
      <c r="AP271" s="486">
        <v>0</v>
      </c>
      <c r="AQ271" s="481">
        <v>0</v>
      </c>
      <c r="AR271" s="487">
        <v>0</v>
      </c>
      <c r="AS271" s="3040">
        <v>0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6</v>
      </c>
      <c r="E272" s="3059">
        <f t="shared" si="166"/>
        <v>1</v>
      </c>
      <c r="F272" s="3060">
        <f t="shared" si="166"/>
        <v>5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1</v>
      </c>
      <c r="AE272" s="492">
        <v>0</v>
      </c>
      <c r="AF272" s="493">
        <v>1</v>
      </c>
      <c r="AG272" s="492">
        <v>0</v>
      </c>
      <c r="AH272" s="493">
        <v>0</v>
      </c>
      <c r="AI272" s="492">
        <v>0</v>
      </c>
      <c r="AJ272" s="493">
        <v>1</v>
      </c>
      <c r="AK272" s="492">
        <v>1</v>
      </c>
      <c r="AL272" s="493">
        <v>2</v>
      </c>
      <c r="AM272" s="492">
        <v>0</v>
      </c>
      <c r="AN272" s="493">
        <v>0</v>
      </c>
      <c r="AO272" s="494">
        <v>1</v>
      </c>
      <c r="AP272" s="495">
        <v>0</v>
      </c>
      <c r="AQ272" s="466"/>
      <c r="AR272" s="513"/>
      <c r="AS272" s="481">
        <v>1</v>
      </c>
      <c r="AT272" s="492">
        <v>0</v>
      </c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7</v>
      </c>
      <c r="E273" s="3059">
        <f t="shared" si="166"/>
        <v>1</v>
      </c>
      <c r="F273" s="3060">
        <f t="shared" si="166"/>
        <v>6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0</v>
      </c>
      <c r="AE273" s="492">
        <v>0</v>
      </c>
      <c r="AF273" s="493">
        <v>2</v>
      </c>
      <c r="AG273" s="492">
        <v>0</v>
      </c>
      <c r="AH273" s="493">
        <v>0</v>
      </c>
      <c r="AI273" s="492">
        <v>0</v>
      </c>
      <c r="AJ273" s="493">
        <v>0</v>
      </c>
      <c r="AK273" s="492">
        <v>1</v>
      </c>
      <c r="AL273" s="493">
        <v>2</v>
      </c>
      <c r="AM273" s="492">
        <v>0</v>
      </c>
      <c r="AN273" s="493">
        <v>2</v>
      </c>
      <c r="AO273" s="494">
        <v>0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7</v>
      </c>
      <c r="E274" s="3059">
        <f t="shared" si="166"/>
        <v>1</v>
      </c>
      <c r="F274" s="3060">
        <f t="shared" si="166"/>
        <v>6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0</v>
      </c>
      <c r="AE274" s="499">
        <v>0</v>
      </c>
      <c r="AF274" s="500">
        <v>1</v>
      </c>
      <c r="AG274" s="499">
        <v>0</v>
      </c>
      <c r="AH274" s="500">
        <v>0</v>
      </c>
      <c r="AI274" s="499">
        <v>0</v>
      </c>
      <c r="AJ274" s="500">
        <v>1</v>
      </c>
      <c r="AK274" s="499">
        <v>1</v>
      </c>
      <c r="AL274" s="500">
        <v>2</v>
      </c>
      <c r="AM274" s="499">
        <v>0</v>
      </c>
      <c r="AN274" s="500">
        <v>2</v>
      </c>
      <c r="AO274" s="501">
        <v>0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0</v>
      </c>
      <c r="E275" s="3059">
        <f t="shared" si="166"/>
        <v>0</v>
      </c>
      <c r="F275" s="3060">
        <f t="shared" si="166"/>
        <v>0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0</v>
      </c>
      <c r="AI275" s="499">
        <v>0</v>
      </c>
      <c r="AJ275" s="500">
        <v>0</v>
      </c>
      <c r="AK275" s="499">
        <v>0</v>
      </c>
      <c r="AL275" s="500">
        <v>0</v>
      </c>
      <c r="AM275" s="499">
        <v>0</v>
      </c>
      <c r="AN275" s="500">
        <v>0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855"/>
      <c r="B276" s="3864" t="s">
        <v>274</v>
      </c>
      <c r="C276" s="3864"/>
      <c r="D276" s="506">
        <f t="shared" si="167"/>
        <v>0</v>
      </c>
      <c r="E276" s="3061">
        <f t="shared" si="166"/>
        <v>0</v>
      </c>
      <c r="F276" s="3062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>
        <v>0</v>
      </c>
      <c r="Z276" s="475">
        <v>0</v>
      </c>
      <c r="AA276" s="474">
        <v>0</v>
      </c>
      <c r="AB276" s="475">
        <v>0</v>
      </c>
      <c r="AC276" s="474">
        <v>0</v>
      </c>
      <c r="AD276" s="475">
        <v>0</v>
      </c>
      <c r="AE276" s="474">
        <v>0</v>
      </c>
      <c r="AF276" s="475">
        <v>0</v>
      </c>
      <c r="AG276" s="474">
        <v>0</v>
      </c>
      <c r="AH276" s="475">
        <v>0</v>
      </c>
      <c r="AI276" s="474">
        <v>0</v>
      </c>
      <c r="AJ276" s="475">
        <v>0</v>
      </c>
      <c r="AK276" s="474">
        <v>0</v>
      </c>
      <c r="AL276" s="475">
        <v>0</v>
      </c>
      <c r="AM276" s="474">
        <v>0</v>
      </c>
      <c r="AN276" s="475">
        <v>0</v>
      </c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4439" t="s">
        <v>280</v>
      </c>
      <c r="B277" s="3296" t="s">
        <v>269</v>
      </c>
      <c r="C277" s="3296"/>
      <c r="D277" s="411">
        <f t="shared" si="167"/>
        <v>0</v>
      </c>
      <c r="E277" s="3063">
        <f t="shared" si="166"/>
        <v>0</v>
      </c>
      <c r="F277" s="3064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>
        <v>0</v>
      </c>
      <c r="AP277" s="486">
        <v>0</v>
      </c>
      <c r="AQ277" s="481">
        <v>0</v>
      </c>
      <c r="AR277" s="487">
        <v>0</v>
      </c>
      <c r="AS277" s="3040">
        <v>0</v>
      </c>
      <c r="AT277" s="483">
        <v>0</v>
      </c>
      <c r="AU277" s="483">
        <v>0</v>
      </c>
      <c r="AV277" s="487">
        <v>0</v>
      </c>
      <c r="AW277" s="487">
        <v>0</v>
      </c>
      <c r="AX277" s="482"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3059">
        <f t="shared" si="166"/>
        <v>0</v>
      </c>
      <c r="F278" s="3060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>
        <v>0</v>
      </c>
      <c r="AP278" s="495">
        <v>0</v>
      </c>
      <c r="AQ278" s="466"/>
      <c r="AR278" s="513"/>
      <c r="AS278" s="481">
        <v>0</v>
      </c>
      <c r="AT278" s="492">
        <v>0</v>
      </c>
      <c r="AU278" s="492">
        <v>0</v>
      </c>
      <c r="AV278" s="496">
        <v>0</v>
      </c>
      <c r="AW278" s="496">
        <v>0</v>
      </c>
      <c r="AX278" s="491"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3059">
        <f t="shared" si="166"/>
        <v>0</v>
      </c>
      <c r="F279" s="3060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>
        <v>0</v>
      </c>
      <c r="AP279" s="495">
        <v>0</v>
      </c>
      <c r="AQ279" s="466"/>
      <c r="AR279" s="513"/>
      <c r="AS279" s="513"/>
      <c r="AT279" s="492">
        <v>0</v>
      </c>
      <c r="AU279" s="492">
        <v>0</v>
      </c>
      <c r="AV279" s="496">
        <v>0</v>
      </c>
      <c r="AW279" s="496">
        <v>0</v>
      </c>
      <c r="AX279" s="491"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3065">
        <f t="shared" si="166"/>
        <v>0</v>
      </c>
      <c r="F280" s="3066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>
        <v>0</v>
      </c>
      <c r="AP280" s="502">
        <v>0</v>
      </c>
      <c r="AQ280" s="466"/>
      <c r="AR280" s="513"/>
      <c r="AS280" s="513"/>
      <c r="AT280" s="499">
        <v>0</v>
      </c>
      <c r="AU280" s="499">
        <v>0</v>
      </c>
      <c r="AV280" s="505">
        <v>0</v>
      </c>
      <c r="AW280" s="505">
        <v>0</v>
      </c>
      <c r="AX280" s="498"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3065">
        <f t="shared" si="166"/>
        <v>0</v>
      </c>
      <c r="F281" s="3066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>
        <v>0</v>
      </c>
      <c r="AP281" s="502">
        <v>0</v>
      </c>
      <c r="AQ281" s="503"/>
      <c r="AR281" s="523"/>
      <c r="AS281" s="504"/>
      <c r="AT281" s="499">
        <v>0</v>
      </c>
      <c r="AU281" s="499">
        <v>0</v>
      </c>
      <c r="AV281" s="505">
        <v>0</v>
      </c>
      <c r="AW281" s="505">
        <v>0</v>
      </c>
      <c r="AX281" s="498"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973"/>
      <c r="B282" s="3864" t="s">
        <v>274</v>
      </c>
      <c r="C282" s="3864"/>
      <c r="D282" s="1998">
        <f t="shared" si="167"/>
        <v>0</v>
      </c>
      <c r="E282" s="1079">
        <f t="shared" si="166"/>
        <v>0</v>
      </c>
      <c r="F282" s="3067">
        <f t="shared" si="166"/>
        <v>0</v>
      </c>
      <c r="G282" s="3068"/>
      <c r="H282" s="3069"/>
      <c r="I282" s="3070"/>
      <c r="J282" s="3069"/>
      <c r="K282" s="3070"/>
      <c r="L282" s="3069"/>
      <c r="M282" s="3070"/>
      <c r="N282" s="3069"/>
      <c r="O282" s="3070"/>
      <c r="P282" s="3069"/>
      <c r="Q282" s="3070"/>
      <c r="R282" s="3069"/>
      <c r="S282" s="3070"/>
      <c r="T282" s="3069"/>
      <c r="U282" s="3070"/>
      <c r="V282" s="3069"/>
      <c r="W282" s="3070"/>
      <c r="X282" s="306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>
        <v>0</v>
      </c>
      <c r="AP282" s="477">
        <v>0</v>
      </c>
      <c r="AQ282" s="509"/>
      <c r="AR282" s="527"/>
      <c r="AS282" s="510"/>
      <c r="AT282" s="474">
        <v>0</v>
      </c>
      <c r="AU282" s="474">
        <v>0</v>
      </c>
      <c r="AV282" s="478">
        <v>0</v>
      </c>
      <c r="AW282" s="478">
        <v>0</v>
      </c>
      <c r="AX282" s="473"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4435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>
        <v>0</v>
      </c>
      <c r="AP283" s="486">
        <v>0</v>
      </c>
      <c r="AQ283" s="481">
        <v>0</v>
      </c>
      <c r="AR283" s="487">
        <v>0</v>
      </c>
      <c r="AS283" s="3040">
        <v>0</v>
      </c>
      <c r="AT283" s="483">
        <v>0</v>
      </c>
      <c r="AU283" s="483">
        <v>0</v>
      </c>
      <c r="AV283" s="487">
        <v>0</v>
      </c>
      <c r="AW283" s="487">
        <v>0</v>
      </c>
      <c r="AX283" s="482"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>
        <v>0</v>
      </c>
      <c r="AP284" s="495">
        <v>0</v>
      </c>
      <c r="AQ284" s="466"/>
      <c r="AR284" s="513"/>
      <c r="AS284" s="481">
        <v>0</v>
      </c>
      <c r="AT284" s="492">
        <v>0</v>
      </c>
      <c r="AU284" s="492">
        <v>0</v>
      </c>
      <c r="AV284" s="496">
        <v>0</v>
      </c>
      <c r="AW284" s="496">
        <v>0</v>
      </c>
      <c r="AX284" s="491"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>
        <v>0</v>
      </c>
      <c r="AP285" s="495">
        <v>0</v>
      </c>
      <c r="AQ285" s="466"/>
      <c r="AR285" s="513"/>
      <c r="AS285" s="513"/>
      <c r="AT285" s="492">
        <v>0</v>
      </c>
      <c r="AU285" s="492">
        <v>0</v>
      </c>
      <c r="AV285" s="496">
        <v>0</v>
      </c>
      <c r="AW285" s="496">
        <v>0</v>
      </c>
      <c r="AX285" s="491"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>
        <v>0</v>
      </c>
      <c r="AP286" s="502">
        <v>0</v>
      </c>
      <c r="AQ286" s="466"/>
      <c r="AR286" s="513"/>
      <c r="AS286" s="513"/>
      <c r="AT286" s="499">
        <v>0</v>
      </c>
      <c r="AU286" s="499">
        <v>0</v>
      </c>
      <c r="AV286" s="505">
        <v>0</v>
      </c>
      <c r="AW286" s="505">
        <v>0</v>
      </c>
      <c r="AX286" s="498"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>
        <v>0</v>
      </c>
      <c r="AP287" s="502">
        <v>0</v>
      </c>
      <c r="AQ287" s="503"/>
      <c r="AR287" s="523"/>
      <c r="AS287" s="504"/>
      <c r="AT287" s="499">
        <v>0</v>
      </c>
      <c r="AU287" s="499">
        <v>0</v>
      </c>
      <c r="AV287" s="505">
        <v>0</v>
      </c>
      <c r="AW287" s="505">
        <v>0</v>
      </c>
      <c r="AX287" s="498"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4429"/>
      <c r="B288" s="4438" t="s">
        <v>274</v>
      </c>
      <c r="C288" s="4438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>
        <v>0</v>
      </c>
      <c r="AP288" s="477">
        <v>0</v>
      </c>
      <c r="AQ288" s="509"/>
      <c r="AR288" s="527"/>
      <c r="AS288" s="510"/>
      <c r="AT288" s="474">
        <v>0</v>
      </c>
      <c r="AU288" s="474">
        <v>0</v>
      </c>
      <c r="AV288" s="478">
        <v>0</v>
      </c>
      <c r="AW288" s="478">
        <v>0</v>
      </c>
      <c r="AX288" s="473"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4435" t="s">
        <v>105</v>
      </c>
      <c r="B289" s="4436" t="s">
        <v>269</v>
      </c>
      <c r="C289" s="4437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>
        <v>0</v>
      </c>
      <c r="AP289" s="486">
        <v>0</v>
      </c>
      <c r="AQ289" s="481">
        <v>0</v>
      </c>
      <c r="AR289" s="487">
        <v>0</v>
      </c>
      <c r="AS289" s="3071">
        <v>0</v>
      </c>
      <c r="AT289" s="483">
        <v>0</v>
      </c>
      <c r="AU289" s="483">
        <v>0</v>
      </c>
      <c r="AV289" s="487">
        <v>0</v>
      </c>
      <c r="AW289" s="487">
        <v>0</v>
      </c>
      <c r="AX289" s="482"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>
        <v>0</v>
      </c>
      <c r="AP290" s="495">
        <v>0</v>
      </c>
      <c r="AQ290" s="466"/>
      <c r="AR290" s="513"/>
      <c r="AS290" s="481">
        <v>0</v>
      </c>
      <c r="AT290" s="492">
        <v>0</v>
      </c>
      <c r="AU290" s="492">
        <v>0</v>
      </c>
      <c r="AV290" s="496">
        <v>0</v>
      </c>
      <c r="AW290" s="496">
        <v>0</v>
      </c>
      <c r="AX290" s="491"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>
        <v>0</v>
      </c>
      <c r="AP291" s="495">
        <v>0</v>
      </c>
      <c r="AQ291" s="466"/>
      <c r="AR291" s="513"/>
      <c r="AS291" s="513"/>
      <c r="AT291" s="492">
        <v>0</v>
      </c>
      <c r="AU291" s="492">
        <v>0</v>
      </c>
      <c r="AV291" s="496">
        <v>0</v>
      </c>
      <c r="AW291" s="496">
        <v>0</v>
      </c>
      <c r="AX291" s="491"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>
        <v>0</v>
      </c>
      <c r="AP292" s="502">
        <v>0</v>
      </c>
      <c r="AQ292" s="466"/>
      <c r="AR292" s="513"/>
      <c r="AS292" s="513"/>
      <c r="AT292" s="499">
        <v>0</v>
      </c>
      <c r="AU292" s="499">
        <v>0</v>
      </c>
      <c r="AV292" s="505">
        <v>0</v>
      </c>
      <c r="AW292" s="505">
        <v>0</v>
      </c>
      <c r="AX292" s="498"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>
        <v>0</v>
      </c>
      <c r="AP293" s="502">
        <v>0</v>
      </c>
      <c r="AQ293" s="503"/>
      <c r="AR293" s="523"/>
      <c r="AS293" s="504"/>
      <c r="AT293" s="499">
        <v>0</v>
      </c>
      <c r="AU293" s="499">
        <v>0</v>
      </c>
      <c r="AV293" s="505">
        <v>0</v>
      </c>
      <c r="AW293" s="505">
        <v>0</v>
      </c>
      <c r="AX293" s="498"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4429"/>
      <c r="B294" s="4438" t="s">
        <v>274</v>
      </c>
      <c r="C294" s="4438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>
        <v>0</v>
      </c>
      <c r="AP294" s="477">
        <v>0</v>
      </c>
      <c r="AQ294" s="509"/>
      <c r="AR294" s="527"/>
      <c r="AS294" s="510"/>
      <c r="AT294" s="474">
        <v>0</v>
      </c>
      <c r="AU294" s="474">
        <v>0</v>
      </c>
      <c r="AV294" s="478">
        <v>0</v>
      </c>
      <c r="AW294" s="478">
        <v>0</v>
      </c>
      <c r="AX294" s="473"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4433" t="s">
        <v>107</v>
      </c>
      <c r="B295" s="4434" t="s">
        <v>269</v>
      </c>
      <c r="C295" s="4434"/>
      <c r="D295" s="3072">
        <f t="shared" si="167"/>
        <v>0</v>
      </c>
      <c r="E295" s="3073">
        <f t="shared" si="168"/>
        <v>0</v>
      </c>
      <c r="F295" s="3074">
        <f t="shared" si="168"/>
        <v>0</v>
      </c>
      <c r="G295" s="3075"/>
      <c r="H295" s="3076"/>
      <c r="I295" s="3077"/>
      <c r="J295" s="3076"/>
      <c r="K295" s="3077"/>
      <c r="L295" s="3076"/>
      <c r="M295" s="3077"/>
      <c r="N295" s="3076"/>
      <c r="O295" s="3077"/>
      <c r="P295" s="3076"/>
      <c r="Q295" s="3077"/>
      <c r="R295" s="3076"/>
      <c r="S295" s="3077"/>
      <c r="T295" s="3076"/>
      <c r="U295" s="3077"/>
      <c r="V295" s="3078"/>
      <c r="W295" s="3077"/>
      <c r="X295" s="3078"/>
      <c r="Y295" s="3077"/>
      <c r="Z295" s="3078"/>
      <c r="AA295" s="3077"/>
      <c r="AB295" s="3078"/>
      <c r="AC295" s="3077"/>
      <c r="AD295" s="3078"/>
      <c r="AE295" s="3077"/>
      <c r="AF295" s="3078"/>
      <c r="AG295" s="3077"/>
      <c r="AH295" s="3078"/>
      <c r="AI295" s="3077"/>
      <c r="AJ295" s="3078"/>
      <c r="AK295" s="3077"/>
      <c r="AL295" s="3078"/>
      <c r="AM295" s="3075"/>
      <c r="AN295" s="3079"/>
      <c r="AO295" s="3077">
        <v>0</v>
      </c>
      <c r="AP295" s="3080">
        <v>0</v>
      </c>
      <c r="AQ295" s="3075">
        <v>0</v>
      </c>
      <c r="AR295" s="3081">
        <v>0</v>
      </c>
      <c r="AS295" s="3071">
        <v>0</v>
      </c>
      <c r="AT295" s="3082">
        <v>0</v>
      </c>
      <c r="AU295" s="3082">
        <v>0</v>
      </c>
      <c r="AV295" s="3046">
        <v>0</v>
      </c>
      <c r="AW295" s="3046">
        <v>0</v>
      </c>
      <c r="AX295" s="3041"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3083">
        <f t="shared" si="168"/>
        <v>0</v>
      </c>
      <c r="F296" s="3084">
        <f t="shared" si="168"/>
        <v>0</v>
      </c>
      <c r="G296" s="3085"/>
      <c r="H296" s="3086"/>
      <c r="I296" s="3087"/>
      <c r="J296" s="3086"/>
      <c r="K296" s="3087"/>
      <c r="L296" s="3086"/>
      <c r="M296" s="3087"/>
      <c r="N296" s="3086"/>
      <c r="O296" s="3087"/>
      <c r="P296" s="3086"/>
      <c r="Q296" s="3087"/>
      <c r="R296" s="3086"/>
      <c r="S296" s="3087"/>
      <c r="T296" s="3086"/>
      <c r="U296" s="3087"/>
      <c r="V296" s="3088"/>
      <c r="W296" s="3087"/>
      <c r="X296" s="3088"/>
      <c r="Y296" s="3087"/>
      <c r="Z296" s="3088"/>
      <c r="AA296" s="3087"/>
      <c r="AB296" s="3088"/>
      <c r="AC296" s="3087"/>
      <c r="AD296" s="3088"/>
      <c r="AE296" s="3087"/>
      <c r="AF296" s="3088"/>
      <c r="AG296" s="3087"/>
      <c r="AH296" s="3088"/>
      <c r="AI296" s="3087"/>
      <c r="AJ296" s="3088"/>
      <c r="AK296" s="3087"/>
      <c r="AL296" s="3088"/>
      <c r="AM296" s="3085"/>
      <c r="AN296" s="3089"/>
      <c r="AO296" s="3087">
        <v>0</v>
      </c>
      <c r="AP296" s="3090">
        <v>0</v>
      </c>
      <c r="AQ296" s="466"/>
      <c r="AR296" s="513"/>
      <c r="AS296" s="481">
        <v>0</v>
      </c>
      <c r="AT296" s="492">
        <v>0</v>
      </c>
      <c r="AU296" s="492">
        <v>0</v>
      </c>
      <c r="AV296" s="496">
        <v>0</v>
      </c>
      <c r="AW296" s="496">
        <v>0</v>
      </c>
      <c r="AX296" s="491"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3083">
        <f t="shared" si="168"/>
        <v>0</v>
      </c>
      <c r="F297" s="3084">
        <f t="shared" si="168"/>
        <v>0</v>
      </c>
      <c r="G297" s="3085"/>
      <c r="H297" s="3086"/>
      <c r="I297" s="3087"/>
      <c r="J297" s="3086"/>
      <c r="K297" s="3087"/>
      <c r="L297" s="3086"/>
      <c r="M297" s="3087"/>
      <c r="N297" s="3086"/>
      <c r="O297" s="3087"/>
      <c r="P297" s="3086"/>
      <c r="Q297" s="3087"/>
      <c r="R297" s="3086"/>
      <c r="S297" s="3087"/>
      <c r="T297" s="3086"/>
      <c r="U297" s="3087"/>
      <c r="V297" s="3088"/>
      <c r="W297" s="3087"/>
      <c r="X297" s="3088"/>
      <c r="Y297" s="3087"/>
      <c r="Z297" s="3088"/>
      <c r="AA297" s="3087"/>
      <c r="AB297" s="3088"/>
      <c r="AC297" s="3087"/>
      <c r="AD297" s="3088"/>
      <c r="AE297" s="3087"/>
      <c r="AF297" s="3088"/>
      <c r="AG297" s="3087"/>
      <c r="AH297" s="3088"/>
      <c r="AI297" s="3087"/>
      <c r="AJ297" s="3088"/>
      <c r="AK297" s="3087"/>
      <c r="AL297" s="3088"/>
      <c r="AM297" s="3085"/>
      <c r="AN297" s="3089"/>
      <c r="AO297" s="3087">
        <v>0</v>
      </c>
      <c r="AP297" s="3090">
        <v>0</v>
      </c>
      <c r="AQ297" s="466"/>
      <c r="AR297" s="513"/>
      <c r="AS297" s="513"/>
      <c r="AT297" s="492">
        <v>0</v>
      </c>
      <c r="AU297" s="492">
        <v>0</v>
      </c>
      <c r="AV297" s="496">
        <v>0</v>
      </c>
      <c r="AW297" s="496">
        <v>0</v>
      </c>
      <c r="AX297" s="491"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3083">
        <f t="shared" si="168"/>
        <v>0</v>
      </c>
      <c r="F298" s="3084">
        <f t="shared" si="168"/>
        <v>0</v>
      </c>
      <c r="G298" s="3091"/>
      <c r="H298" s="3092"/>
      <c r="I298" s="3093"/>
      <c r="J298" s="3092"/>
      <c r="K298" s="3093"/>
      <c r="L298" s="3092"/>
      <c r="M298" s="3093"/>
      <c r="N298" s="3092"/>
      <c r="O298" s="3093"/>
      <c r="P298" s="3092"/>
      <c r="Q298" s="3093"/>
      <c r="R298" s="3092"/>
      <c r="S298" s="3093"/>
      <c r="T298" s="3092"/>
      <c r="U298" s="3093"/>
      <c r="V298" s="3092"/>
      <c r="W298" s="3093"/>
      <c r="X298" s="3092"/>
      <c r="Y298" s="3093"/>
      <c r="Z298" s="3092"/>
      <c r="AA298" s="3093"/>
      <c r="AB298" s="3092"/>
      <c r="AC298" s="3093"/>
      <c r="AD298" s="3092"/>
      <c r="AE298" s="3093"/>
      <c r="AF298" s="3092"/>
      <c r="AG298" s="3093"/>
      <c r="AH298" s="3092"/>
      <c r="AI298" s="3093"/>
      <c r="AJ298" s="3092"/>
      <c r="AK298" s="3093"/>
      <c r="AL298" s="3092"/>
      <c r="AM298" s="3091"/>
      <c r="AN298" s="3094"/>
      <c r="AO298" s="3095">
        <v>0</v>
      </c>
      <c r="AP298" s="3096">
        <v>0</v>
      </c>
      <c r="AQ298" s="466"/>
      <c r="AR298" s="513"/>
      <c r="AS298" s="513"/>
      <c r="AT298" s="3095">
        <v>0</v>
      </c>
      <c r="AU298" s="3095">
        <v>0</v>
      </c>
      <c r="AV298" s="3097">
        <v>0</v>
      </c>
      <c r="AW298" s="3097">
        <v>0</v>
      </c>
      <c r="AX298" s="3098"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3099">
        <f t="shared" si="168"/>
        <v>0</v>
      </c>
      <c r="F299" s="3100">
        <f t="shared" si="168"/>
        <v>0</v>
      </c>
      <c r="G299" s="3101"/>
      <c r="H299" s="3102"/>
      <c r="I299" s="3103"/>
      <c r="J299" s="3102"/>
      <c r="K299" s="3103"/>
      <c r="L299" s="3102"/>
      <c r="M299" s="3103"/>
      <c r="N299" s="3102"/>
      <c r="O299" s="3103"/>
      <c r="P299" s="3102"/>
      <c r="Q299" s="3103"/>
      <c r="R299" s="3102"/>
      <c r="S299" s="3103"/>
      <c r="T299" s="3102"/>
      <c r="U299" s="3103"/>
      <c r="V299" s="3102"/>
      <c r="W299" s="3103"/>
      <c r="X299" s="3102"/>
      <c r="Y299" s="3103"/>
      <c r="Z299" s="3102"/>
      <c r="AA299" s="3103"/>
      <c r="AB299" s="3102"/>
      <c r="AC299" s="3103"/>
      <c r="AD299" s="3102"/>
      <c r="AE299" s="3103"/>
      <c r="AF299" s="3102"/>
      <c r="AG299" s="3103"/>
      <c r="AH299" s="3102"/>
      <c r="AI299" s="3103"/>
      <c r="AJ299" s="3102"/>
      <c r="AK299" s="3103"/>
      <c r="AL299" s="3102"/>
      <c r="AM299" s="3101"/>
      <c r="AN299" s="3104"/>
      <c r="AO299" s="561">
        <v>0</v>
      </c>
      <c r="AP299" s="562">
        <v>0</v>
      </c>
      <c r="AQ299" s="503"/>
      <c r="AR299" s="523"/>
      <c r="AS299" s="504"/>
      <c r="AT299" s="561">
        <v>0</v>
      </c>
      <c r="AU299" s="561">
        <v>0</v>
      </c>
      <c r="AV299" s="563">
        <v>0</v>
      </c>
      <c r="AW299" s="563">
        <v>0</v>
      </c>
      <c r="AX299" s="564"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3105">
        <f t="shared" si="168"/>
        <v>0</v>
      </c>
      <c r="F300" s="3106">
        <f t="shared" si="168"/>
        <v>0</v>
      </c>
      <c r="G300" s="3107"/>
      <c r="H300" s="3108"/>
      <c r="I300" s="3109"/>
      <c r="J300" s="3108"/>
      <c r="K300" s="3109"/>
      <c r="L300" s="3108"/>
      <c r="M300" s="3109"/>
      <c r="N300" s="3108"/>
      <c r="O300" s="3109"/>
      <c r="P300" s="3108"/>
      <c r="Q300" s="3109"/>
      <c r="R300" s="3108"/>
      <c r="S300" s="3109"/>
      <c r="T300" s="3108"/>
      <c r="U300" s="3107"/>
      <c r="V300" s="3108"/>
      <c r="W300" s="3107"/>
      <c r="X300" s="3108"/>
      <c r="Y300" s="3107"/>
      <c r="Z300" s="3108"/>
      <c r="AA300" s="3107"/>
      <c r="AB300" s="3108"/>
      <c r="AC300" s="3107"/>
      <c r="AD300" s="3108"/>
      <c r="AE300" s="3107"/>
      <c r="AF300" s="3108"/>
      <c r="AG300" s="3107"/>
      <c r="AH300" s="3108"/>
      <c r="AI300" s="3107"/>
      <c r="AJ300" s="3108"/>
      <c r="AK300" s="3107"/>
      <c r="AL300" s="3108"/>
      <c r="AM300" s="3107"/>
      <c r="AN300" s="3110"/>
      <c r="AO300" s="568">
        <v>0</v>
      </c>
      <c r="AP300" s="569">
        <v>0</v>
      </c>
      <c r="AQ300" s="570"/>
      <c r="AR300" s="571"/>
      <c r="AS300" s="510"/>
      <c r="AT300" s="568">
        <v>0</v>
      </c>
      <c r="AU300" s="568">
        <v>0</v>
      </c>
      <c r="AV300" s="572">
        <v>0</v>
      </c>
      <c r="AW300" s="572">
        <v>0</v>
      </c>
      <c r="AX300" s="573"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226</v>
      </c>
      <c r="E301" s="574">
        <f t="shared" ref="E301:F306" si="177">SUM(G301+I301+K301+M301+O301+Q301+S301+U301+W301+Y301+AA301+AC301+AE301+AG301+AI301+AK301+AM301)</f>
        <v>98</v>
      </c>
      <c r="F301" s="575">
        <f t="shared" si="177"/>
        <v>128</v>
      </c>
      <c r="G301" s="576">
        <f t="shared" ref="G301:X306" si="178">+G223+G229+G235+G241+G247+G253+G259+G283+G289+G295</f>
        <v>1</v>
      </c>
      <c r="H301" s="577">
        <f t="shared" si="178"/>
        <v>1</v>
      </c>
      <c r="I301" s="576">
        <f t="shared" si="178"/>
        <v>0</v>
      </c>
      <c r="J301" s="577">
        <f t="shared" si="178"/>
        <v>2</v>
      </c>
      <c r="K301" s="577">
        <f t="shared" si="178"/>
        <v>1</v>
      </c>
      <c r="L301" s="577">
        <f t="shared" si="178"/>
        <v>1</v>
      </c>
      <c r="M301" s="577">
        <f t="shared" si="178"/>
        <v>1</v>
      </c>
      <c r="N301" s="577">
        <f t="shared" si="178"/>
        <v>1</v>
      </c>
      <c r="O301" s="577">
        <f t="shared" si="178"/>
        <v>3</v>
      </c>
      <c r="P301" s="577">
        <f t="shared" si="178"/>
        <v>3</v>
      </c>
      <c r="Q301" s="577">
        <f t="shared" si="178"/>
        <v>4</v>
      </c>
      <c r="R301" s="577">
        <f t="shared" si="178"/>
        <v>5</v>
      </c>
      <c r="S301" s="577">
        <f t="shared" si="178"/>
        <v>5</v>
      </c>
      <c r="T301" s="577">
        <f t="shared" si="178"/>
        <v>2</v>
      </c>
      <c r="U301" s="577">
        <f t="shared" si="178"/>
        <v>4</v>
      </c>
      <c r="V301" s="577">
        <f t="shared" si="178"/>
        <v>1</v>
      </c>
      <c r="W301" s="577">
        <f t="shared" si="178"/>
        <v>16</v>
      </c>
      <c r="X301" s="577">
        <f t="shared" si="178"/>
        <v>13</v>
      </c>
      <c r="Y301" s="576">
        <f>+Y223+Y229+Y235+Y241+Y247+Y253+Y259+Y265+Y271+Y277+Y283+Y289+Y295</f>
        <v>20</v>
      </c>
      <c r="Z301" s="576">
        <f t="shared" ref="Z301:AN304" si="179">+Z223+Z229+Z235+Z241+Z247+Z253+Z259+Z265+Z271+Z277+Z283+Z289+Z295</f>
        <v>19</v>
      </c>
      <c r="AA301" s="576">
        <f t="shared" si="179"/>
        <v>9</v>
      </c>
      <c r="AB301" s="576">
        <f t="shared" si="179"/>
        <v>17</v>
      </c>
      <c r="AC301" s="576">
        <f t="shared" si="179"/>
        <v>7</v>
      </c>
      <c r="AD301" s="576">
        <f t="shared" si="179"/>
        <v>23</v>
      </c>
      <c r="AE301" s="576">
        <f t="shared" si="179"/>
        <v>5</v>
      </c>
      <c r="AF301" s="576">
        <f t="shared" si="179"/>
        <v>18</v>
      </c>
      <c r="AG301" s="576">
        <f t="shared" si="179"/>
        <v>11</v>
      </c>
      <c r="AH301" s="576">
        <f t="shared" si="179"/>
        <v>12</v>
      </c>
      <c r="AI301" s="576">
        <f t="shared" si="179"/>
        <v>4</v>
      </c>
      <c r="AJ301" s="576">
        <f t="shared" si="179"/>
        <v>1</v>
      </c>
      <c r="AK301" s="576">
        <f t="shared" si="179"/>
        <v>6</v>
      </c>
      <c r="AL301" s="576">
        <f t="shared" si="179"/>
        <v>6</v>
      </c>
      <c r="AM301" s="576">
        <f t="shared" si="179"/>
        <v>1</v>
      </c>
      <c r="AN301" s="576">
        <f t="shared" si="179"/>
        <v>3</v>
      </c>
      <c r="AO301" s="578">
        <f t="shared" ref="AO301:AO306" si="180">+AO223+AO229+AO235+AO241+AO259+AO265+AO271+AO277+AO283+AO289+AO295</f>
        <v>6</v>
      </c>
      <c r="AP301" s="579">
        <f>+AP223+AP229+AP235+AP259+AP265+AP271+AP277+AP283+AP289+AP295</f>
        <v>2</v>
      </c>
      <c r="AQ301" s="411">
        <f>SUM(AQ223+AQ229+AQ235+AQ241+AQ247+AQ253+AQ259+AQ265+AQ271+AQ277+AQ283+AQ289+AQ295)</f>
        <v>131</v>
      </c>
      <c r="AR301" s="580">
        <f>SUM(AR223+AR229+AR235+AR241+AR247+AR253+AR259+AR265+AR271+AR277+AR283+AR289+AR295)</f>
        <v>130</v>
      </c>
      <c r="AS301" s="576">
        <f t="shared" ref="AS301:AX304" si="181">+AS223+AS229+AS235+AS241+AS247+AS253+AS259+AS265+AS271+AS277+AS283+AS289+AS295</f>
        <v>39</v>
      </c>
      <c r="AT301" s="578">
        <f t="shared" si="181"/>
        <v>0</v>
      </c>
      <c r="AU301" s="578">
        <f t="shared" si="181"/>
        <v>22</v>
      </c>
      <c r="AV301" s="578">
        <f t="shared" si="181"/>
        <v>8</v>
      </c>
      <c r="AW301" s="578">
        <f t="shared" si="181"/>
        <v>0</v>
      </c>
      <c r="AX301" s="578">
        <f t="shared" si="181"/>
        <v>1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622</v>
      </c>
      <c r="E302" s="574">
        <f t="shared" si="177"/>
        <v>287</v>
      </c>
      <c r="F302" s="575">
        <f t="shared" si="177"/>
        <v>335</v>
      </c>
      <c r="G302" s="417">
        <f t="shared" si="178"/>
        <v>2</v>
      </c>
      <c r="H302" s="581">
        <f t="shared" si="178"/>
        <v>1</v>
      </c>
      <c r="I302" s="417">
        <f t="shared" si="178"/>
        <v>1</v>
      </c>
      <c r="J302" s="581">
        <f t="shared" si="178"/>
        <v>2</v>
      </c>
      <c r="K302" s="581">
        <f t="shared" si="178"/>
        <v>3</v>
      </c>
      <c r="L302" s="581">
        <f t="shared" si="178"/>
        <v>2</v>
      </c>
      <c r="M302" s="581">
        <f t="shared" si="178"/>
        <v>7</v>
      </c>
      <c r="N302" s="581">
        <f t="shared" si="178"/>
        <v>6</v>
      </c>
      <c r="O302" s="581">
        <f t="shared" si="178"/>
        <v>5</v>
      </c>
      <c r="P302" s="581">
        <f t="shared" si="178"/>
        <v>6</v>
      </c>
      <c r="Q302" s="581">
        <f t="shared" si="178"/>
        <v>7</v>
      </c>
      <c r="R302" s="581">
        <f t="shared" si="178"/>
        <v>7</v>
      </c>
      <c r="S302" s="581">
        <f t="shared" si="178"/>
        <v>9</v>
      </c>
      <c r="T302" s="581">
        <f t="shared" si="178"/>
        <v>8</v>
      </c>
      <c r="U302" s="581">
        <f t="shared" si="178"/>
        <v>16</v>
      </c>
      <c r="V302" s="581">
        <f t="shared" si="178"/>
        <v>5</v>
      </c>
      <c r="W302" s="581">
        <f t="shared" si="178"/>
        <v>37</v>
      </c>
      <c r="X302" s="581">
        <f t="shared" si="178"/>
        <v>32</v>
      </c>
      <c r="Y302" s="417">
        <f>+Y224+Y230+Y236+Y242+Y248+Y254+Y260+Y266+Y272+Y278+Y284+Y290+Y296</f>
        <v>80</v>
      </c>
      <c r="Z302" s="417">
        <f t="shared" si="179"/>
        <v>58</v>
      </c>
      <c r="AA302" s="417">
        <f t="shared" si="179"/>
        <v>37</v>
      </c>
      <c r="AB302" s="417">
        <f t="shared" si="179"/>
        <v>41</v>
      </c>
      <c r="AC302" s="417">
        <f t="shared" si="179"/>
        <v>18</v>
      </c>
      <c r="AD302" s="417">
        <f t="shared" si="179"/>
        <v>37</v>
      </c>
      <c r="AE302" s="417">
        <f t="shared" si="179"/>
        <v>14</v>
      </c>
      <c r="AF302" s="417">
        <f t="shared" si="179"/>
        <v>32</v>
      </c>
      <c r="AG302" s="417">
        <f t="shared" si="179"/>
        <v>22</v>
      </c>
      <c r="AH302" s="417">
        <f t="shared" si="179"/>
        <v>67</v>
      </c>
      <c r="AI302" s="417">
        <f t="shared" si="179"/>
        <v>8</v>
      </c>
      <c r="AJ302" s="417">
        <f t="shared" si="179"/>
        <v>5</v>
      </c>
      <c r="AK302" s="417">
        <f t="shared" si="179"/>
        <v>18</v>
      </c>
      <c r="AL302" s="417">
        <f t="shared" si="179"/>
        <v>19</v>
      </c>
      <c r="AM302" s="417">
        <f t="shared" si="179"/>
        <v>3</v>
      </c>
      <c r="AN302" s="417">
        <f t="shared" si="179"/>
        <v>7</v>
      </c>
      <c r="AO302" s="582">
        <f t="shared" si="180"/>
        <v>8</v>
      </c>
      <c r="AP302" s="583">
        <f>+AP224+AP230+AP236+AP260+AP266+AP272+AP278+AP284+AP290+AP296</f>
        <v>1</v>
      </c>
      <c r="AQ302" s="584"/>
      <c r="AR302" s="585"/>
      <c r="AS302" s="417">
        <f t="shared" si="181"/>
        <v>99</v>
      </c>
      <c r="AT302" s="582">
        <f t="shared" si="181"/>
        <v>0</v>
      </c>
      <c r="AU302" s="582">
        <f t="shared" si="181"/>
        <v>45</v>
      </c>
      <c r="AV302" s="582">
        <f t="shared" si="181"/>
        <v>31</v>
      </c>
      <c r="AW302" s="582">
        <f t="shared" si="181"/>
        <v>0</v>
      </c>
      <c r="AX302" s="582">
        <f t="shared" si="181"/>
        <v>0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211</v>
      </c>
      <c r="E303" s="574">
        <f t="shared" si="177"/>
        <v>84</v>
      </c>
      <c r="F303" s="575">
        <f t="shared" si="177"/>
        <v>127</v>
      </c>
      <c r="G303" s="417">
        <f t="shared" si="178"/>
        <v>1</v>
      </c>
      <c r="H303" s="581">
        <f t="shared" si="178"/>
        <v>1</v>
      </c>
      <c r="I303" s="417">
        <f t="shared" si="178"/>
        <v>1</v>
      </c>
      <c r="J303" s="581">
        <f t="shared" si="178"/>
        <v>1</v>
      </c>
      <c r="K303" s="581">
        <f t="shared" si="178"/>
        <v>2</v>
      </c>
      <c r="L303" s="581">
        <f t="shared" si="178"/>
        <v>1</v>
      </c>
      <c r="M303" s="581">
        <f t="shared" si="178"/>
        <v>1</v>
      </c>
      <c r="N303" s="581">
        <f t="shared" si="178"/>
        <v>3</v>
      </c>
      <c r="O303" s="581">
        <f t="shared" si="178"/>
        <v>2</v>
      </c>
      <c r="P303" s="581">
        <f t="shared" si="178"/>
        <v>0</v>
      </c>
      <c r="Q303" s="581">
        <f t="shared" si="178"/>
        <v>1</v>
      </c>
      <c r="R303" s="581">
        <f t="shared" si="178"/>
        <v>1</v>
      </c>
      <c r="S303" s="581">
        <f t="shared" si="178"/>
        <v>4</v>
      </c>
      <c r="T303" s="581">
        <f t="shared" si="178"/>
        <v>3</v>
      </c>
      <c r="U303" s="581">
        <f t="shared" si="178"/>
        <v>2</v>
      </c>
      <c r="V303" s="581">
        <f t="shared" si="178"/>
        <v>2</v>
      </c>
      <c r="W303" s="581">
        <f t="shared" si="178"/>
        <v>12</v>
      </c>
      <c r="X303" s="581">
        <f t="shared" si="178"/>
        <v>11</v>
      </c>
      <c r="Y303" s="417">
        <f>+Y225+Y231+Y237+Y243+Y249+Y255+Y261+Y267+Y273+Y279+Y285+Y291+Y297</f>
        <v>17</v>
      </c>
      <c r="Z303" s="417">
        <f t="shared" si="179"/>
        <v>18</v>
      </c>
      <c r="AA303" s="417">
        <f t="shared" si="179"/>
        <v>8</v>
      </c>
      <c r="AB303" s="417">
        <f t="shared" si="179"/>
        <v>16</v>
      </c>
      <c r="AC303" s="417">
        <f t="shared" si="179"/>
        <v>7</v>
      </c>
      <c r="AD303" s="417">
        <f t="shared" si="179"/>
        <v>22</v>
      </c>
      <c r="AE303" s="417">
        <f t="shared" si="179"/>
        <v>5</v>
      </c>
      <c r="AF303" s="417">
        <f t="shared" si="179"/>
        <v>21</v>
      </c>
      <c r="AG303" s="417">
        <f t="shared" si="179"/>
        <v>10</v>
      </c>
      <c r="AH303" s="417">
        <f t="shared" si="179"/>
        <v>13</v>
      </c>
      <c r="AI303" s="417">
        <f t="shared" si="179"/>
        <v>4</v>
      </c>
      <c r="AJ303" s="417">
        <f t="shared" si="179"/>
        <v>2</v>
      </c>
      <c r="AK303" s="417">
        <f t="shared" si="179"/>
        <v>6</v>
      </c>
      <c r="AL303" s="417">
        <f t="shared" si="179"/>
        <v>7</v>
      </c>
      <c r="AM303" s="417">
        <f t="shared" si="179"/>
        <v>1</v>
      </c>
      <c r="AN303" s="417">
        <f t="shared" si="179"/>
        <v>5</v>
      </c>
      <c r="AO303" s="582">
        <f t="shared" si="180"/>
        <v>6</v>
      </c>
      <c r="AP303" s="583">
        <f>+AP225+AP231+AP237+AP261+AP267+AP273+AP279+AP285+AP291+AP297</f>
        <v>1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7</v>
      </c>
      <c r="AW303" s="582">
        <f t="shared" si="181"/>
        <v>0</v>
      </c>
      <c r="AX303" s="582">
        <f t="shared" si="181"/>
        <v>1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152</v>
      </c>
      <c r="E304" s="574">
        <f t="shared" si="177"/>
        <v>71</v>
      </c>
      <c r="F304" s="575">
        <f t="shared" si="177"/>
        <v>81</v>
      </c>
      <c r="G304" s="417">
        <f t="shared" si="178"/>
        <v>2</v>
      </c>
      <c r="H304" s="581">
        <f t="shared" si="178"/>
        <v>1</v>
      </c>
      <c r="I304" s="417">
        <f t="shared" si="178"/>
        <v>0</v>
      </c>
      <c r="J304" s="581">
        <f t="shared" si="178"/>
        <v>2</v>
      </c>
      <c r="K304" s="581">
        <f t="shared" si="178"/>
        <v>2</v>
      </c>
      <c r="L304" s="581">
        <f t="shared" si="178"/>
        <v>1</v>
      </c>
      <c r="M304" s="581">
        <f t="shared" si="178"/>
        <v>1</v>
      </c>
      <c r="N304" s="581">
        <f t="shared" si="178"/>
        <v>1</v>
      </c>
      <c r="O304" s="581">
        <f t="shared" si="178"/>
        <v>3</v>
      </c>
      <c r="P304" s="581">
        <f t="shared" si="178"/>
        <v>0</v>
      </c>
      <c r="Q304" s="581">
        <f t="shared" si="178"/>
        <v>3</v>
      </c>
      <c r="R304" s="581">
        <f t="shared" si="178"/>
        <v>2</v>
      </c>
      <c r="S304" s="581">
        <f t="shared" si="178"/>
        <v>2</v>
      </c>
      <c r="T304" s="581">
        <f t="shared" si="178"/>
        <v>1</v>
      </c>
      <c r="U304" s="581">
        <f t="shared" si="178"/>
        <v>4</v>
      </c>
      <c r="V304" s="581">
        <f t="shared" si="178"/>
        <v>1</v>
      </c>
      <c r="W304" s="581">
        <f t="shared" si="178"/>
        <v>4</v>
      </c>
      <c r="X304" s="581">
        <f t="shared" si="178"/>
        <v>2</v>
      </c>
      <c r="Y304" s="417">
        <f>+Y226+Y232+Y238+Y244+Y250+Y256+Y262+Y268+Y274+Y280+Y286+Y292+Y298</f>
        <v>15</v>
      </c>
      <c r="Z304" s="417">
        <f t="shared" si="179"/>
        <v>9</v>
      </c>
      <c r="AA304" s="417">
        <f t="shared" si="179"/>
        <v>6</v>
      </c>
      <c r="AB304" s="417">
        <f t="shared" si="179"/>
        <v>6</v>
      </c>
      <c r="AC304" s="417">
        <f t="shared" si="179"/>
        <v>5</v>
      </c>
      <c r="AD304" s="417">
        <f t="shared" si="179"/>
        <v>14</v>
      </c>
      <c r="AE304" s="417">
        <f t="shared" si="179"/>
        <v>4</v>
      </c>
      <c r="AF304" s="417">
        <f t="shared" si="179"/>
        <v>8</v>
      </c>
      <c r="AG304" s="417">
        <f t="shared" si="179"/>
        <v>7</v>
      </c>
      <c r="AH304" s="417">
        <f t="shared" si="179"/>
        <v>19</v>
      </c>
      <c r="AI304" s="417">
        <f t="shared" si="179"/>
        <v>3</v>
      </c>
      <c r="AJ304" s="417">
        <f t="shared" si="179"/>
        <v>5</v>
      </c>
      <c r="AK304" s="417">
        <f t="shared" si="179"/>
        <v>9</v>
      </c>
      <c r="AL304" s="417">
        <f t="shared" si="179"/>
        <v>6</v>
      </c>
      <c r="AM304" s="417">
        <f t="shared" si="179"/>
        <v>1</v>
      </c>
      <c r="AN304" s="417">
        <f t="shared" si="179"/>
        <v>3</v>
      </c>
      <c r="AO304" s="582">
        <f t="shared" si="180"/>
        <v>4</v>
      </c>
      <c r="AP304" s="583">
        <f>+AP226+AP232+AP238+AP262+AP268+AP274+AP280+AP286+AP292+AP298</f>
        <v>0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5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53</v>
      </c>
      <c r="E305" s="574">
        <f t="shared" si="177"/>
        <v>16</v>
      </c>
      <c r="F305" s="575">
        <f t="shared" si="177"/>
        <v>37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1</v>
      </c>
      <c r="P305" s="581">
        <f t="shared" si="178"/>
        <v>0</v>
      </c>
      <c r="Q305" s="581">
        <f t="shared" si="178"/>
        <v>0</v>
      </c>
      <c r="R305" s="581">
        <f t="shared" si="178"/>
        <v>1</v>
      </c>
      <c r="S305" s="581">
        <f t="shared" si="178"/>
        <v>0</v>
      </c>
      <c r="T305" s="581">
        <f t="shared" si="178"/>
        <v>0</v>
      </c>
      <c r="U305" s="581">
        <f t="shared" si="178"/>
        <v>1</v>
      </c>
      <c r="V305" s="581">
        <f t="shared" si="178"/>
        <v>1</v>
      </c>
      <c r="W305" s="581">
        <f t="shared" si="178"/>
        <v>0</v>
      </c>
      <c r="X305" s="581">
        <f t="shared" si="178"/>
        <v>0</v>
      </c>
      <c r="Y305" s="417">
        <f>+Y227+Y233+Y239+Y245+Y251+Y257+Y263+Y281+Y275+Y269+Y287+Y293+Y299</f>
        <v>5</v>
      </c>
      <c r="Z305" s="417">
        <f t="shared" ref="Z305:AN305" si="182">+Z227+Z233+Z239+Z245+Z251+Z257+Z263+Z281+Z275+Z269+Z287+Z293+Z299</f>
        <v>6</v>
      </c>
      <c r="AA305" s="417">
        <f t="shared" si="182"/>
        <v>2</v>
      </c>
      <c r="AB305" s="417">
        <f t="shared" si="182"/>
        <v>3</v>
      </c>
      <c r="AC305" s="417">
        <f t="shared" si="182"/>
        <v>0</v>
      </c>
      <c r="AD305" s="417">
        <f t="shared" si="182"/>
        <v>0</v>
      </c>
      <c r="AE305" s="417">
        <f t="shared" si="182"/>
        <v>1</v>
      </c>
      <c r="AF305" s="417">
        <f t="shared" si="182"/>
        <v>4</v>
      </c>
      <c r="AG305" s="417">
        <f t="shared" si="182"/>
        <v>4</v>
      </c>
      <c r="AH305" s="417">
        <f t="shared" si="182"/>
        <v>6</v>
      </c>
      <c r="AI305" s="417">
        <f t="shared" si="182"/>
        <v>0</v>
      </c>
      <c r="AJ305" s="417">
        <f t="shared" si="182"/>
        <v>5</v>
      </c>
      <c r="AK305" s="417">
        <f t="shared" si="182"/>
        <v>1</v>
      </c>
      <c r="AL305" s="417">
        <f t="shared" si="182"/>
        <v>8</v>
      </c>
      <c r="AM305" s="417">
        <f t="shared" si="182"/>
        <v>1</v>
      </c>
      <c r="AN305" s="417">
        <f t="shared" si="182"/>
        <v>3</v>
      </c>
      <c r="AO305" s="582">
        <f t="shared" si="180"/>
        <v>0</v>
      </c>
      <c r="AP305" s="583">
        <f>+AP227+AP233+AP239+AP263+AP281+AP275+AP269+AP287+AP293+AP299</f>
        <v>0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1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4432"/>
      <c r="B306" s="3302" t="s">
        <v>274</v>
      </c>
      <c r="C306" s="3302"/>
      <c r="D306" s="506">
        <f t="shared" si="176"/>
        <v>0</v>
      </c>
      <c r="E306" s="586">
        <f t="shared" si="177"/>
        <v>0</v>
      </c>
      <c r="F306" s="587">
        <f t="shared" si="177"/>
        <v>0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0</v>
      </c>
      <c r="Y306" s="506">
        <f>SUM(Y228+Y234+Y240+Y246+Y252+Y258+Y264+Y270+Y276+Y282+Y288+Y294+Y300)</f>
        <v>0</v>
      </c>
      <c r="Z306" s="506">
        <f t="shared" ref="Z306:AN306" si="183">SUM(Z228+Z234+Z240+Z246+Z252+Z258+Z264+Z270+Z276+Z282+Z288+Z294+Z300)</f>
        <v>0</v>
      </c>
      <c r="AA306" s="506">
        <f t="shared" si="183"/>
        <v>0</v>
      </c>
      <c r="AB306" s="506">
        <f t="shared" si="183"/>
        <v>0</v>
      </c>
      <c r="AC306" s="506">
        <f t="shared" si="183"/>
        <v>0</v>
      </c>
      <c r="AD306" s="506">
        <f t="shared" si="183"/>
        <v>0</v>
      </c>
      <c r="AE306" s="506">
        <f t="shared" si="183"/>
        <v>0</v>
      </c>
      <c r="AF306" s="506">
        <f t="shared" si="183"/>
        <v>0</v>
      </c>
      <c r="AG306" s="506">
        <f t="shared" si="183"/>
        <v>0</v>
      </c>
      <c r="AH306" s="506">
        <f t="shared" si="183"/>
        <v>0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4414" t="s">
        <v>40</v>
      </c>
      <c r="B308" s="4415"/>
      <c r="C308" s="4416"/>
      <c r="D308" s="4419" t="s">
        <v>4</v>
      </c>
      <c r="E308" s="4420"/>
      <c r="F308" s="4421"/>
      <c r="G308" s="4405" t="s">
        <v>5</v>
      </c>
      <c r="H308" s="4424"/>
      <c r="I308" s="4424"/>
      <c r="J308" s="4424"/>
      <c r="K308" s="4424"/>
      <c r="L308" s="4424"/>
      <c r="M308" s="4424"/>
      <c r="N308" s="4424"/>
      <c r="O308" s="4424"/>
      <c r="P308" s="4424"/>
      <c r="Q308" s="4424"/>
      <c r="R308" s="4424"/>
      <c r="S308" s="4424"/>
      <c r="T308" s="4424"/>
      <c r="U308" s="4424"/>
      <c r="V308" s="4424"/>
      <c r="W308" s="4424"/>
      <c r="X308" s="4424"/>
      <c r="Y308" s="4424"/>
      <c r="Z308" s="4424"/>
      <c r="AA308" s="4424"/>
      <c r="AB308" s="4424"/>
      <c r="AC308" s="4424"/>
      <c r="AD308" s="4424"/>
      <c r="AE308" s="4424"/>
      <c r="AF308" s="4424"/>
      <c r="AG308" s="4424"/>
      <c r="AH308" s="4424"/>
      <c r="AI308" s="4424"/>
      <c r="AJ308" s="4424"/>
      <c r="AK308" s="4424"/>
      <c r="AL308" s="4424"/>
      <c r="AM308" s="4424"/>
      <c r="AN308" s="4424"/>
      <c r="AO308" s="4424"/>
      <c r="AP308" s="4425"/>
      <c r="AQ308" s="4426" t="s">
        <v>7</v>
      </c>
      <c r="AR308" s="4428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4422"/>
      <c r="E309" s="3505"/>
      <c r="F309" s="4423"/>
      <c r="G309" s="4430" t="s">
        <v>14</v>
      </c>
      <c r="H309" s="4431"/>
      <c r="I309" s="4405" t="s">
        <v>15</v>
      </c>
      <c r="J309" s="4413"/>
      <c r="K309" s="4424" t="s">
        <v>16</v>
      </c>
      <c r="L309" s="4413"/>
      <c r="M309" s="4405" t="s">
        <v>17</v>
      </c>
      <c r="N309" s="4413"/>
      <c r="O309" s="4405" t="s">
        <v>18</v>
      </c>
      <c r="P309" s="4413"/>
      <c r="Q309" s="4405" t="s">
        <v>19</v>
      </c>
      <c r="R309" s="4413"/>
      <c r="S309" s="4405" t="s">
        <v>20</v>
      </c>
      <c r="T309" s="4413"/>
      <c r="U309" s="4405" t="s">
        <v>21</v>
      </c>
      <c r="V309" s="4413"/>
      <c r="W309" s="4405" t="s">
        <v>22</v>
      </c>
      <c r="X309" s="4413"/>
      <c r="Y309" s="4405" t="s">
        <v>23</v>
      </c>
      <c r="Z309" s="4412"/>
      <c r="AA309" s="4405" t="s">
        <v>24</v>
      </c>
      <c r="AB309" s="4412"/>
      <c r="AC309" s="4405" t="s">
        <v>247</v>
      </c>
      <c r="AD309" s="4412"/>
      <c r="AE309" s="4405" t="s">
        <v>248</v>
      </c>
      <c r="AF309" s="4412"/>
      <c r="AG309" s="4405" t="s">
        <v>249</v>
      </c>
      <c r="AH309" s="4412"/>
      <c r="AI309" s="4405" t="s">
        <v>250</v>
      </c>
      <c r="AJ309" s="4412"/>
      <c r="AK309" s="4405" t="s">
        <v>29</v>
      </c>
      <c r="AL309" s="4412"/>
      <c r="AM309" s="4405" t="s">
        <v>30</v>
      </c>
      <c r="AN309" s="4412"/>
      <c r="AO309" s="4405" t="s">
        <v>31</v>
      </c>
      <c r="AP309" s="4412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4417"/>
      <c r="B310" s="3499"/>
      <c r="C310" s="4418"/>
      <c r="D310" s="3111" t="s">
        <v>32</v>
      </c>
      <c r="E310" s="3112" t="s">
        <v>33</v>
      </c>
      <c r="F310" s="3113" t="s">
        <v>34</v>
      </c>
      <c r="G310" s="3114" t="s">
        <v>33</v>
      </c>
      <c r="H310" s="3115" t="s">
        <v>34</v>
      </c>
      <c r="I310" s="3116" t="s">
        <v>33</v>
      </c>
      <c r="J310" s="3115" t="s">
        <v>34</v>
      </c>
      <c r="K310" s="3116" t="s">
        <v>33</v>
      </c>
      <c r="L310" s="3115" t="s">
        <v>34</v>
      </c>
      <c r="M310" s="3116" t="s">
        <v>33</v>
      </c>
      <c r="N310" s="3115" t="s">
        <v>34</v>
      </c>
      <c r="O310" s="3116" t="s">
        <v>33</v>
      </c>
      <c r="P310" s="3115" t="s">
        <v>34</v>
      </c>
      <c r="Q310" s="3116" t="s">
        <v>33</v>
      </c>
      <c r="R310" s="3115" t="s">
        <v>34</v>
      </c>
      <c r="S310" s="3116" t="s">
        <v>33</v>
      </c>
      <c r="T310" s="3115" t="s">
        <v>34</v>
      </c>
      <c r="U310" s="3116" t="s">
        <v>33</v>
      </c>
      <c r="V310" s="3115" t="s">
        <v>34</v>
      </c>
      <c r="W310" s="3116" t="s">
        <v>33</v>
      </c>
      <c r="X310" s="3115" t="s">
        <v>34</v>
      </c>
      <c r="Y310" s="3116" t="s">
        <v>33</v>
      </c>
      <c r="Z310" s="3115" t="s">
        <v>34</v>
      </c>
      <c r="AA310" s="3116" t="s">
        <v>33</v>
      </c>
      <c r="AB310" s="3115" t="s">
        <v>34</v>
      </c>
      <c r="AC310" s="3116" t="s">
        <v>33</v>
      </c>
      <c r="AD310" s="3115" t="s">
        <v>34</v>
      </c>
      <c r="AE310" s="3116" t="s">
        <v>33</v>
      </c>
      <c r="AF310" s="3115" t="s">
        <v>34</v>
      </c>
      <c r="AG310" s="3116" t="s">
        <v>33</v>
      </c>
      <c r="AH310" s="3115" t="s">
        <v>34</v>
      </c>
      <c r="AI310" s="3116" t="s">
        <v>33</v>
      </c>
      <c r="AJ310" s="3115" t="s">
        <v>34</v>
      </c>
      <c r="AK310" s="3116" t="s">
        <v>33</v>
      </c>
      <c r="AL310" s="3115" t="s">
        <v>34</v>
      </c>
      <c r="AM310" s="3116" t="s">
        <v>33</v>
      </c>
      <c r="AN310" s="3115" t="s">
        <v>34</v>
      </c>
      <c r="AO310" s="3116" t="s">
        <v>33</v>
      </c>
      <c r="AP310" s="3115" t="s">
        <v>34</v>
      </c>
      <c r="AQ310" s="4427"/>
      <c r="AR310" s="4429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4409" t="s">
        <v>46</v>
      </c>
      <c r="B311" s="4410"/>
      <c r="C311" s="4411"/>
      <c r="D311" s="3117">
        <f>SUM(E311:F311)</f>
        <v>0</v>
      </c>
      <c r="E311" s="3118">
        <f t="shared" ref="E311:F315" si="184">SUM(G311+I311+K311+M311+O311+Q311+S311+U311+W311+Y311+AA311+AC311+AE311+AG311+AI311+AK311+AM311+AO311)</f>
        <v>0</v>
      </c>
      <c r="F311" s="3118">
        <f t="shared" si="184"/>
        <v>0</v>
      </c>
      <c r="G311" s="3119"/>
      <c r="H311" s="3120"/>
      <c r="I311" s="3119"/>
      <c r="J311" s="3120"/>
      <c r="K311" s="3119"/>
      <c r="L311" s="3120"/>
      <c r="M311" s="3119"/>
      <c r="N311" s="3120"/>
      <c r="O311" s="3119"/>
      <c r="P311" s="3120"/>
      <c r="Q311" s="3119"/>
      <c r="R311" s="3120"/>
      <c r="S311" s="3119"/>
      <c r="T311" s="3120"/>
      <c r="U311" s="3119"/>
      <c r="V311" s="3120"/>
      <c r="W311" s="3119"/>
      <c r="X311" s="3120"/>
      <c r="Y311" s="3119"/>
      <c r="Z311" s="3120"/>
      <c r="AA311" s="3119"/>
      <c r="AB311" s="3120"/>
      <c r="AC311" s="3119"/>
      <c r="AD311" s="3120"/>
      <c r="AE311" s="3119"/>
      <c r="AF311" s="3120"/>
      <c r="AG311" s="3119"/>
      <c r="AH311" s="3120"/>
      <c r="AI311" s="3119"/>
      <c r="AJ311" s="3120"/>
      <c r="AK311" s="3119"/>
      <c r="AL311" s="3120"/>
      <c r="AM311" s="3119"/>
      <c r="AN311" s="3120"/>
      <c r="AO311" s="3119"/>
      <c r="AP311" s="3121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4405" t="s">
        <v>287</v>
      </c>
      <c r="B317" s="4406"/>
      <c r="C317" s="3122" t="s">
        <v>288</v>
      </c>
      <c r="D317" s="3122" t="s">
        <v>289</v>
      </c>
      <c r="E317" s="3122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4407" t="s">
        <v>94</v>
      </c>
      <c r="B318" s="4408"/>
      <c r="C318" s="3123"/>
      <c r="D318" s="3123"/>
      <c r="E318" s="3123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3431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2911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17" workbookViewId="0">
      <pane xSplit="4" ySplit="4" topLeftCell="AT251" activePane="bottomRight" state="frozen"/>
      <selection activeCell="A217" sqref="A217"/>
      <selection pane="topRight" activeCell="E217" sqref="E217"/>
      <selection pane="bottomLeft" activeCell="A221" sqref="A221"/>
      <selection pane="bottomRight" activeCell="D221" sqref="D221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",[12]NOMBRE!B2," - ","( ",[12]NOMBRE!C2,[12]NOMBRE!D2,[12]NOMBRE!E2,[12]NOMBRE!F2,[12]NOMBRE!G2,"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",[12]NOMBRE!B6," - ","( ",[12]NOMBRE!C6,[12]NOMBRE!D6," )")</f>
        <v>MES: NOVIEMBRE - ( 11 )</v>
      </c>
      <c r="BU4" s="4"/>
      <c r="BV4" s="4"/>
      <c r="BW4" s="4"/>
    </row>
    <row r="5" spans="1:112" x14ac:dyDescent="0.2">
      <c r="A5" s="7" t="str">
        <f>CONCATENATE("AÑO: ",[12]NOMBRE!B7)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4415" t="s">
        <v>3</v>
      </c>
      <c r="B9" s="4415"/>
      <c r="C9" s="4416"/>
      <c r="D9" s="4556" t="s">
        <v>4</v>
      </c>
      <c r="E9" s="4556"/>
      <c r="F9" s="4557"/>
      <c r="G9" s="4405" t="s">
        <v>5</v>
      </c>
      <c r="H9" s="4424"/>
      <c r="I9" s="4424"/>
      <c r="J9" s="4424"/>
      <c r="K9" s="4424"/>
      <c r="L9" s="4424"/>
      <c r="M9" s="4424"/>
      <c r="N9" s="4424"/>
      <c r="O9" s="4424"/>
      <c r="P9" s="4424"/>
      <c r="Q9" s="4424"/>
      <c r="R9" s="4424"/>
      <c r="S9" s="4424"/>
      <c r="T9" s="4424"/>
      <c r="U9" s="4424"/>
      <c r="V9" s="4424"/>
      <c r="W9" s="4424"/>
      <c r="X9" s="4424"/>
      <c r="Y9" s="4424"/>
      <c r="Z9" s="4424"/>
      <c r="AA9" s="4424"/>
      <c r="AB9" s="4424"/>
      <c r="AC9" s="4424"/>
      <c r="AD9" s="4424"/>
      <c r="AE9" s="4424"/>
      <c r="AF9" s="4424"/>
      <c r="AG9" s="4424"/>
      <c r="AH9" s="4424"/>
      <c r="AI9" s="4424"/>
      <c r="AJ9" s="4424"/>
      <c r="AK9" s="4424"/>
      <c r="AL9" s="4424"/>
      <c r="AM9" s="4424"/>
      <c r="AN9" s="4424"/>
      <c r="AO9" s="4424"/>
      <c r="AP9" s="4425"/>
      <c r="AQ9" s="4557" t="s">
        <v>6</v>
      </c>
      <c r="AR9" s="4428" t="s">
        <v>7</v>
      </c>
      <c r="AS9" s="4428" t="s">
        <v>8</v>
      </c>
      <c r="AT9" s="4428" t="s">
        <v>9</v>
      </c>
      <c r="AU9" s="4428" t="s">
        <v>10</v>
      </c>
      <c r="AV9" s="4421" t="s">
        <v>11</v>
      </c>
      <c r="AW9" s="4428" t="s">
        <v>12</v>
      </c>
      <c r="AX9" s="4428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4540"/>
      <c r="G10" s="4558" t="s">
        <v>14</v>
      </c>
      <c r="H10" s="4431"/>
      <c r="I10" s="4405" t="s">
        <v>15</v>
      </c>
      <c r="J10" s="4413"/>
      <c r="K10" s="4424" t="s">
        <v>16</v>
      </c>
      <c r="L10" s="4413"/>
      <c r="M10" s="4405" t="s">
        <v>17</v>
      </c>
      <c r="N10" s="4413"/>
      <c r="O10" s="4405" t="s">
        <v>18</v>
      </c>
      <c r="P10" s="4413"/>
      <c r="Q10" s="4405" t="s">
        <v>19</v>
      </c>
      <c r="R10" s="4413"/>
      <c r="S10" s="4405" t="s">
        <v>20</v>
      </c>
      <c r="T10" s="4413"/>
      <c r="U10" s="4405" t="s">
        <v>21</v>
      </c>
      <c r="V10" s="4413"/>
      <c r="W10" s="4405" t="s">
        <v>22</v>
      </c>
      <c r="X10" s="4413"/>
      <c r="Y10" s="4405" t="s">
        <v>23</v>
      </c>
      <c r="Z10" s="4412"/>
      <c r="AA10" s="4405" t="s">
        <v>24</v>
      </c>
      <c r="AB10" s="4412"/>
      <c r="AC10" s="4405" t="s">
        <v>25</v>
      </c>
      <c r="AD10" s="4412"/>
      <c r="AE10" s="4405" t="s">
        <v>26</v>
      </c>
      <c r="AF10" s="4412"/>
      <c r="AG10" s="4405" t="s">
        <v>27</v>
      </c>
      <c r="AH10" s="4412"/>
      <c r="AI10" s="4405" t="s">
        <v>28</v>
      </c>
      <c r="AJ10" s="4412"/>
      <c r="AK10" s="4405" t="s">
        <v>29</v>
      </c>
      <c r="AL10" s="4412"/>
      <c r="AM10" s="4405" t="s">
        <v>30</v>
      </c>
      <c r="AN10" s="4412"/>
      <c r="AO10" s="4405" t="s">
        <v>31</v>
      </c>
      <c r="AP10" s="4559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4418"/>
      <c r="D11" s="3124" t="s">
        <v>32</v>
      </c>
      <c r="E11" s="3125" t="s">
        <v>33</v>
      </c>
      <c r="F11" s="3115" t="s">
        <v>34</v>
      </c>
      <c r="G11" s="3116" t="s">
        <v>33</v>
      </c>
      <c r="H11" s="3115" t="s">
        <v>34</v>
      </c>
      <c r="I11" s="3116" t="s">
        <v>33</v>
      </c>
      <c r="J11" s="3115" t="s">
        <v>34</v>
      </c>
      <c r="K11" s="3116" t="s">
        <v>33</v>
      </c>
      <c r="L11" s="3115" t="s">
        <v>34</v>
      </c>
      <c r="M11" s="3116" t="s">
        <v>33</v>
      </c>
      <c r="N11" s="3115" t="s">
        <v>34</v>
      </c>
      <c r="O11" s="3116" t="s">
        <v>33</v>
      </c>
      <c r="P11" s="3115" t="s">
        <v>34</v>
      </c>
      <c r="Q11" s="3116" t="s">
        <v>33</v>
      </c>
      <c r="R11" s="3115" t="s">
        <v>34</v>
      </c>
      <c r="S11" s="3116" t="s">
        <v>33</v>
      </c>
      <c r="T11" s="3115" t="s">
        <v>34</v>
      </c>
      <c r="U11" s="3116" t="s">
        <v>33</v>
      </c>
      <c r="V11" s="3115" t="s">
        <v>34</v>
      </c>
      <c r="W11" s="3116" t="s">
        <v>33</v>
      </c>
      <c r="X11" s="3115" t="s">
        <v>34</v>
      </c>
      <c r="Y11" s="3116" t="s">
        <v>33</v>
      </c>
      <c r="Z11" s="3115" t="s">
        <v>34</v>
      </c>
      <c r="AA11" s="3116" t="s">
        <v>33</v>
      </c>
      <c r="AB11" s="3115" t="s">
        <v>34</v>
      </c>
      <c r="AC11" s="3116" t="s">
        <v>33</v>
      </c>
      <c r="AD11" s="3115" t="s">
        <v>34</v>
      </c>
      <c r="AE11" s="3116" t="s">
        <v>33</v>
      </c>
      <c r="AF11" s="3115" t="s">
        <v>34</v>
      </c>
      <c r="AG11" s="3116" t="s">
        <v>33</v>
      </c>
      <c r="AH11" s="3115" t="s">
        <v>34</v>
      </c>
      <c r="AI11" s="3116" t="s">
        <v>33</v>
      </c>
      <c r="AJ11" s="3115" t="s">
        <v>34</v>
      </c>
      <c r="AK11" s="3116" t="s">
        <v>33</v>
      </c>
      <c r="AL11" s="3115" t="s">
        <v>34</v>
      </c>
      <c r="AM11" s="3116" t="s">
        <v>33</v>
      </c>
      <c r="AN11" s="3115" t="s">
        <v>34</v>
      </c>
      <c r="AO11" s="3116" t="s">
        <v>33</v>
      </c>
      <c r="AP11" s="3126" t="s">
        <v>34</v>
      </c>
      <c r="AQ11" s="4540"/>
      <c r="AR11" s="4429"/>
      <c r="AS11" s="4429"/>
      <c r="AT11" s="4429"/>
      <c r="AU11" s="4429"/>
      <c r="AV11" s="4423"/>
      <c r="AW11" s="4429"/>
      <c r="AX11" s="4429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4553" t="s">
        <v>35</v>
      </c>
      <c r="B12" s="4554"/>
      <c r="C12" s="4555"/>
      <c r="D12" s="3127">
        <f>SUM(E12+F12)</f>
        <v>0</v>
      </c>
      <c r="E12" s="3128">
        <f>SUM(G12+I12+K12+M12+O12+Q12+S12+U12+W12+Y12+AA12+AC12+AE12+AG12+AI12+AK12+AM12+AO12)</f>
        <v>0</v>
      </c>
      <c r="F12" s="3129">
        <f t="shared" ref="E12:F15" si="0">SUM(H12+J12+L12+N12+P12+R12+T12+V12+X12+Z12+AB12+AD12+AF12+AH12+AJ12+AL12+AN12+AP12)</f>
        <v>0</v>
      </c>
      <c r="G12" s="24"/>
      <c r="H12" s="25"/>
      <c r="I12" s="3130"/>
      <c r="J12" s="25"/>
      <c r="K12" s="3130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2908"/>
      <c r="H16" s="2908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4317" t="s">
        <v>40</v>
      </c>
      <c r="B17" s="4318"/>
      <c r="C17" s="4319"/>
      <c r="D17" s="4308" t="s">
        <v>41</v>
      </c>
      <c r="E17" s="4323"/>
      <c r="F17" s="4316"/>
      <c r="G17" s="4500" t="s">
        <v>14</v>
      </c>
      <c r="H17" s="4501"/>
      <c r="I17" s="4316" t="s">
        <v>15</v>
      </c>
      <c r="J17" s="4482"/>
      <c r="K17" s="4308" t="s">
        <v>16</v>
      </c>
      <c r="L17" s="4316"/>
      <c r="M17" s="4316" t="s">
        <v>17</v>
      </c>
      <c r="N17" s="4482"/>
      <c r="O17" s="4308" t="s">
        <v>18</v>
      </c>
      <c r="P17" s="4316"/>
      <c r="Q17" s="4308" t="s">
        <v>19</v>
      </c>
      <c r="R17" s="4316"/>
      <c r="S17" s="4308" t="s">
        <v>20</v>
      </c>
      <c r="T17" s="4316"/>
      <c r="U17" s="4308" t="s">
        <v>21</v>
      </c>
      <c r="V17" s="4316"/>
      <c r="W17" s="4323" t="s">
        <v>22</v>
      </c>
      <c r="X17" s="4323"/>
      <c r="Y17" s="4308" t="s">
        <v>23</v>
      </c>
      <c r="Z17" s="4315"/>
      <c r="AA17" s="4323" t="s">
        <v>24</v>
      </c>
      <c r="AB17" s="4486"/>
      <c r="AC17" s="4323" t="s">
        <v>25</v>
      </c>
      <c r="AD17" s="4486"/>
      <c r="AE17" s="4323" t="s">
        <v>26</v>
      </c>
      <c r="AF17" s="4486"/>
      <c r="AG17" s="4323" t="s">
        <v>27</v>
      </c>
      <c r="AH17" s="4486"/>
      <c r="AI17" s="4323" t="s">
        <v>28</v>
      </c>
      <c r="AJ17" s="4486"/>
      <c r="AK17" s="4323" t="s">
        <v>29</v>
      </c>
      <c r="AL17" s="4486"/>
      <c r="AM17" s="4323" t="s">
        <v>30</v>
      </c>
      <c r="AN17" s="4315"/>
      <c r="AO17" s="4323" t="s">
        <v>31</v>
      </c>
      <c r="AP17" s="4478"/>
      <c r="AQ17" s="4462" t="s">
        <v>6</v>
      </c>
      <c r="AR17" s="4462" t="s">
        <v>7</v>
      </c>
      <c r="AS17" s="4326" t="s">
        <v>8</v>
      </c>
      <c r="AT17" s="4326" t="s">
        <v>42</v>
      </c>
      <c r="AU17" s="4462" t="s">
        <v>9</v>
      </c>
      <c r="AV17" s="4495" t="s">
        <v>10</v>
      </c>
      <c r="AW17" s="4495" t="s">
        <v>12</v>
      </c>
      <c r="AX17" s="4495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4417"/>
      <c r="B18" s="3499"/>
      <c r="C18" s="4418"/>
      <c r="D18" s="2893" t="s">
        <v>32</v>
      </c>
      <c r="E18" s="2909" t="s">
        <v>33</v>
      </c>
      <c r="F18" s="617" t="s">
        <v>34</v>
      </c>
      <c r="G18" s="2893" t="s">
        <v>33</v>
      </c>
      <c r="H18" s="2892" t="s">
        <v>34</v>
      </c>
      <c r="I18" s="2910" t="s">
        <v>33</v>
      </c>
      <c r="J18" s="617" t="s">
        <v>34</v>
      </c>
      <c r="K18" s="2910" t="s">
        <v>33</v>
      </c>
      <c r="L18" s="2911" t="s">
        <v>34</v>
      </c>
      <c r="M18" s="2910" t="s">
        <v>33</v>
      </c>
      <c r="N18" s="617" t="s">
        <v>34</v>
      </c>
      <c r="O18" s="2910" t="s">
        <v>33</v>
      </c>
      <c r="P18" s="617" t="s">
        <v>34</v>
      </c>
      <c r="Q18" s="2910" t="s">
        <v>33</v>
      </c>
      <c r="R18" s="617" t="s">
        <v>34</v>
      </c>
      <c r="S18" s="2910" t="s">
        <v>33</v>
      </c>
      <c r="T18" s="617" t="s">
        <v>34</v>
      </c>
      <c r="U18" s="2893" t="s">
        <v>33</v>
      </c>
      <c r="V18" s="2892" t="s">
        <v>34</v>
      </c>
      <c r="W18" s="2891" t="s">
        <v>33</v>
      </c>
      <c r="X18" s="2912" t="s">
        <v>34</v>
      </c>
      <c r="Y18" s="2893" t="s">
        <v>33</v>
      </c>
      <c r="Z18" s="2892" t="s">
        <v>34</v>
      </c>
      <c r="AA18" s="2891" t="s">
        <v>33</v>
      </c>
      <c r="AB18" s="2912" t="s">
        <v>34</v>
      </c>
      <c r="AC18" s="2893" t="s">
        <v>33</v>
      </c>
      <c r="AD18" s="2892" t="s">
        <v>34</v>
      </c>
      <c r="AE18" s="2891" t="s">
        <v>33</v>
      </c>
      <c r="AF18" s="2912" t="s">
        <v>34</v>
      </c>
      <c r="AG18" s="2893" t="s">
        <v>33</v>
      </c>
      <c r="AH18" s="2892" t="s">
        <v>34</v>
      </c>
      <c r="AI18" s="2891" t="s">
        <v>33</v>
      </c>
      <c r="AJ18" s="2912" t="s">
        <v>34</v>
      </c>
      <c r="AK18" s="2893" t="s">
        <v>33</v>
      </c>
      <c r="AL18" s="2892" t="s">
        <v>34</v>
      </c>
      <c r="AM18" s="2891" t="s">
        <v>33</v>
      </c>
      <c r="AN18" s="2892" t="s">
        <v>34</v>
      </c>
      <c r="AO18" s="2891" t="s">
        <v>33</v>
      </c>
      <c r="AP18" s="2903" t="s">
        <v>34</v>
      </c>
      <c r="AQ18" s="3304"/>
      <c r="AR18" s="3471"/>
      <c r="AS18" s="4429"/>
      <c r="AT18" s="4429"/>
      <c r="AU18" s="4540"/>
      <c r="AV18" s="4550"/>
      <c r="AW18" s="4550"/>
      <c r="AX18" s="455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4454" t="s">
        <v>43</v>
      </c>
      <c r="B19" s="4551"/>
      <c r="C19" s="4552"/>
      <c r="D19" s="2913">
        <f>SUM(E19+F19)</f>
        <v>0</v>
      </c>
      <c r="E19" s="3131">
        <f>SUM(G19+I19+K19+M19+O19+Q19+S19+U19+W19+Y19+AA19+AC19+AE19+AG19+AI19+AK19+AM19+AO19)</f>
        <v>0</v>
      </c>
      <c r="F19" s="3132">
        <f>SUM(H19+J19+L19+N19+P19+R19+T19+V19+X19+Z19+AB19+AD19+AF19+AH19+AJ19+AL19+AN19+AP19)</f>
        <v>0</v>
      </c>
      <c r="G19" s="2907"/>
      <c r="H19" s="3133"/>
      <c r="I19" s="2907"/>
      <c r="J19" s="2914"/>
      <c r="K19" s="2907"/>
      <c r="L19" s="3133"/>
      <c r="M19" s="2907"/>
      <c r="N19" s="2914"/>
      <c r="O19" s="2907"/>
      <c r="P19" s="3133"/>
      <c r="Q19" s="2907"/>
      <c r="R19" s="3133"/>
      <c r="S19" s="2907"/>
      <c r="T19" s="3133"/>
      <c r="U19" s="2907"/>
      <c r="V19" s="3133"/>
      <c r="W19" s="2896"/>
      <c r="X19" s="2915"/>
      <c r="Y19" s="2907"/>
      <c r="Z19" s="3133"/>
      <c r="AA19" s="2896"/>
      <c r="AB19" s="2915"/>
      <c r="AC19" s="2907"/>
      <c r="AD19" s="3133"/>
      <c r="AE19" s="2896"/>
      <c r="AF19" s="2915"/>
      <c r="AG19" s="2907"/>
      <c r="AH19" s="3133"/>
      <c r="AI19" s="2896"/>
      <c r="AJ19" s="2915"/>
      <c r="AK19" s="2907"/>
      <c r="AL19" s="3133"/>
      <c r="AM19" s="2896"/>
      <c r="AN19" s="3133"/>
      <c r="AO19" s="2896"/>
      <c r="AP19" s="3134"/>
      <c r="AQ19" s="2916"/>
      <c r="AR19" s="2914"/>
      <c r="AS19" s="2917"/>
      <c r="AT19" s="2917"/>
      <c r="AU19" s="2917"/>
      <c r="AV19" s="2917"/>
      <c r="AW19" s="2917"/>
      <c r="AX19" s="2917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37</v>
      </c>
      <c r="E22" s="35">
        <f t="shared" si="25"/>
        <v>20</v>
      </c>
      <c r="F22" s="36">
        <f t="shared" si="25"/>
        <v>17</v>
      </c>
      <c r="G22" s="37">
        <v>0</v>
      </c>
      <c r="H22" s="39">
        <v>0</v>
      </c>
      <c r="I22" s="37">
        <v>0</v>
      </c>
      <c r="J22" s="38">
        <v>0</v>
      </c>
      <c r="K22" s="37">
        <v>0</v>
      </c>
      <c r="L22" s="39">
        <v>0</v>
      </c>
      <c r="M22" s="37">
        <v>7</v>
      </c>
      <c r="N22" s="38">
        <v>0</v>
      </c>
      <c r="O22" s="37">
        <v>2</v>
      </c>
      <c r="P22" s="39">
        <v>5</v>
      </c>
      <c r="Q22" s="37">
        <v>0</v>
      </c>
      <c r="R22" s="39">
        <v>4</v>
      </c>
      <c r="S22" s="37">
        <v>1</v>
      </c>
      <c r="T22" s="39">
        <v>0</v>
      </c>
      <c r="U22" s="37">
        <v>0</v>
      </c>
      <c r="V22" s="39">
        <v>0</v>
      </c>
      <c r="W22" s="68">
        <v>6</v>
      </c>
      <c r="X22" s="69">
        <v>0</v>
      </c>
      <c r="Y22" s="37">
        <v>0</v>
      </c>
      <c r="Z22" s="39">
        <v>8</v>
      </c>
      <c r="AA22" s="68">
        <v>4</v>
      </c>
      <c r="AB22" s="69">
        <v>0</v>
      </c>
      <c r="AC22" s="37">
        <v>0</v>
      </c>
      <c r="AD22" s="39">
        <v>0</v>
      </c>
      <c r="AE22" s="68">
        <v>0</v>
      </c>
      <c r="AF22" s="69">
        <v>0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38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39</v>
      </c>
      <c r="E23" s="35">
        <f t="shared" si="25"/>
        <v>22</v>
      </c>
      <c r="F23" s="36">
        <f t="shared" si="25"/>
        <v>17</v>
      </c>
      <c r="G23" s="37">
        <v>0</v>
      </c>
      <c r="H23" s="39">
        <v>1</v>
      </c>
      <c r="I23" s="37">
        <v>0</v>
      </c>
      <c r="J23" s="38">
        <v>0</v>
      </c>
      <c r="K23" s="37">
        <v>0</v>
      </c>
      <c r="L23" s="39">
        <v>0</v>
      </c>
      <c r="M23" s="37">
        <v>2</v>
      </c>
      <c r="N23" s="38">
        <v>0</v>
      </c>
      <c r="O23" s="37">
        <v>4</v>
      </c>
      <c r="P23" s="39">
        <v>4</v>
      </c>
      <c r="Q23" s="37">
        <v>1</v>
      </c>
      <c r="R23" s="39">
        <v>0</v>
      </c>
      <c r="S23" s="37">
        <v>3</v>
      </c>
      <c r="T23" s="39">
        <v>3</v>
      </c>
      <c r="U23" s="37">
        <v>2</v>
      </c>
      <c r="V23" s="39">
        <v>4</v>
      </c>
      <c r="W23" s="68">
        <v>1</v>
      </c>
      <c r="X23" s="69">
        <v>1</v>
      </c>
      <c r="Y23" s="37">
        <v>2</v>
      </c>
      <c r="Z23" s="39">
        <v>0</v>
      </c>
      <c r="AA23" s="68">
        <v>1</v>
      </c>
      <c r="AB23" s="69">
        <v>1</v>
      </c>
      <c r="AC23" s="37">
        <v>0</v>
      </c>
      <c r="AD23" s="39">
        <v>0</v>
      </c>
      <c r="AE23" s="68">
        <v>0</v>
      </c>
      <c r="AF23" s="69">
        <v>0</v>
      </c>
      <c r="AG23" s="37">
        <v>1</v>
      </c>
      <c r="AH23" s="39">
        <v>1</v>
      </c>
      <c r="AI23" s="68">
        <v>2</v>
      </c>
      <c r="AJ23" s="69">
        <v>1</v>
      </c>
      <c r="AK23" s="37">
        <v>2</v>
      </c>
      <c r="AL23" s="39">
        <v>0</v>
      </c>
      <c r="AM23" s="68">
        <v>1</v>
      </c>
      <c r="AN23" s="39">
        <v>1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2</v>
      </c>
      <c r="E26" s="35">
        <f t="shared" si="25"/>
        <v>2</v>
      </c>
      <c r="F26" s="36">
        <f t="shared" si="25"/>
        <v>0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0</v>
      </c>
      <c r="R26" s="39">
        <v>0</v>
      </c>
      <c r="S26" s="37">
        <v>0</v>
      </c>
      <c r="T26" s="39">
        <v>0</v>
      </c>
      <c r="U26" s="37">
        <v>0</v>
      </c>
      <c r="V26" s="39">
        <v>0</v>
      </c>
      <c r="W26" s="68">
        <v>1</v>
      </c>
      <c r="X26" s="69">
        <v>0</v>
      </c>
      <c r="Y26" s="37">
        <v>0</v>
      </c>
      <c r="Z26" s="39">
        <v>0</v>
      </c>
      <c r="AA26" s="68">
        <v>0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0</v>
      </c>
      <c r="AH26" s="39">
        <v>0</v>
      </c>
      <c r="AI26" s="68">
        <v>1</v>
      </c>
      <c r="AJ26" s="69">
        <v>0</v>
      </c>
      <c r="AK26" s="37">
        <v>0</v>
      </c>
      <c r="AL26" s="39">
        <v>0</v>
      </c>
      <c r="AM26" s="68">
        <v>0</v>
      </c>
      <c r="AN26" s="39">
        <v>0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91</v>
      </c>
      <c r="E31" s="35">
        <f t="shared" si="25"/>
        <v>35</v>
      </c>
      <c r="F31" s="36">
        <f t="shared" si="25"/>
        <v>56</v>
      </c>
      <c r="G31" s="37">
        <v>0</v>
      </c>
      <c r="H31" s="39">
        <v>0</v>
      </c>
      <c r="I31" s="37">
        <v>0</v>
      </c>
      <c r="J31" s="38">
        <v>0</v>
      </c>
      <c r="K31" s="37">
        <v>0</v>
      </c>
      <c r="L31" s="39">
        <v>0</v>
      </c>
      <c r="M31" s="37">
        <v>0</v>
      </c>
      <c r="N31" s="38">
        <v>4</v>
      </c>
      <c r="O31" s="37">
        <v>5</v>
      </c>
      <c r="P31" s="39">
        <v>4</v>
      </c>
      <c r="Q31" s="37">
        <v>3</v>
      </c>
      <c r="R31" s="39">
        <v>8</v>
      </c>
      <c r="S31" s="37">
        <v>2</v>
      </c>
      <c r="T31" s="39">
        <v>8</v>
      </c>
      <c r="U31" s="37">
        <v>8</v>
      </c>
      <c r="V31" s="39">
        <v>6</v>
      </c>
      <c r="W31" s="68">
        <v>7</v>
      </c>
      <c r="X31" s="69">
        <v>0</v>
      </c>
      <c r="Y31" s="37">
        <v>4</v>
      </c>
      <c r="Z31" s="39">
        <v>9</v>
      </c>
      <c r="AA31" s="68">
        <v>1</v>
      </c>
      <c r="AB31" s="69">
        <v>0</v>
      </c>
      <c r="AC31" s="37">
        <v>1</v>
      </c>
      <c r="AD31" s="39">
        <v>1</v>
      </c>
      <c r="AE31" s="68">
        <v>1</v>
      </c>
      <c r="AF31" s="69">
        <v>1</v>
      </c>
      <c r="AG31" s="37">
        <v>1</v>
      </c>
      <c r="AH31" s="39">
        <v>6</v>
      </c>
      <c r="AI31" s="68">
        <v>0</v>
      </c>
      <c r="AJ31" s="69">
        <v>8</v>
      </c>
      <c r="AK31" s="37">
        <v>2</v>
      </c>
      <c r="AL31" s="39">
        <v>0</v>
      </c>
      <c r="AM31" s="68">
        <v>0</v>
      </c>
      <c r="AN31" s="39">
        <v>1</v>
      </c>
      <c r="AO31" s="68">
        <v>0</v>
      </c>
      <c r="AP31" s="40">
        <v>0</v>
      </c>
      <c r="AQ31" s="70">
        <v>0</v>
      </c>
      <c r="AR31" s="38">
        <v>0</v>
      </c>
      <c r="AS31" s="70">
        <v>0</v>
      </c>
      <c r="AT31" s="70">
        <v>0</v>
      </c>
      <c r="AU31" s="70">
        <v>0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4482" t="s">
        <v>60</v>
      </c>
      <c r="B36" s="4482"/>
      <c r="C36" s="4482"/>
      <c r="D36" s="2918">
        <f t="shared" ref="D36:AV36" si="27">SUM(D19:D35)</f>
        <v>169</v>
      </c>
      <c r="E36" s="2919">
        <f t="shared" si="27"/>
        <v>79</v>
      </c>
      <c r="F36" s="2920">
        <f t="shared" si="27"/>
        <v>90</v>
      </c>
      <c r="G36" s="2918">
        <f t="shared" si="27"/>
        <v>0</v>
      </c>
      <c r="H36" s="2920">
        <f t="shared" si="27"/>
        <v>1</v>
      </c>
      <c r="I36" s="2918">
        <f t="shared" si="27"/>
        <v>0</v>
      </c>
      <c r="J36" s="2920">
        <f t="shared" si="27"/>
        <v>0</v>
      </c>
      <c r="K36" s="2918">
        <f t="shared" si="27"/>
        <v>0</v>
      </c>
      <c r="L36" s="2920">
        <f t="shared" si="27"/>
        <v>0</v>
      </c>
      <c r="M36" s="2918">
        <f t="shared" si="27"/>
        <v>9</v>
      </c>
      <c r="N36" s="2920">
        <f t="shared" si="27"/>
        <v>4</v>
      </c>
      <c r="O36" s="2918">
        <f t="shared" si="27"/>
        <v>11</v>
      </c>
      <c r="P36" s="2920">
        <f t="shared" si="27"/>
        <v>13</v>
      </c>
      <c r="Q36" s="2918">
        <f t="shared" si="27"/>
        <v>4</v>
      </c>
      <c r="R36" s="2920">
        <f t="shared" si="27"/>
        <v>12</v>
      </c>
      <c r="S36" s="2918">
        <f t="shared" si="27"/>
        <v>6</v>
      </c>
      <c r="T36" s="2920">
        <f t="shared" si="27"/>
        <v>11</v>
      </c>
      <c r="U36" s="2918">
        <f t="shared" si="27"/>
        <v>10</v>
      </c>
      <c r="V36" s="2920">
        <f t="shared" si="27"/>
        <v>10</v>
      </c>
      <c r="W36" s="2921">
        <f t="shared" si="27"/>
        <v>15</v>
      </c>
      <c r="X36" s="2922">
        <f t="shared" si="27"/>
        <v>1</v>
      </c>
      <c r="Y36" s="2918">
        <f t="shared" si="27"/>
        <v>6</v>
      </c>
      <c r="Z36" s="2920">
        <f t="shared" si="27"/>
        <v>17</v>
      </c>
      <c r="AA36" s="2921">
        <f t="shared" si="27"/>
        <v>6</v>
      </c>
      <c r="AB36" s="2922">
        <f t="shared" si="27"/>
        <v>1</v>
      </c>
      <c r="AC36" s="2918">
        <f t="shared" si="27"/>
        <v>1</v>
      </c>
      <c r="AD36" s="2920">
        <f t="shared" si="27"/>
        <v>1</v>
      </c>
      <c r="AE36" s="2918">
        <f t="shared" si="27"/>
        <v>1</v>
      </c>
      <c r="AF36" s="2922">
        <f t="shared" si="27"/>
        <v>1</v>
      </c>
      <c r="AG36" s="2918">
        <f t="shared" si="27"/>
        <v>2</v>
      </c>
      <c r="AH36" s="2920">
        <f t="shared" si="27"/>
        <v>7</v>
      </c>
      <c r="AI36" s="2918">
        <f t="shared" si="27"/>
        <v>3</v>
      </c>
      <c r="AJ36" s="2922">
        <f t="shared" si="27"/>
        <v>9</v>
      </c>
      <c r="AK36" s="2918">
        <f t="shared" si="27"/>
        <v>4</v>
      </c>
      <c r="AL36" s="2920">
        <f t="shared" si="27"/>
        <v>0</v>
      </c>
      <c r="AM36" s="2918">
        <f t="shared" si="27"/>
        <v>1</v>
      </c>
      <c r="AN36" s="2920">
        <f t="shared" si="27"/>
        <v>2</v>
      </c>
      <c r="AO36" s="2918">
        <f t="shared" si="27"/>
        <v>0</v>
      </c>
      <c r="AP36" s="2923">
        <f t="shared" si="27"/>
        <v>0</v>
      </c>
      <c r="AQ36" s="2920">
        <f t="shared" si="27"/>
        <v>0</v>
      </c>
      <c r="AR36" s="2920">
        <f t="shared" si="27"/>
        <v>0</v>
      </c>
      <c r="AS36" s="2924">
        <f t="shared" si="27"/>
        <v>0</v>
      </c>
      <c r="AT36" s="2924">
        <f t="shared" si="27"/>
        <v>0</v>
      </c>
      <c r="AU36" s="2924">
        <f t="shared" si="27"/>
        <v>0</v>
      </c>
      <c r="AV36" s="2924">
        <f t="shared" si="27"/>
        <v>0</v>
      </c>
      <c r="AW36" s="2924">
        <f>SUM(AW19:AW35)</f>
        <v>0</v>
      </c>
      <c r="AX36" s="2924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4460" t="s">
        <v>62</v>
      </c>
      <c r="B38" s="4461"/>
      <c r="C38" s="4461"/>
      <c r="D38" s="4460" t="s">
        <v>63</v>
      </c>
      <c r="E38" s="4461"/>
      <c r="F38" s="4462"/>
      <c r="G38" s="4308" t="s">
        <v>64</v>
      </c>
      <c r="H38" s="4323"/>
      <c r="I38" s="4323"/>
      <c r="J38" s="4323"/>
      <c r="K38" s="4323"/>
      <c r="L38" s="4323"/>
      <c r="M38" s="4323"/>
      <c r="N38" s="4323"/>
      <c r="O38" s="4323"/>
      <c r="P38" s="4323"/>
      <c r="Q38" s="4323"/>
      <c r="R38" s="4323"/>
      <c r="S38" s="4323"/>
      <c r="T38" s="4323"/>
      <c r="U38" s="4323"/>
      <c r="V38" s="4323"/>
      <c r="W38" s="4323"/>
      <c r="X38" s="4323"/>
      <c r="Y38" s="4323"/>
      <c r="Z38" s="4323"/>
      <c r="AA38" s="4323"/>
      <c r="AB38" s="4323"/>
      <c r="AC38" s="4323"/>
      <c r="AD38" s="4323"/>
      <c r="AE38" s="4323"/>
      <c r="AF38" s="4323"/>
      <c r="AG38" s="4323"/>
      <c r="AH38" s="4323"/>
      <c r="AI38" s="4323"/>
      <c r="AJ38" s="4323"/>
      <c r="AK38" s="4323"/>
      <c r="AL38" s="4323"/>
      <c r="AM38" s="4323"/>
      <c r="AN38" s="4323"/>
      <c r="AO38" s="4323"/>
      <c r="AP38" s="4324"/>
      <c r="AQ38" s="4462" t="s">
        <v>6</v>
      </c>
      <c r="AR38" s="4462" t="s">
        <v>7</v>
      </c>
      <c r="AS38" s="4462" t="s">
        <v>8</v>
      </c>
      <c r="AT38" s="4462" t="s">
        <v>9</v>
      </c>
      <c r="AU38" s="4326" t="s">
        <v>65</v>
      </c>
      <c r="AV38" s="4326" t="s">
        <v>13</v>
      </c>
      <c r="AW38" s="4326" t="s">
        <v>10</v>
      </c>
      <c r="AX38" s="4322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4540"/>
      <c r="G39" s="4447" t="s">
        <v>14</v>
      </c>
      <c r="H39" s="4328"/>
      <c r="I39" s="4308" t="s">
        <v>15</v>
      </c>
      <c r="J39" s="4316"/>
      <c r="K39" s="4323" t="s">
        <v>16</v>
      </c>
      <c r="L39" s="4316"/>
      <c r="M39" s="4308" t="s">
        <v>17</v>
      </c>
      <c r="N39" s="4316"/>
      <c r="O39" s="4308" t="s">
        <v>18</v>
      </c>
      <c r="P39" s="4316"/>
      <c r="Q39" s="4308" t="s">
        <v>19</v>
      </c>
      <c r="R39" s="4316"/>
      <c r="S39" s="4308" t="s">
        <v>20</v>
      </c>
      <c r="T39" s="4316"/>
      <c r="U39" s="4308" t="s">
        <v>21</v>
      </c>
      <c r="V39" s="4316"/>
      <c r="W39" s="4308" t="s">
        <v>22</v>
      </c>
      <c r="X39" s="4316"/>
      <c r="Y39" s="4308" t="s">
        <v>23</v>
      </c>
      <c r="Z39" s="4315"/>
      <c r="AA39" s="4308" t="s">
        <v>24</v>
      </c>
      <c r="AB39" s="4315"/>
      <c r="AC39" s="4308" t="s">
        <v>25</v>
      </c>
      <c r="AD39" s="4315"/>
      <c r="AE39" s="4308" t="s">
        <v>26</v>
      </c>
      <c r="AF39" s="4315"/>
      <c r="AG39" s="4308" t="s">
        <v>27</v>
      </c>
      <c r="AH39" s="4315"/>
      <c r="AI39" s="4308" t="s">
        <v>28</v>
      </c>
      <c r="AJ39" s="4315"/>
      <c r="AK39" s="4308" t="s">
        <v>29</v>
      </c>
      <c r="AL39" s="4315"/>
      <c r="AM39" s="4308" t="s">
        <v>30</v>
      </c>
      <c r="AN39" s="4315"/>
      <c r="AO39" s="4308" t="s">
        <v>31</v>
      </c>
      <c r="AP39" s="4478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2925" t="s">
        <v>32</v>
      </c>
      <c r="E40" s="2902" t="s">
        <v>33</v>
      </c>
      <c r="F40" s="2926" t="s">
        <v>34</v>
      </c>
      <c r="G40" s="2925" t="s">
        <v>33</v>
      </c>
      <c r="H40" s="2926" t="s">
        <v>34</v>
      </c>
      <c r="I40" s="2925" t="s">
        <v>33</v>
      </c>
      <c r="J40" s="2926" t="s">
        <v>34</v>
      </c>
      <c r="K40" s="2901" t="s">
        <v>33</v>
      </c>
      <c r="L40" s="2926" t="s">
        <v>34</v>
      </c>
      <c r="M40" s="2902" t="s">
        <v>33</v>
      </c>
      <c r="N40" s="2926" t="s">
        <v>34</v>
      </c>
      <c r="O40" s="2902" t="s">
        <v>33</v>
      </c>
      <c r="P40" s="2926" t="s">
        <v>34</v>
      </c>
      <c r="Q40" s="2902" t="s">
        <v>33</v>
      </c>
      <c r="R40" s="2926" t="s">
        <v>34</v>
      </c>
      <c r="S40" s="2902" t="s">
        <v>33</v>
      </c>
      <c r="T40" s="2926" t="s">
        <v>34</v>
      </c>
      <c r="U40" s="2927" t="s">
        <v>33</v>
      </c>
      <c r="V40" s="2892" t="s">
        <v>34</v>
      </c>
      <c r="W40" s="2927" t="s">
        <v>33</v>
      </c>
      <c r="X40" s="2892" t="s">
        <v>34</v>
      </c>
      <c r="Y40" s="2927" t="s">
        <v>33</v>
      </c>
      <c r="Z40" s="2892" t="s">
        <v>34</v>
      </c>
      <c r="AA40" s="2927" t="s">
        <v>33</v>
      </c>
      <c r="AB40" s="2892" t="s">
        <v>34</v>
      </c>
      <c r="AC40" s="2927" t="s">
        <v>33</v>
      </c>
      <c r="AD40" s="2892" t="s">
        <v>34</v>
      </c>
      <c r="AE40" s="2927" t="s">
        <v>33</v>
      </c>
      <c r="AF40" s="2892" t="s">
        <v>34</v>
      </c>
      <c r="AG40" s="2927" t="s">
        <v>33</v>
      </c>
      <c r="AH40" s="2892" t="s">
        <v>34</v>
      </c>
      <c r="AI40" s="2927" t="s">
        <v>33</v>
      </c>
      <c r="AJ40" s="2892" t="s">
        <v>34</v>
      </c>
      <c r="AK40" s="2927" t="s">
        <v>33</v>
      </c>
      <c r="AL40" s="2892" t="s">
        <v>34</v>
      </c>
      <c r="AM40" s="2927" t="s">
        <v>33</v>
      </c>
      <c r="AN40" s="2892" t="s">
        <v>34</v>
      </c>
      <c r="AO40" s="2927" t="s">
        <v>33</v>
      </c>
      <c r="AP40" s="2903" t="s">
        <v>34</v>
      </c>
      <c r="AQ40" s="4540"/>
      <c r="AR40" s="4540"/>
      <c r="AS40" s="4540"/>
      <c r="AT40" s="4540"/>
      <c r="AU40" s="4429"/>
      <c r="AV40" s="4429"/>
      <c r="AW40" s="4429"/>
      <c r="AX40" s="4423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4465" t="s">
        <v>67</v>
      </c>
      <c r="B41" s="4466"/>
      <c r="C41" s="4467"/>
      <c r="D41" s="2928">
        <f>SUM(E41+F41)</f>
        <v>0</v>
      </c>
      <c r="E41" s="3135">
        <f>+S41+Y41+AA41+AC41+AE41+AG41+AI41+AK41+AM41+AO41</f>
        <v>0</v>
      </c>
      <c r="F41" s="2930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2931"/>
      <c r="T41" s="3136"/>
      <c r="U41" s="65"/>
      <c r="V41" s="67"/>
      <c r="W41" s="65"/>
      <c r="X41" s="67"/>
      <c r="Y41" s="2931"/>
      <c r="Z41" s="3136"/>
      <c r="AA41" s="2933"/>
      <c r="AB41" s="3136"/>
      <c r="AC41" s="2934"/>
      <c r="AD41" s="3136"/>
      <c r="AE41" s="2933"/>
      <c r="AF41" s="3136"/>
      <c r="AG41" s="2931"/>
      <c r="AH41" s="3136"/>
      <c r="AI41" s="2931"/>
      <c r="AJ41" s="3136"/>
      <c r="AK41" s="2933"/>
      <c r="AL41" s="3136"/>
      <c r="AM41" s="2934"/>
      <c r="AN41" s="3136"/>
      <c r="AO41" s="2935"/>
      <c r="AP41" s="3137"/>
      <c r="AQ41" s="2937"/>
      <c r="AR41" s="3136"/>
      <c r="AS41" s="2938"/>
      <c r="AT41" s="2938"/>
      <c r="AU41" s="2938"/>
      <c r="AV41" s="2938"/>
      <c r="AW41" s="2938"/>
      <c r="AX41" s="2938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4308" t="s">
        <v>72</v>
      </c>
      <c r="B46" s="4323"/>
      <c r="C46" s="4316"/>
      <c r="D46" s="2893">
        <f t="shared" ref="D46:D59" si="34">SUM(E46+F46)</f>
        <v>0</v>
      </c>
      <c r="E46" s="2909">
        <f>S46+U46+W46+Y46+AA46+AC46+AE46+AG46+AI46+AK46+AM46+AO46</f>
        <v>0</v>
      </c>
      <c r="F46" s="2892">
        <f>T46+V46+X46+Z46+AB46+AD46+AF46+AH46+AJ46+AL46+AN46+AP46</f>
        <v>0</v>
      </c>
      <c r="G46" s="2939"/>
      <c r="H46" s="2940"/>
      <c r="I46" s="2939"/>
      <c r="J46" s="2940"/>
      <c r="K46" s="2939"/>
      <c r="L46" s="2940"/>
      <c r="M46" s="2939"/>
      <c r="N46" s="2940"/>
      <c r="O46" s="2939"/>
      <c r="P46" s="2940"/>
      <c r="Q46" s="2939"/>
      <c r="R46" s="2940"/>
      <c r="S46" s="2893">
        <f t="shared" ref="S46:AB46" si="35">SUM(S44:S45)</f>
        <v>0</v>
      </c>
      <c r="T46" s="2892">
        <f t="shared" si="35"/>
        <v>0</v>
      </c>
      <c r="U46" s="2893">
        <f t="shared" si="35"/>
        <v>0</v>
      </c>
      <c r="V46" s="2892">
        <f t="shared" si="35"/>
        <v>0</v>
      </c>
      <c r="W46" s="2891">
        <f t="shared" si="35"/>
        <v>0</v>
      </c>
      <c r="X46" s="2891">
        <f t="shared" si="35"/>
        <v>0</v>
      </c>
      <c r="Y46" s="2893">
        <f t="shared" si="35"/>
        <v>0</v>
      </c>
      <c r="Z46" s="2891">
        <f t="shared" si="35"/>
        <v>0</v>
      </c>
      <c r="AA46" s="2893">
        <f t="shared" si="35"/>
        <v>0</v>
      </c>
      <c r="AB46" s="2891">
        <f t="shared" si="35"/>
        <v>0</v>
      </c>
      <c r="AC46" s="2893">
        <f>SUM(AC44:AC45)</f>
        <v>0</v>
      </c>
      <c r="AD46" s="2892">
        <f>SUM(AD44:AD45)</f>
        <v>0</v>
      </c>
      <c r="AE46" s="2891">
        <f>SUM(AE44:AE45)</f>
        <v>0</v>
      </c>
      <c r="AF46" s="2891">
        <f t="shared" ref="AF46:AN46" si="36">SUM(AF44:AF45)</f>
        <v>0</v>
      </c>
      <c r="AG46" s="2893">
        <f t="shared" si="36"/>
        <v>0</v>
      </c>
      <c r="AH46" s="2891">
        <f t="shared" si="36"/>
        <v>0</v>
      </c>
      <c r="AI46" s="2893">
        <f t="shared" si="36"/>
        <v>0</v>
      </c>
      <c r="AJ46" s="2891">
        <f t="shared" si="36"/>
        <v>0</v>
      </c>
      <c r="AK46" s="2893">
        <f t="shared" si="36"/>
        <v>0</v>
      </c>
      <c r="AL46" s="2891">
        <f t="shared" si="36"/>
        <v>0</v>
      </c>
      <c r="AM46" s="2893">
        <f t="shared" si="36"/>
        <v>0</v>
      </c>
      <c r="AN46" s="2892">
        <f t="shared" si="36"/>
        <v>0</v>
      </c>
      <c r="AO46" s="2891">
        <f>SUM(AO44:AO45)</f>
        <v>0</v>
      </c>
      <c r="AP46" s="2941">
        <f>SUM(AP44:AP45)</f>
        <v>0</v>
      </c>
      <c r="AQ46" s="2891">
        <f>SUM(AQ44:AQ45)</f>
        <v>0</v>
      </c>
      <c r="AR46" s="2942">
        <f>SUM(AR44:AR45)</f>
        <v>0</v>
      </c>
      <c r="AS46" s="2892">
        <f>SUM(AS44)</f>
        <v>0</v>
      </c>
      <c r="AT46" s="2892">
        <f>SUM(AT44:AT45)</f>
        <v>0</v>
      </c>
      <c r="AU46" s="2892">
        <f>SUM(AU44:AU45)</f>
        <v>0</v>
      </c>
      <c r="AV46" s="2892">
        <f>SUM(AV44:AV45)</f>
        <v>0</v>
      </c>
      <c r="AW46" s="2892">
        <f>SUM(AW44:AW45)</f>
        <v>0</v>
      </c>
      <c r="AX46" s="2892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4492" t="s">
        <v>73</v>
      </c>
      <c r="B47" s="4493"/>
      <c r="C47" s="4494"/>
      <c r="D47" s="2893">
        <f t="shared" si="34"/>
        <v>0</v>
      </c>
      <c r="E47" s="2909">
        <f>+G47+I47+K47+M47+O47+Q47+S47+U47+W47+Y47+AA47+AC47+AE47+AG47+AI47+AK47+AM47+AO47</f>
        <v>0</v>
      </c>
      <c r="F47" s="2892">
        <f>+H47+J47+L47+N47+P47+R47+T47+V47+X47+Z47+AB47+AD47+AF47+AH47+AJ47+AL47+AN47+AP47</f>
        <v>0</v>
      </c>
      <c r="G47" s="2943"/>
      <c r="H47" s="2944"/>
      <c r="I47" s="2943"/>
      <c r="J47" s="2945"/>
      <c r="K47" s="2943"/>
      <c r="L47" s="2944"/>
      <c r="M47" s="2943"/>
      <c r="N47" s="2944"/>
      <c r="O47" s="2943"/>
      <c r="P47" s="2944"/>
      <c r="Q47" s="2943"/>
      <c r="R47" s="2946"/>
      <c r="S47" s="2943"/>
      <c r="T47" s="2946"/>
      <c r="U47" s="2943"/>
      <c r="V47" s="2946"/>
      <c r="W47" s="2943"/>
      <c r="X47" s="2946"/>
      <c r="Y47" s="2943"/>
      <c r="Z47" s="2946"/>
      <c r="AA47" s="2943"/>
      <c r="AB47" s="2946"/>
      <c r="AC47" s="2947"/>
      <c r="AD47" s="2946"/>
      <c r="AE47" s="2948"/>
      <c r="AF47" s="2946"/>
      <c r="AG47" s="2943"/>
      <c r="AH47" s="2946"/>
      <c r="AI47" s="2943"/>
      <c r="AJ47" s="2946"/>
      <c r="AK47" s="2943"/>
      <c r="AL47" s="2946"/>
      <c r="AM47" s="2947"/>
      <c r="AN47" s="2946"/>
      <c r="AO47" s="2945"/>
      <c r="AP47" s="2949"/>
      <c r="AQ47" s="2950"/>
      <c r="AR47" s="2944"/>
      <c r="AS47" s="2944"/>
      <c r="AT47" s="2944"/>
      <c r="AU47" s="2944"/>
      <c r="AV47" s="2944"/>
      <c r="AW47" s="2944"/>
      <c r="AX47" s="2944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4457" t="s">
        <v>74</v>
      </c>
      <c r="B48" s="4459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4482" t="s">
        <v>4</v>
      </c>
      <c r="B54" s="4482"/>
      <c r="C54" s="4482"/>
      <c r="D54" s="2893">
        <f>SUM(D48:D53)</f>
        <v>0</v>
      </c>
      <c r="E54" s="2891">
        <f>SUM(E48:E53)</f>
        <v>0</v>
      </c>
      <c r="F54" s="2892">
        <f>SUM(F48:F53)</f>
        <v>0</v>
      </c>
      <c r="G54" s="2893">
        <f>SUM(G48:G53)</f>
        <v>0</v>
      </c>
      <c r="H54" s="2893">
        <f t="shared" ref="H54:AW54" si="52">SUM(H48:H53)</f>
        <v>0</v>
      </c>
      <c r="I54" s="2893">
        <f t="shared" si="52"/>
        <v>0</v>
      </c>
      <c r="J54" s="2893">
        <f t="shared" si="52"/>
        <v>0</v>
      </c>
      <c r="K54" s="2893">
        <f t="shared" si="52"/>
        <v>0</v>
      </c>
      <c r="L54" s="2893">
        <f t="shared" si="52"/>
        <v>0</v>
      </c>
      <c r="M54" s="2893">
        <f t="shared" si="52"/>
        <v>0</v>
      </c>
      <c r="N54" s="2893">
        <f t="shared" si="52"/>
        <v>0</v>
      </c>
      <c r="O54" s="2893">
        <f t="shared" si="52"/>
        <v>0</v>
      </c>
      <c r="P54" s="2893">
        <f t="shared" si="52"/>
        <v>0</v>
      </c>
      <c r="Q54" s="2893">
        <f t="shared" si="52"/>
        <v>0</v>
      </c>
      <c r="R54" s="2893">
        <f t="shared" si="52"/>
        <v>0</v>
      </c>
      <c r="S54" s="2893">
        <f t="shared" si="52"/>
        <v>0</v>
      </c>
      <c r="T54" s="2893">
        <f t="shared" si="52"/>
        <v>0</v>
      </c>
      <c r="U54" s="2893">
        <f t="shared" si="52"/>
        <v>0</v>
      </c>
      <c r="V54" s="2893">
        <f t="shared" si="52"/>
        <v>0</v>
      </c>
      <c r="W54" s="2893">
        <f t="shared" si="52"/>
        <v>0</v>
      </c>
      <c r="X54" s="2893">
        <f t="shared" si="52"/>
        <v>0</v>
      </c>
      <c r="Y54" s="2893">
        <f>SUM(Y48:Y53)</f>
        <v>0</v>
      </c>
      <c r="Z54" s="2893">
        <f>SUM(Z48:Z53)</f>
        <v>0</v>
      </c>
      <c r="AA54" s="2893">
        <f t="shared" si="52"/>
        <v>0</v>
      </c>
      <c r="AB54" s="2893">
        <f t="shared" si="52"/>
        <v>0</v>
      </c>
      <c r="AC54" s="2893">
        <f t="shared" si="52"/>
        <v>0</v>
      </c>
      <c r="AD54" s="2893">
        <f t="shared" si="52"/>
        <v>0</v>
      </c>
      <c r="AE54" s="2893">
        <f t="shared" si="52"/>
        <v>0</v>
      </c>
      <c r="AF54" s="2893">
        <f t="shared" si="52"/>
        <v>0</v>
      </c>
      <c r="AG54" s="2893">
        <f t="shared" si="52"/>
        <v>0</v>
      </c>
      <c r="AH54" s="2893">
        <f t="shared" si="52"/>
        <v>0</v>
      </c>
      <c r="AI54" s="2893">
        <f t="shared" si="52"/>
        <v>0</v>
      </c>
      <c r="AJ54" s="2893">
        <f t="shared" si="52"/>
        <v>0</v>
      </c>
      <c r="AK54" s="2893">
        <f t="shared" si="52"/>
        <v>0</v>
      </c>
      <c r="AL54" s="2893">
        <f t="shared" si="52"/>
        <v>0</v>
      </c>
      <c r="AM54" s="2893">
        <f t="shared" si="52"/>
        <v>0</v>
      </c>
      <c r="AN54" s="2893">
        <f t="shared" si="52"/>
        <v>0</v>
      </c>
      <c r="AO54" s="2893">
        <f t="shared" si="52"/>
        <v>0</v>
      </c>
      <c r="AP54" s="2893">
        <f t="shared" si="52"/>
        <v>0</v>
      </c>
      <c r="AQ54" s="2893">
        <f t="shared" si="52"/>
        <v>0</v>
      </c>
      <c r="AR54" s="2893">
        <f t="shared" si="52"/>
        <v>0</v>
      </c>
      <c r="AS54" s="2893">
        <f t="shared" si="52"/>
        <v>0</v>
      </c>
      <c r="AT54" s="2893">
        <f t="shared" si="52"/>
        <v>0</v>
      </c>
      <c r="AU54" s="2893">
        <f t="shared" si="52"/>
        <v>0</v>
      </c>
      <c r="AV54" s="2892">
        <f>SUM(AV48:AV53)</f>
        <v>0</v>
      </c>
      <c r="AW54" s="2893">
        <f t="shared" si="52"/>
        <v>0</v>
      </c>
      <c r="AX54" s="2893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2928">
        <f t="shared" si="34"/>
        <v>0</v>
      </c>
      <c r="E55" s="3138">
        <f t="shared" si="51"/>
        <v>0</v>
      </c>
      <c r="F55" s="3139">
        <f t="shared" si="51"/>
        <v>0</v>
      </c>
      <c r="G55" s="3140"/>
      <c r="H55" s="3141"/>
      <c r="I55" s="3140"/>
      <c r="J55" s="3141"/>
      <c r="K55" s="3140"/>
      <c r="L55" s="3141"/>
      <c r="M55" s="3140"/>
      <c r="N55" s="3141"/>
      <c r="O55" s="3140"/>
      <c r="P55" s="3141"/>
      <c r="Q55" s="3140"/>
      <c r="R55" s="3141"/>
      <c r="S55" s="3140"/>
      <c r="T55" s="3141"/>
      <c r="U55" s="3140"/>
      <c r="V55" s="3141"/>
      <c r="W55" s="3140"/>
      <c r="X55" s="3141"/>
      <c r="Y55" s="3140"/>
      <c r="Z55" s="3141"/>
      <c r="AA55" s="3140"/>
      <c r="AB55" s="3141"/>
      <c r="AC55" s="3140"/>
      <c r="AD55" s="3141"/>
      <c r="AE55" s="3140"/>
      <c r="AF55" s="3141"/>
      <c r="AG55" s="3140"/>
      <c r="AH55" s="3141"/>
      <c r="AI55" s="3140"/>
      <c r="AJ55" s="3141"/>
      <c r="AK55" s="3140"/>
      <c r="AL55" s="3141"/>
      <c r="AM55" s="3140"/>
      <c r="AN55" s="3141"/>
      <c r="AO55" s="3140"/>
      <c r="AP55" s="3142"/>
      <c r="AQ55" s="3143"/>
      <c r="AR55" s="3143"/>
      <c r="AS55" s="3144"/>
      <c r="AT55" s="3144"/>
      <c r="AU55" s="3144"/>
      <c r="AV55" s="3144"/>
      <c r="AW55" s="3144"/>
      <c r="AX55" s="3144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4537"/>
      <c r="B59" s="4538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4490" t="s">
        <v>4</v>
      </c>
      <c r="B60" s="4491"/>
      <c r="C60" s="4538"/>
      <c r="D60" s="2954">
        <f t="shared" ref="D60:AX60" si="53">SUM(D55:D59)</f>
        <v>0</v>
      </c>
      <c r="E60" s="2955">
        <f>SUM(E55:E59)</f>
        <v>0</v>
      </c>
      <c r="F60" s="2956">
        <f>SUM(F55:F59)</f>
        <v>0</v>
      </c>
      <c r="G60" s="2954">
        <f t="shared" si="53"/>
        <v>0</v>
      </c>
      <c r="H60" s="2957">
        <f t="shared" si="53"/>
        <v>0</v>
      </c>
      <c r="I60" s="2954">
        <f t="shared" si="53"/>
        <v>0</v>
      </c>
      <c r="J60" s="2957">
        <f t="shared" si="53"/>
        <v>0</v>
      </c>
      <c r="K60" s="2954">
        <f t="shared" si="53"/>
        <v>0</v>
      </c>
      <c r="L60" s="2957">
        <f t="shared" si="53"/>
        <v>0</v>
      </c>
      <c r="M60" s="2954">
        <f t="shared" si="53"/>
        <v>0</v>
      </c>
      <c r="N60" s="2957">
        <f t="shared" si="53"/>
        <v>0</v>
      </c>
      <c r="O60" s="2954">
        <f t="shared" si="53"/>
        <v>0</v>
      </c>
      <c r="P60" s="2957">
        <f t="shared" si="53"/>
        <v>0</v>
      </c>
      <c r="Q60" s="2954">
        <f t="shared" si="53"/>
        <v>0</v>
      </c>
      <c r="R60" s="2957">
        <f t="shared" si="53"/>
        <v>0</v>
      </c>
      <c r="S60" s="2954">
        <f t="shared" si="53"/>
        <v>0</v>
      </c>
      <c r="T60" s="2956">
        <f t="shared" si="53"/>
        <v>0</v>
      </c>
      <c r="U60" s="2954">
        <f t="shared" si="53"/>
        <v>0</v>
      </c>
      <c r="V60" s="2957">
        <f t="shared" si="53"/>
        <v>0</v>
      </c>
      <c r="W60" s="2954">
        <f t="shared" si="53"/>
        <v>0</v>
      </c>
      <c r="X60" s="2957">
        <f t="shared" si="53"/>
        <v>0</v>
      </c>
      <c r="Y60" s="2954">
        <f t="shared" si="53"/>
        <v>0</v>
      </c>
      <c r="Z60" s="2957">
        <f t="shared" si="53"/>
        <v>0</v>
      </c>
      <c r="AA60" s="2954">
        <f t="shared" si="53"/>
        <v>0</v>
      </c>
      <c r="AB60" s="2957">
        <f t="shared" si="53"/>
        <v>0</v>
      </c>
      <c r="AC60" s="2954">
        <f t="shared" si="53"/>
        <v>0</v>
      </c>
      <c r="AD60" s="2957">
        <f t="shared" si="53"/>
        <v>0</v>
      </c>
      <c r="AE60" s="2954">
        <f t="shared" si="53"/>
        <v>0</v>
      </c>
      <c r="AF60" s="2957">
        <f t="shared" si="53"/>
        <v>0</v>
      </c>
      <c r="AG60" s="2954">
        <f t="shared" si="53"/>
        <v>0</v>
      </c>
      <c r="AH60" s="2957">
        <f t="shared" si="53"/>
        <v>0</v>
      </c>
      <c r="AI60" s="2954">
        <f t="shared" si="53"/>
        <v>0</v>
      </c>
      <c r="AJ60" s="2957">
        <f t="shared" si="53"/>
        <v>0</v>
      </c>
      <c r="AK60" s="2954">
        <f t="shared" si="53"/>
        <v>0</v>
      </c>
      <c r="AL60" s="2957">
        <f t="shared" si="53"/>
        <v>0</v>
      </c>
      <c r="AM60" s="2954">
        <f t="shared" si="53"/>
        <v>0</v>
      </c>
      <c r="AN60" s="2957">
        <f t="shared" si="53"/>
        <v>0</v>
      </c>
      <c r="AO60" s="2954">
        <f t="shared" si="53"/>
        <v>0</v>
      </c>
      <c r="AP60" s="2958">
        <f t="shared" si="53"/>
        <v>0</v>
      </c>
      <c r="AQ60" s="2957">
        <f t="shared" si="53"/>
        <v>0</v>
      </c>
      <c r="AR60" s="2954">
        <f t="shared" si="53"/>
        <v>0</v>
      </c>
      <c r="AS60" s="2954">
        <f t="shared" si="53"/>
        <v>0</v>
      </c>
      <c r="AT60" s="2954">
        <f t="shared" si="53"/>
        <v>0</v>
      </c>
      <c r="AU60" s="2954">
        <f t="shared" si="53"/>
        <v>0</v>
      </c>
      <c r="AV60" s="2892">
        <f>SUM(AV55:AV59)</f>
        <v>0</v>
      </c>
      <c r="AW60" s="2954">
        <f t="shared" si="53"/>
        <v>0</v>
      </c>
      <c r="AX60" s="2959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4460" t="s">
        <v>85</v>
      </c>
      <c r="B61" s="4462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3145"/>
      <c r="H61" s="3146"/>
      <c r="I61" s="2962"/>
      <c r="J61" s="3146"/>
      <c r="K61" s="2962"/>
      <c r="L61" s="3146"/>
      <c r="M61" s="2962"/>
      <c r="N61" s="3146"/>
      <c r="O61" s="2962"/>
      <c r="P61" s="3146"/>
      <c r="Q61" s="2962"/>
      <c r="R61" s="3146"/>
      <c r="S61" s="194"/>
      <c r="T61" s="195"/>
      <c r="U61" s="2962"/>
      <c r="V61" s="3146"/>
      <c r="W61" s="2962"/>
      <c r="X61" s="3146"/>
      <c r="Y61" s="163"/>
      <c r="Z61" s="166"/>
      <c r="AA61" s="163"/>
      <c r="AB61" s="166"/>
      <c r="AC61" s="2963"/>
      <c r="AD61" s="2964"/>
      <c r="AE61" s="198"/>
      <c r="AF61" s="199"/>
      <c r="AG61" s="198"/>
      <c r="AH61" s="199"/>
      <c r="AI61" s="133"/>
      <c r="AJ61" s="166"/>
      <c r="AK61" s="163"/>
      <c r="AL61" s="166"/>
      <c r="AM61" s="2963"/>
      <c r="AN61" s="2964"/>
      <c r="AO61" s="133"/>
      <c r="AP61" s="3142"/>
      <c r="AQ61" s="2965"/>
      <c r="AR61" s="164"/>
      <c r="AS61" s="164"/>
      <c r="AT61" s="2966"/>
      <c r="AU61" s="164"/>
      <c r="AV61" s="164"/>
      <c r="AW61" s="2966"/>
      <c r="AX61" s="2966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4539"/>
      <c r="B64" s="4540"/>
      <c r="C64" s="2942" t="s">
        <v>4</v>
      </c>
      <c r="D64" s="2954">
        <f>SUM(E64:F64)</f>
        <v>0</v>
      </c>
      <c r="E64" s="2955">
        <f>SUM(E61:E63)</f>
        <v>0</v>
      </c>
      <c r="F64" s="2892">
        <f>SUM(F61:F63)</f>
        <v>0</v>
      </c>
      <c r="G64" s="2967"/>
      <c r="H64" s="2968"/>
      <c r="I64" s="2967"/>
      <c r="J64" s="2968"/>
      <c r="K64" s="2967"/>
      <c r="L64" s="2968"/>
      <c r="M64" s="2967"/>
      <c r="N64" s="2968"/>
      <c r="O64" s="2967"/>
      <c r="P64" s="2968"/>
      <c r="Q64" s="2967"/>
      <c r="R64" s="2968"/>
      <c r="S64" s="2967"/>
      <c r="T64" s="2969"/>
      <c r="U64" s="2967"/>
      <c r="V64" s="2968"/>
      <c r="W64" s="2967"/>
      <c r="X64" s="2968"/>
      <c r="Y64" s="2893">
        <f>SUM(Y61:Y63)</f>
        <v>0</v>
      </c>
      <c r="Z64" s="2892">
        <f t="shared" ref="Z64:AX64" si="56">SUM(Z61:Z63)</f>
        <v>0</v>
      </c>
      <c r="AA64" s="2893">
        <f t="shared" si="56"/>
        <v>0</v>
      </c>
      <c r="AB64" s="2892">
        <f t="shared" si="56"/>
        <v>0</v>
      </c>
      <c r="AC64" s="2893">
        <f t="shared" si="56"/>
        <v>0</v>
      </c>
      <c r="AD64" s="2970">
        <f t="shared" si="56"/>
        <v>0</v>
      </c>
      <c r="AE64" s="2891">
        <f t="shared" si="56"/>
        <v>0</v>
      </c>
      <c r="AF64" s="2970">
        <f t="shared" si="56"/>
        <v>0</v>
      </c>
      <c r="AG64" s="2891">
        <f t="shared" si="56"/>
        <v>0</v>
      </c>
      <c r="AH64" s="2970">
        <f t="shared" si="56"/>
        <v>0</v>
      </c>
      <c r="AI64" s="2891">
        <f t="shared" si="56"/>
        <v>0</v>
      </c>
      <c r="AJ64" s="2892">
        <f t="shared" si="56"/>
        <v>0</v>
      </c>
      <c r="AK64" s="2893">
        <f t="shared" si="56"/>
        <v>0</v>
      </c>
      <c r="AL64" s="2892">
        <f t="shared" si="56"/>
        <v>0</v>
      </c>
      <c r="AM64" s="2893">
        <f t="shared" si="56"/>
        <v>0</v>
      </c>
      <c r="AN64" s="2970">
        <f t="shared" si="56"/>
        <v>0</v>
      </c>
      <c r="AO64" s="2891">
        <f t="shared" si="56"/>
        <v>0</v>
      </c>
      <c r="AP64" s="2941">
        <f t="shared" si="56"/>
        <v>0</v>
      </c>
      <c r="AQ64" s="2971">
        <f t="shared" si="56"/>
        <v>0</v>
      </c>
      <c r="AR64" s="2892">
        <f t="shared" si="56"/>
        <v>0</v>
      </c>
      <c r="AS64" s="2892">
        <f t="shared" si="56"/>
        <v>0</v>
      </c>
      <c r="AT64" s="2942">
        <f t="shared" si="56"/>
        <v>0</v>
      </c>
      <c r="AU64" s="2892">
        <f t="shared" si="56"/>
        <v>0</v>
      </c>
      <c r="AV64" s="2892">
        <f t="shared" si="56"/>
        <v>0</v>
      </c>
      <c r="AW64" s="2942">
        <f t="shared" si="56"/>
        <v>0</v>
      </c>
      <c r="AX64" s="2942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4469" t="s">
        <v>89</v>
      </c>
      <c r="B66" s="4486"/>
      <c r="C66" s="4315"/>
      <c r="D66" s="2972" t="s">
        <v>4</v>
      </c>
      <c r="E66" s="2972" t="s">
        <v>90</v>
      </c>
      <c r="F66" s="2911" t="s">
        <v>91</v>
      </c>
      <c r="G66" s="2911" t="s">
        <v>9</v>
      </c>
      <c r="H66" s="2973" t="s">
        <v>92</v>
      </c>
      <c r="I66" s="2973" t="s">
        <v>93</v>
      </c>
      <c r="J66" s="2973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4492" t="s">
        <v>94</v>
      </c>
      <c r="B67" s="4493"/>
      <c r="C67" s="4494"/>
      <c r="D67" s="2974"/>
      <c r="E67" s="2974"/>
      <c r="F67" s="2974"/>
      <c r="G67" s="2974"/>
      <c r="H67" s="2974"/>
      <c r="I67" s="2974"/>
      <c r="J67" s="2974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4547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4312" t="s">
        <v>99</v>
      </c>
      <c r="B71" s="4313"/>
      <c r="C71" s="4314"/>
      <c r="D71" s="2975"/>
      <c r="E71" s="2975"/>
      <c r="F71" s="2975"/>
      <c r="G71" s="2975"/>
      <c r="H71" s="2975"/>
      <c r="I71" s="2975"/>
      <c r="J71" s="2975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4548" t="s">
        <v>101</v>
      </c>
      <c r="B73" s="3616"/>
      <c r="C73" s="4549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4487" t="s">
        <v>102</v>
      </c>
      <c r="B74" s="4312" t="s">
        <v>102</v>
      </c>
      <c r="C74" s="4314"/>
      <c r="D74" s="2975"/>
      <c r="E74" s="2975"/>
      <c r="F74" s="2976"/>
      <c r="G74" s="2977"/>
      <c r="H74" s="2977"/>
      <c r="I74" s="2977"/>
      <c r="J74" s="2977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4547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4312" t="s">
        <v>104</v>
      </c>
      <c r="B76" s="4313"/>
      <c r="C76" s="4314"/>
      <c r="D76" s="2975"/>
      <c r="E76" s="2975"/>
      <c r="F76" s="2975"/>
      <c r="G76" s="2975"/>
      <c r="H76" s="2975"/>
      <c r="I76" s="2975"/>
      <c r="J76" s="2975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4317" t="s">
        <v>110</v>
      </c>
      <c r="B82" s="4318"/>
      <c r="C82" s="4319"/>
      <c r="D82" s="4469" t="s">
        <v>111</v>
      </c>
      <c r="E82" s="4486"/>
      <c r="F82" s="4315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4417"/>
      <c r="B83" s="3499"/>
      <c r="C83" s="4418"/>
      <c r="D83" s="2978" t="s">
        <v>4</v>
      </c>
      <c r="E83" s="2925" t="s">
        <v>33</v>
      </c>
      <c r="F83" s="2979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4487" t="s">
        <v>112</v>
      </c>
      <c r="B84" s="4488" t="s">
        <v>113</v>
      </c>
      <c r="C84" s="4489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4547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4318" t="s">
        <v>116</v>
      </c>
      <c r="B87" s="4318"/>
      <c r="C87" s="4319"/>
      <c r="D87" s="4317" t="s">
        <v>4</v>
      </c>
      <c r="E87" s="4318"/>
      <c r="F87" s="4319"/>
      <c r="G87" s="4308" t="s">
        <v>5</v>
      </c>
      <c r="H87" s="4323"/>
      <c r="I87" s="4323"/>
      <c r="J87" s="4323"/>
      <c r="K87" s="4323"/>
      <c r="L87" s="4323"/>
      <c r="M87" s="4323"/>
      <c r="N87" s="4323"/>
      <c r="O87" s="4323"/>
      <c r="P87" s="4323"/>
      <c r="Q87" s="4323"/>
      <c r="R87" s="4323"/>
      <c r="S87" s="4323"/>
      <c r="T87" s="4323"/>
      <c r="U87" s="4323"/>
      <c r="V87" s="4323"/>
      <c r="W87" s="4323"/>
      <c r="X87" s="4323"/>
      <c r="Y87" s="4323"/>
      <c r="Z87" s="4323"/>
      <c r="AA87" s="4323"/>
      <c r="AB87" s="4323"/>
      <c r="AC87" s="4323"/>
      <c r="AD87" s="4323"/>
      <c r="AE87" s="4323"/>
      <c r="AF87" s="4323"/>
      <c r="AG87" s="4323"/>
      <c r="AH87" s="4323"/>
      <c r="AI87" s="4323"/>
      <c r="AJ87" s="4323"/>
      <c r="AK87" s="4323"/>
      <c r="AL87" s="4323"/>
      <c r="AM87" s="4323"/>
      <c r="AN87" s="4324"/>
      <c r="AO87" s="4316" t="s">
        <v>117</v>
      </c>
      <c r="AP87" s="4482" t="s">
        <v>7</v>
      </c>
      <c r="AQ87" s="4485" t="s">
        <v>118</v>
      </c>
      <c r="AR87" s="4326" t="s">
        <v>119</v>
      </c>
      <c r="AS87" s="4326" t="s">
        <v>120</v>
      </c>
      <c r="AT87" s="4477" t="s">
        <v>121</v>
      </c>
      <c r="AU87" s="4477" t="s">
        <v>122</v>
      </c>
      <c r="AV87" s="4477" t="s">
        <v>123</v>
      </c>
      <c r="AW87" s="4440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4417"/>
      <c r="E88" s="3499"/>
      <c r="F88" s="4418"/>
      <c r="G88" s="4447" t="s">
        <v>124</v>
      </c>
      <c r="H88" s="4328"/>
      <c r="I88" s="4308" t="s">
        <v>16</v>
      </c>
      <c r="J88" s="4323"/>
      <c r="K88" s="4308" t="s">
        <v>17</v>
      </c>
      <c r="L88" s="4316"/>
      <c r="M88" s="4308" t="s">
        <v>18</v>
      </c>
      <c r="N88" s="4316"/>
      <c r="O88" s="4308" t="s">
        <v>19</v>
      </c>
      <c r="P88" s="4316"/>
      <c r="Q88" s="4308" t="s">
        <v>20</v>
      </c>
      <c r="R88" s="4316"/>
      <c r="S88" s="4308" t="s">
        <v>21</v>
      </c>
      <c r="T88" s="4316"/>
      <c r="U88" s="4323" t="s">
        <v>22</v>
      </c>
      <c r="V88" s="4316"/>
      <c r="W88" s="4308" t="s">
        <v>23</v>
      </c>
      <c r="X88" s="4315"/>
      <c r="Y88" s="4308" t="s">
        <v>24</v>
      </c>
      <c r="Z88" s="4315"/>
      <c r="AA88" s="4308" t="s">
        <v>25</v>
      </c>
      <c r="AB88" s="4315"/>
      <c r="AC88" s="4308" t="s">
        <v>26</v>
      </c>
      <c r="AD88" s="4315"/>
      <c r="AE88" s="4308" t="s">
        <v>27</v>
      </c>
      <c r="AF88" s="4315"/>
      <c r="AG88" s="4308" t="s">
        <v>28</v>
      </c>
      <c r="AH88" s="4315"/>
      <c r="AI88" s="4308" t="s">
        <v>29</v>
      </c>
      <c r="AJ88" s="4315"/>
      <c r="AK88" s="4323" t="s">
        <v>30</v>
      </c>
      <c r="AL88" s="4315"/>
      <c r="AM88" s="4308" t="s">
        <v>31</v>
      </c>
      <c r="AN88" s="4478"/>
      <c r="AO88" s="4316"/>
      <c r="AP88" s="4482"/>
      <c r="AQ88" s="3441"/>
      <c r="AR88" s="3290"/>
      <c r="AS88" s="3290"/>
      <c r="AT88" s="4477"/>
      <c r="AU88" s="4477"/>
      <c r="AV88" s="4477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4418"/>
      <c r="D89" s="2893" t="s">
        <v>32</v>
      </c>
      <c r="E89" s="2891" t="s">
        <v>33</v>
      </c>
      <c r="F89" s="2892" t="s">
        <v>34</v>
      </c>
      <c r="G89" s="2893" t="s">
        <v>33</v>
      </c>
      <c r="H89" s="2892" t="s">
        <v>34</v>
      </c>
      <c r="I89" s="2893" t="s">
        <v>33</v>
      </c>
      <c r="J89" s="2912" t="s">
        <v>34</v>
      </c>
      <c r="K89" s="2893" t="s">
        <v>33</v>
      </c>
      <c r="L89" s="2892" t="s">
        <v>34</v>
      </c>
      <c r="M89" s="2893" t="s">
        <v>33</v>
      </c>
      <c r="N89" s="2892" t="s">
        <v>34</v>
      </c>
      <c r="O89" s="2891" t="s">
        <v>33</v>
      </c>
      <c r="P89" s="2892" t="s">
        <v>34</v>
      </c>
      <c r="Q89" s="2891" t="s">
        <v>33</v>
      </c>
      <c r="R89" s="2892" t="s">
        <v>34</v>
      </c>
      <c r="S89" s="2891" t="s">
        <v>33</v>
      </c>
      <c r="T89" s="2892" t="s">
        <v>34</v>
      </c>
      <c r="U89" s="2891" t="s">
        <v>33</v>
      </c>
      <c r="V89" s="2892" t="s">
        <v>34</v>
      </c>
      <c r="W89" s="2891" t="s">
        <v>33</v>
      </c>
      <c r="X89" s="2892" t="s">
        <v>34</v>
      </c>
      <c r="Y89" s="2891" t="s">
        <v>33</v>
      </c>
      <c r="Z89" s="2892" t="s">
        <v>34</v>
      </c>
      <c r="AA89" s="2891" t="s">
        <v>33</v>
      </c>
      <c r="AB89" s="2892" t="s">
        <v>34</v>
      </c>
      <c r="AC89" s="2891" t="s">
        <v>33</v>
      </c>
      <c r="AD89" s="2892" t="s">
        <v>34</v>
      </c>
      <c r="AE89" s="2891" t="s">
        <v>33</v>
      </c>
      <c r="AF89" s="2892" t="s">
        <v>34</v>
      </c>
      <c r="AG89" s="2891" t="s">
        <v>33</v>
      </c>
      <c r="AH89" s="2892" t="s">
        <v>34</v>
      </c>
      <c r="AI89" s="2891" t="s">
        <v>33</v>
      </c>
      <c r="AJ89" s="2892" t="s">
        <v>34</v>
      </c>
      <c r="AK89" s="2891" t="s">
        <v>33</v>
      </c>
      <c r="AL89" s="2892" t="s">
        <v>34</v>
      </c>
      <c r="AM89" s="2891" t="s">
        <v>33</v>
      </c>
      <c r="AN89" s="2903" t="s">
        <v>34</v>
      </c>
      <c r="AO89" s="4316"/>
      <c r="AP89" s="4482"/>
      <c r="AQ89" s="4546"/>
      <c r="AR89" s="4429"/>
      <c r="AS89" s="4429"/>
      <c r="AT89" s="4477"/>
      <c r="AU89" s="4477"/>
      <c r="AV89" s="4477"/>
      <c r="AW89" s="4528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4484" t="s">
        <v>125</v>
      </c>
      <c r="B90" s="4484"/>
      <c r="C90" s="4484"/>
      <c r="D90" s="2980">
        <f>SUM(E90:F90)</f>
        <v>137</v>
      </c>
      <c r="E90" s="2904">
        <f>SUM(G90+I90+K90+M90+O90+Q90+S90+U90+W90+Y90+AA90+AC90+AE90+AG90+AI90+AK90+AM90)</f>
        <v>56</v>
      </c>
      <c r="F90" s="3129">
        <f>SUM(H90+J90+L90+N90+P90+R90+T90+V90+X90+Z90+AB90+AD90+AF90+AH90+AJ90+AL90+AN90)</f>
        <v>81</v>
      </c>
      <c r="G90" s="2907">
        <v>1</v>
      </c>
      <c r="H90" s="3120">
        <v>1</v>
      </c>
      <c r="I90" s="2907">
        <v>1</v>
      </c>
      <c r="J90" s="3147">
        <v>3</v>
      </c>
      <c r="K90" s="2907">
        <v>0</v>
      </c>
      <c r="L90" s="3120">
        <v>0</v>
      </c>
      <c r="M90" s="2907">
        <v>1</v>
      </c>
      <c r="N90" s="3120">
        <v>2</v>
      </c>
      <c r="O90" s="2896">
        <v>2</v>
      </c>
      <c r="P90" s="3120">
        <v>0</v>
      </c>
      <c r="Q90" s="2896">
        <v>1</v>
      </c>
      <c r="R90" s="3120">
        <v>0</v>
      </c>
      <c r="S90" s="2896">
        <v>6</v>
      </c>
      <c r="T90" s="3120">
        <v>1</v>
      </c>
      <c r="U90" s="2896">
        <v>3</v>
      </c>
      <c r="V90" s="3120">
        <v>0</v>
      </c>
      <c r="W90" s="2896">
        <v>6</v>
      </c>
      <c r="X90" s="3120">
        <v>3</v>
      </c>
      <c r="Y90" s="2896">
        <v>10</v>
      </c>
      <c r="Z90" s="3120">
        <v>6</v>
      </c>
      <c r="AA90" s="2896">
        <v>2</v>
      </c>
      <c r="AB90" s="3120">
        <v>8</v>
      </c>
      <c r="AC90" s="2896">
        <v>5</v>
      </c>
      <c r="AD90" s="3120">
        <v>12</v>
      </c>
      <c r="AE90" s="2896">
        <v>7</v>
      </c>
      <c r="AF90" s="3120">
        <v>17</v>
      </c>
      <c r="AG90" s="2896">
        <v>2</v>
      </c>
      <c r="AH90" s="3120">
        <v>15</v>
      </c>
      <c r="AI90" s="2896">
        <v>5</v>
      </c>
      <c r="AJ90" s="3120">
        <v>3</v>
      </c>
      <c r="AK90" s="2896">
        <v>1</v>
      </c>
      <c r="AL90" s="3120">
        <v>8</v>
      </c>
      <c r="AM90" s="2896">
        <v>3</v>
      </c>
      <c r="AN90" s="3121">
        <v>2</v>
      </c>
      <c r="AO90" s="2914">
        <v>0</v>
      </c>
      <c r="AP90" s="2900">
        <v>0</v>
      </c>
      <c r="AQ90" s="2900">
        <v>137</v>
      </c>
      <c r="AR90" s="2900">
        <v>0</v>
      </c>
      <c r="AS90" s="2900">
        <v>0</v>
      </c>
      <c r="AT90" s="2900">
        <v>6</v>
      </c>
      <c r="AU90" s="2900">
        <v>0</v>
      </c>
      <c r="AV90" s="2900">
        <v>0</v>
      </c>
      <c r="AW90" s="2900">
        <v>0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16</v>
      </c>
      <c r="E91" s="34">
        <f t="shared" ref="E91:E143" si="78">SUM(G91+I91+K91+M91+O91+Q91+S91+U91+W91+Y91+AA91+AC91+AE91+AG91+AI91+AK91+AM91)</f>
        <v>4</v>
      </c>
      <c r="F91" s="36">
        <f t="shared" ref="F91:F143" si="79">SUM(H91+J91+L91+N91+P91+R91+T91+V91+X91+Z91+AB91+AD91+AF91+AH91+AJ91+AL91+AN91)</f>
        <v>12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1</v>
      </c>
      <c r="X91" s="39">
        <v>2</v>
      </c>
      <c r="Y91" s="68">
        <v>0</v>
      </c>
      <c r="Z91" s="39">
        <v>1</v>
      </c>
      <c r="AA91" s="68">
        <v>0</v>
      </c>
      <c r="AB91" s="39">
        <v>2</v>
      </c>
      <c r="AC91" s="68">
        <v>0</v>
      </c>
      <c r="AD91" s="39">
        <v>1</v>
      </c>
      <c r="AE91" s="68">
        <v>0</v>
      </c>
      <c r="AF91" s="39">
        <v>0</v>
      </c>
      <c r="AG91" s="68">
        <v>1</v>
      </c>
      <c r="AH91" s="39">
        <v>3</v>
      </c>
      <c r="AI91" s="68">
        <v>1</v>
      </c>
      <c r="AJ91" s="39">
        <v>2</v>
      </c>
      <c r="AK91" s="68">
        <v>1</v>
      </c>
      <c r="AL91" s="39">
        <v>1</v>
      </c>
      <c r="AM91" s="68">
        <v>0</v>
      </c>
      <c r="AN91" s="40">
        <v>0</v>
      </c>
      <c r="AO91" s="38">
        <v>0</v>
      </c>
      <c r="AP91" s="38">
        <v>0</v>
      </c>
      <c r="AQ91" s="41">
        <v>16</v>
      </c>
      <c r="AR91" s="41">
        <v>0</v>
      </c>
      <c r="AS91" s="41">
        <v>0</v>
      </c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12</v>
      </c>
      <c r="E92" s="34">
        <f t="shared" si="78"/>
        <v>9</v>
      </c>
      <c r="F92" s="36">
        <f t="shared" si="79"/>
        <v>3</v>
      </c>
      <c r="G92" s="37">
        <v>2</v>
      </c>
      <c r="H92" s="27">
        <v>0</v>
      </c>
      <c r="I92" s="24">
        <v>0</v>
      </c>
      <c r="J92" s="238">
        <v>0</v>
      </c>
      <c r="K92" s="24">
        <v>0</v>
      </c>
      <c r="L92" s="39">
        <v>0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0</v>
      </c>
      <c r="V92" s="39">
        <v>0</v>
      </c>
      <c r="W92" s="68">
        <v>1</v>
      </c>
      <c r="X92" s="39">
        <v>0</v>
      </c>
      <c r="Y92" s="68">
        <v>1</v>
      </c>
      <c r="Z92" s="39">
        <v>0</v>
      </c>
      <c r="AA92" s="68">
        <v>0</v>
      </c>
      <c r="AB92" s="39">
        <v>0</v>
      </c>
      <c r="AC92" s="68">
        <v>2</v>
      </c>
      <c r="AD92" s="39">
        <v>0</v>
      </c>
      <c r="AE92" s="68">
        <v>1</v>
      </c>
      <c r="AF92" s="39">
        <v>2</v>
      </c>
      <c r="AG92" s="68">
        <v>0</v>
      </c>
      <c r="AH92" s="39">
        <v>0</v>
      </c>
      <c r="AI92" s="68">
        <v>1</v>
      </c>
      <c r="AJ92" s="39">
        <v>0</v>
      </c>
      <c r="AK92" s="68">
        <v>1</v>
      </c>
      <c r="AL92" s="39">
        <v>1</v>
      </c>
      <c r="AM92" s="68">
        <v>0</v>
      </c>
      <c r="AN92" s="40">
        <v>0</v>
      </c>
      <c r="AO92" s="38">
        <v>0</v>
      </c>
      <c r="AP92" s="25">
        <v>0</v>
      </c>
      <c r="AQ92" s="29">
        <v>12</v>
      </c>
      <c r="AR92" s="29">
        <v>0</v>
      </c>
      <c r="AS92" s="29">
        <v>0</v>
      </c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5</v>
      </c>
      <c r="E93" s="34">
        <f t="shared" si="78"/>
        <v>3</v>
      </c>
      <c r="F93" s="36">
        <f t="shared" si="79"/>
        <v>2</v>
      </c>
      <c r="G93" s="37">
        <v>2</v>
      </c>
      <c r="H93" s="27">
        <v>0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0</v>
      </c>
      <c r="X93" s="39">
        <v>0</v>
      </c>
      <c r="Y93" s="68">
        <v>0</v>
      </c>
      <c r="Z93" s="39">
        <v>0</v>
      </c>
      <c r="AA93" s="68">
        <v>0</v>
      </c>
      <c r="AB93" s="39">
        <v>1</v>
      </c>
      <c r="AC93" s="68">
        <v>1</v>
      </c>
      <c r="AD93" s="39">
        <v>0</v>
      </c>
      <c r="AE93" s="68">
        <v>0</v>
      </c>
      <c r="AF93" s="39">
        <v>0</v>
      </c>
      <c r="AG93" s="68">
        <v>0</v>
      </c>
      <c r="AH93" s="39">
        <v>0</v>
      </c>
      <c r="AI93" s="68">
        <v>0</v>
      </c>
      <c r="AJ93" s="39">
        <v>0</v>
      </c>
      <c r="AK93" s="68">
        <v>0</v>
      </c>
      <c r="AL93" s="39">
        <v>1</v>
      </c>
      <c r="AM93" s="68">
        <v>0</v>
      </c>
      <c r="AN93" s="40">
        <v>0</v>
      </c>
      <c r="AO93" s="38">
        <v>0</v>
      </c>
      <c r="AP93" s="25">
        <v>0</v>
      </c>
      <c r="AQ93" s="29">
        <v>5</v>
      </c>
      <c r="AR93" s="29">
        <v>0</v>
      </c>
      <c r="AS93" s="29">
        <v>0</v>
      </c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275</v>
      </c>
      <c r="E94" s="34">
        <f t="shared" si="78"/>
        <v>112</v>
      </c>
      <c r="F94" s="36">
        <f>SUM(H94+J94+L94+N94+P94+R94+T94+V94+X94+Z94+AB94+AD94+AF94+AH94+AJ94+AL94+AN94)</f>
        <v>163</v>
      </c>
      <c r="G94" s="37"/>
      <c r="H94" s="27"/>
      <c r="I94" s="24"/>
      <c r="J94" s="238"/>
      <c r="K94" s="24"/>
      <c r="L94" s="39"/>
      <c r="M94" s="37"/>
      <c r="N94" s="39"/>
      <c r="O94" s="68"/>
      <c r="P94" s="39"/>
      <c r="Q94" s="68"/>
      <c r="R94" s="39"/>
      <c r="S94" s="68"/>
      <c r="T94" s="39"/>
      <c r="U94" s="68">
        <v>5</v>
      </c>
      <c r="V94" s="39">
        <v>2</v>
      </c>
      <c r="W94" s="68">
        <v>18</v>
      </c>
      <c r="X94" s="39">
        <v>18</v>
      </c>
      <c r="Y94" s="68">
        <v>17</v>
      </c>
      <c r="Z94" s="39">
        <v>15</v>
      </c>
      <c r="AA94" s="68">
        <v>9</v>
      </c>
      <c r="AB94" s="39">
        <v>28</v>
      </c>
      <c r="AC94" s="68">
        <v>13</v>
      </c>
      <c r="AD94" s="39">
        <v>23</v>
      </c>
      <c r="AE94" s="68">
        <v>5</v>
      </c>
      <c r="AF94" s="39">
        <v>21</v>
      </c>
      <c r="AG94" s="68">
        <v>11</v>
      </c>
      <c r="AH94" s="39">
        <v>23</v>
      </c>
      <c r="AI94" s="68">
        <v>8</v>
      </c>
      <c r="AJ94" s="39">
        <v>9</v>
      </c>
      <c r="AK94" s="68">
        <v>15</v>
      </c>
      <c r="AL94" s="39">
        <v>15</v>
      </c>
      <c r="AM94" s="68">
        <v>11</v>
      </c>
      <c r="AN94" s="40">
        <v>9</v>
      </c>
      <c r="AO94" s="38">
        <v>12</v>
      </c>
      <c r="AP94" s="25">
        <v>0</v>
      </c>
      <c r="AQ94" s="29">
        <v>275</v>
      </c>
      <c r="AR94" s="29">
        <v>5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62</v>
      </c>
      <c r="E95" s="34">
        <f>SUM(Y95+AA95+AC95+AE95+AG95+AI95+AK95+AM95)</f>
        <v>10</v>
      </c>
      <c r="F95" s="36">
        <f>SUM(Z95+AB95+AD95+AF95+AH95+AJ95+AL95+AN95)</f>
        <v>52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6</v>
      </c>
      <c r="Z95" s="39">
        <v>27</v>
      </c>
      <c r="AA95" s="68">
        <v>4</v>
      </c>
      <c r="AB95" s="39">
        <v>5</v>
      </c>
      <c r="AC95" s="68">
        <v>0</v>
      </c>
      <c r="AD95" s="39">
        <v>4</v>
      </c>
      <c r="AE95" s="68">
        <v>0</v>
      </c>
      <c r="AF95" s="39">
        <v>7</v>
      </c>
      <c r="AG95" s="68">
        <v>0</v>
      </c>
      <c r="AH95" s="39">
        <v>0</v>
      </c>
      <c r="AI95" s="68">
        <v>0</v>
      </c>
      <c r="AJ95" s="39">
        <v>0</v>
      </c>
      <c r="AK95" s="68">
        <v>0</v>
      </c>
      <c r="AL95" s="39">
        <v>9</v>
      </c>
      <c r="AM95" s="68">
        <v>0</v>
      </c>
      <c r="AN95" s="40">
        <v>0</v>
      </c>
      <c r="AO95" s="243"/>
      <c r="AP95" s="25">
        <v>0</v>
      </c>
      <c r="AQ95" s="29">
        <v>62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83</v>
      </c>
      <c r="E96" s="34">
        <f t="shared" si="78"/>
        <v>21</v>
      </c>
      <c r="F96" s="36">
        <f t="shared" si="79"/>
        <v>62</v>
      </c>
      <c r="G96" s="37">
        <v>0</v>
      </c>
      <c r="H96" s="39">
        <v>0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0</v>
      </c>
      <c r="P96" s="39">
        <v>0</v>
      </c>
      <c r="Q96" s="68">
        <v>0</v>
      </c>
      <c r="R96" s="39">
        <v>0</v>
      </c>
      <c r="S96" s="68">
        <v>0</v>
      </c>
      <c r="T96" s="39">
        <v>0</v>
      </c>
      <c r="U96" s="68">
        <v>1</v>
      </c>
      <c r="V96" s="39">
        <v>0</v>
      </c>
      <c r="W96" s="68">
        <v>6</v>
      </c>
      <c r="X96" s="39">
        <v>1</v>
      </c>
      <c r="Y96" s="68">
        <v>6</v>
      </c>
      <c r="Z96" s="39">
        <v>29</v>
      </c>
      <c r="AA96" s="68">
        <v>4</v>
      </c>
      <c r="AB96" s="39">
        <v>6</v>
      </c>
      <c r="AC96" s="68">
        <v>0</v>
      </c>
      <c r="AD96" s="39">
        <v>6</v>
      </c>
      <c r="AE96" s="68">
        <v>0</v>
      </c>
      <c r="AF96" s="39">
        <v>9</v>
      </c>
      <c r="AG96" s="68">
        <v>3</v>
      </c>
      <c r="AH96" s="39">
        <v>1</v>
      </c>
      <c r="AI96" s="68">
        <v>1</v>
      </c>
      <c r="AJ96" s="39">
        <v>0</v>
      </c>
      <c r="AK96" s="68">
        <v>0</v>
      </c>
      <c r="AL96" s="39">
        <v>10</v>
      </c>
      <c r="AM96" s="68">
        <v>0</v>
      </c>
      <c r="AN96" s="40">
        <v>0</v>
      </c>
      <c r="AO96" s="38">
        <v>0</v>
      </c>
      <c r="AP96" s="38">
        <v>1</v>
      </c>
      <c r="AQ96" s="41">
        <v>83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8</v>
      </c>
      <c r="E97" s="34">
        <f t="shared" si="78"/>
        <v>4</v>
      </c>
      <c r="F97" s="36">
        <f t="shared" si="79"/>
        <v>4</v>
      </c>
      <c r="G97" s="37">
        <v>1</v>
      </c>
      <c r="H97" s="39">
        <v>0</v>
      </c>
      <c r="I97" s="37">
        <v>0</v>
      </c>
      <c r="J97" s="69">
        <v>3</v>
      </c>
      <c r="K97" s="37">
        <v>0</v>
      </c>
      <c r="L97" s="39">
        <v>0</v>
      </c>
      <c r="M97" s="37">
        <v>0</v>
      </c>
      <c r="N97" s="39">
        <v>0</v>
      </c>
      <c r="O97" s="68">
        <v>0</v>
      </c>
      <c r="P97" s="39">
        <v>0</v>
      </c>
      <c r="Q97" s="68">
        <v>0</v>
      </c>
      <c r="R97" s="39">
        <v>0</v>
      </c>
      <c r="S97" s="68">
        <v>2</v>
      </c>
      <c r="T97" s="39">
        <v>0</v>
      </c>
      <c r="U97" s="68">
        <v>1</v>
      </c>
      <c r="V97" s="39">
        <v>0</v>
      </c>
      <c r="W97" s="68">
        <v>0</v>
      </c>
      <c r="X97" s="39">
        <v>0</v>
      </c>
      <c r="Y97" s="68">
        <v>0</v>
      </c>
      <c r="Z97" s="39">
        <v>1</v>
      </c>
      <c r="AA97" s="68">
        <v>0</v>
      </c>
      <c r="AB97" s="39">
        <v>0</v>
      </c>
      <c r="AC97" s="68">
        <v>0</v>
      </c>
      <c r="AD97" s="39">
        <v>0</v>
      </c>
      <c r="AE97" s="68">
        <v>0</v>
      </c>
      <c r="AF97" s="39">
        <v>0</v>
      </c>
      <c r="AG97" s="68">
        <v>0</v>
      </c>
      <c r="AH97" s="39">
        <v>0</v>
      </c>
      <c r="AI97" s="68">
        <v>0</v>
      </c>
      <c r="AJ97" s="39">
        <v>0</v>
      </c>
      <c r="AK97" s="68">
        <v>0</v>
      </c>
      <c r="AL97" s="39">
        <v>0</v>
      </c>
      <c r="AM97" s="68">
        <v>0</v>
      </c>
      <c r="AN97" s="40">
        <v>0</v>
      </c>
      <c r="AO97" s="38">
        <v>0</v>
      </c>
      <c r="AP97" s="38">
        <v>0</v>
      </c>
      <c r="AQ97" s="41">
        <v>8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125</v>
      </c>
      <c r="E98" s="34">
        <f t="shared" si="78"/>
        <v>31</v>
      </c>
      <c r="F98" s="36">
        <f t="shared" si="79"/>
        <v>94</v>
      </c>
      <c r="G98" s="37">
        <v>0</v>
      </c>
      <c r="H98" s="27">
        <v>0</v>
      </c>
      <c r="I98" s="24">
        <v>0</v>
      </c>
      <c r="J98" s="238">
        <v>0</v>
      </c>
      <c r="K98" s="24">
        <v>1</v>
      </c>
      <c r="L98" s="39">
        <v>0</v>
      </c>
      <c r="M98" s="37">
        <v>0</v>
      </c>
      <c r="N98" s="39">
        <v>0</v>
      </c>
      <c r="O98" s="68">
        <v>0</v>
      </c>
      <c r="P98" s="39">
        <v>2</v>
      </c>
      <c r="Q98" s="68">
        <v>1</v>
      </c>
      <c r="R98" s="39">
        <v>2</v>
      </c>
      <c r="S98" s="68">
        <v>1</v>
      </c>
      <c r="T98" s="39">
        <v>1</v>
      </c>
      <c r="U98" s="68">
        <v>7</v>
      </c>
      <c r="V98" s="39">
        <v>0</v>
      </c>
      <c r="W98" s="68">
        <v>3</v>
      </c>
      <c r="X98" s="39">
        <v>2</v>
      </c>
      <c r="Y98" s="68">
        <v>4</v>
      </c>
      <c r="Z98" s="39">
        <v>0</v>
      </c>
      <c r="AA98" s="68">
        <v>1</v>
      </c>
      <c r="AB98" s="39">
        <v>0</v>
      </c>
      <c r="AC98" s="68">
        <v>4</v>
      </c>
      <c r="AD98" s="39">
        <v>5</v>
      </c>
      <c r="AE98" s="68">
        <v>0</v>
      </c>
      <c r="AF98" s="39">
        <v>22</v>
      </c>
      <c r="AG98" s="68">
        <v>9</v>
      </c>
      <c r="AH98" s="39">
        <v>25</v>
      </c>
      <c r="AI98" s="68">
        <v>0</v>
      </c>
      <c r="AJ98" s="39">
        <v>0</v>
      </c>
      <c r="AK98" s="68">
        <v>0</v>
      </c>
      <c r="AL98" s="39">
        <v>28</v>
      </c>
      <c r="AM98" s="68">
        <v>0</v>
      </c>
      <c r="AN98" s="40">
        <v>7</v>
      </c>
      <c r="AO98" s="38">
        <v>0</v>
      </c>
      <c r="AP98" s="25">
        <v>0</v>
      </c>
      <c r="AQ98" s="29">
        <v>125</v>
      </c>
      <c r="AR98" s="29">
        <v>0</v>
      </c>
      <c r="AS98" s="29">
        <v>0</v>
      </c>
      <c r="AT98" s="25">
        <v>1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>
        <v>0</v>
      </c>
      <c r="AS99" s="29"/>
      <c r="AT99" s="25"/>
      <c r="AU99" s="25"/>
      <c r="AV99" s="25"/>
      <c r="AW99" s="25"/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44</v>
      </c>
      <c r="E100" s="34">
        <f>SUM(G100+I100+K100+M100+O100+Q100+S100+U100+W100+Y100)</f>
        <v>25</v>
      </c>
      <c r="F100" s="36">
        <f>SUM(H100+J100+L100+N100+P100+R100+T100+V100+X100+Z100)</f>
        <v>19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0</v>
      </c>
      <c r="V100" s="39">
        <v>0</v>
      </c>
      <c r="W100" s="68">
        <v>14</v>
      </c>
      <c r="X100" s="39">
        <v>12</v>
      </c>
      <c r="Y100" s="68">
        <v>11</v>
      </c>
      <c r="Z100" s="39">
        <v>7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>
        <v>0</v>
      </c>
      <c r="AP100" s="38">
        <v>0</v>
      </c>
      <c r="AQ100" s="41">
        <v>44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20</v>
      </c>
      <c r="E101" s="34">
        <f t="shared" si="78"/>
        <v>12</v>
      </c>
      <c r="F101" s="36">
        <f t="shared" si="79"/>
        <v>8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2</v>
      </c>
      <c r="X101" s="39">
        <v>2</v>
      </c>
      <c r="Y101" s="68">
        <v>8</v>
      </c>
      <c r="Z101" s="39">
        <v>3</v>
      </c>
      <c r="AA101" s="68">
        <v>2</v>
      </c>
      <c r="AB101" s="39">
        <v>1</v>
      </c>
      <c r="AC101" s="68">
        <v>0</v>
      </c>
      <c r="AD101" s="39">
        <v>2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>
        <v>0</v>
      </c>
      <c r="AP101" s="38">
        <v>0</v>
      </c>
      <c r="AQ101" s="41">
        <v>20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7</v>
      </c>
      <c r="E102" s="34">
        <f t="shared" si="78"/>
        <v>3</v>
      </c>
      <c r="F102" s="36">
        <f t="shared" si="79"/>
        <v>4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0</v>
      </c>
      <c r="Y102" s="68">
        <v>1</v>
      </c>
      <c r="Z102" s="39">
        <v>3</v>
      </c>
      <c r="AA102" s="68">
        <v>1</v>
      </c>
      <c r="AB102" s="39">
        <v>0</v>
      </c>
      <c r="AC102" s="68">
        <v>0</v>
      </c>
      <c r="AD102" s="39">
        <v>0</v>
      </c>
      <c r="AE102" s="68">
        <v>0</v>
      </c>
      <c r="AF102" s="39">
        <v>0</v>
      </c>
      <c r="AG102" s="68">
        <v>1</v>
      </c>
      <c r="AH102" s="39">
        <v>1</v>
      </c>
      <c r="AI102" s="68">
        <v>0</v>
      </c>
      <c r="AJ102" s="39">
        <v>0</v>
      </c>
      <c r="AK102" s="68">
        <v>0</v>
      </c>
      <c r="AL102" s="39">
        <v>0</v>
      </c>
      <c r="AM102" s="68">
        <v>0</v>
      </c>
      <c r="AN102" s="40">
        <v>0</v>
      </c>
      <c r="AO102" s="38">
        <v>0</v>
      </c>
      <c r="AP102" s="38">
        <v>0</v>
      </c>
      <c r="AQ102" s="41">
        <v>7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7</v>
      </c>
      <c r="E103" s="34">
        <f t="shared" si="78"/>
        <v>1</v>
      </c>
      <c r="F103" s="36">
        <f t="shared" si="79"/>
        <v>6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0</v>
      </c>
      <c r="X103" s="39">
        <v>0</v>
      </c>
      <c r="Y103" s="68">
        <v>1</v>
      </c>
      <c r="Z103" s="39">
        <v>6</v>
      </c>
      <c r="AA103" s="68">
        <v>0</v>
      </c>
      <c r="AB103" s="39">
        <v>0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>
        <v>0</v>
      </c>
      <c r="AP103" s="38">
        <v>0</v>
      </c>
      <c r="AQ103" s="41">
        <v>7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>
        <v>0</v>
      </c>
      <c r="AP104" s="38">
        <v>0</v>
      </c>
      <c r="AQ104" s="41">
        <v>0</v>
      </c>
      <c r="AR104" s="29">
        <v>0</v>
      </c>
      <c r="AS104" s="41">
        <v>0</v>
      </c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>
        <v>0</v>
      </c>
      <c r="AP105" s="38">
        <v>0</v>
      </c>
      <c r="AQ105" s="41">
        <v>0</v>
      </c>
      <c r="AR105" s="245"/>
      <c r="AS105" s="41">
        <v>0</v>
      </c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17</v>
      </c>
      <c r="E106" s="34">
        <f t="shared" ref="E106:F108" si="87">SUM(Q106+S106+U106+W106+Y106+AA106+AC106+AE106+AG106+AI106+AK106+AM106)</f>
        <v>4</v>
      </c>
      <c r="F106" s="36">
        <f t="shared" si="87"/>
        <v>13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1</v>
      </c>
      <c r="V106" s="39">
        <v>0</v>
      </c>
      <c r="W106" s="68">
        <v>0</v>
      </c>
      <c r="X106" s="39">
        <v>0</v>
      </c>
      <c r="Y106" s="68">
        <v>0</v>
      </c>
      <c r="Z106" s="39">
        <v>1</v>
      </c>
      <c r="AA106" s="68">
        <v>0</v>
      </c>
      <c r="AB106" s="39">
        <v>0</v>
      </c>
      <c r="AC106" s="68">
        <v>0</v>
      </c>
      <c r="AD106" s="39">
        <v>2</v>
      </c>
      <c r="AE106" s="68">
        <v>2</v>
      </c>
      <c r="AF106" s="39">
        <v>3</v>
      </c>
      <c r="AG106" s="68">
        <v>0</v>
      </c>
      <c r="AH106" s="39">
        <v>6</v>
      </c>
      <c r="AI106" s="68">
        <v>1</v>
      </c>
      <c r="AJ106" s="39">
        <v>0</v>
      </c>
      <c r="AK106" s="68">
        <v>0</v>
      </c>
      <c r="AL106" s="39">
        <v>1</v>
      </c>
      <c r="AM106" s="68">
        <v>0</v>
      </c>
      <c r="AN106" s="40">
        <v>0</v>
      </c>
      <c r="AO106" s="38">
        <v>0</v>
      </c>
      <c r="AP106" s="38">
        <v>0</v>
      </c>
      <c r="AQ106" s="41">
        <v>17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16</v>
      </c>
      <c r="E107" s="34">
        <f t="shared" si="87"/>
        <v>3</v>
      </c>
      <c r="F107" s="36">
        <f t="shared" si="87"/>
        <v>13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1</v>
      </c>
      <c r="Y107" s="68">
        <v>1</v>
      </c>
      <c r="Z107" s="39">
        <v>2</v>
      </c>
      <c r="AA107" s="68">
        <v>0</v>
      </c>
      <c r="AB107" s="39">
        <v>0</v>
      </c>
      <c r="AC107" s="68">
        <v>1</v>
      </c>
      <c r="AD107" s="39">
        <v>5</v>
      </c>
      <c r="AE107" s="68">
        <v>1</v>
      </c>
      <c r="AF107" s="39">
        <v>4</v>
      </c>
      <c r="AG107" s="68">
        <v>0</v>
      </c>
      <c r="AH107" s="39">
        <v>0</v>
      </c>
      <c r="AI107" s="68">
        <v>0</v>
      </c>
      <c r="AJ107" s="39">
        <v>0</v>
      </c>
      <c r="AK107" s="68">
        <v>0</v>
      </c>
      <c r="AL107" s="39">
        <v>0</v>
      </c>
      <c r="AM107" s="68">
        <v>0</v>
      </c>
      <c r="AN107" s="40">
        <v>1</v>
      </c>
      <c r="AO107" s="38">
        <v>0</v>
      </c>
      <c r="AP107" s="38">
        <v>0</v>
      </c>
      <c r="AQ107" s="41">
        <v>16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13</v>
      </c>
      <c r="E108" s="34">
        <f t="shared" si="87"/>
        <v>5</v>
      </c>
      <c r="F108" s="36">
        <f t="shared" si="87"/>
        <v>8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1</v>
      </c>
      <c r="W108" s="68">
        <v>2</v>
      </c>
      <c r="X108" s="39">
        <v>2</v>
      </c>
      <c r="Y108" s="68">
        <v>2</v>
      </c>
      <c r="Z108" s="39">
        <v>0</v>
      </c>
      <c r="AA108" s="68">
        <v>0</v>
      </c>
      <c r="AB108" s="39">
        <v>0</v>
      </c>
      <c r="AC108" s="68">
        <v>1</v>
      </c>
      <c r="AD108" s="39">
        <v>2</v>
      </c>
      <c r="AE108" s="68">
        <v>0</v>
      </c>
      <c r="AF108" s="39">
        <v>1</v>
      </c>
      <c r="AG108" s="68">
        <v>0</v>
      </c>
      <c r="AH108" s="39">
        <v>2</v>
      </c>
      <c r="AI108" s="68">
        <v>0</v>
      </c>
      <c r="AJ108" s="39">
        <v>0</v>
      </c>
      <c r="AK108" s="68">
        <v>0</v>
      </c>
      <c r="AL108" s="39">
        <v>0</v>
      </c>
      <c r="AM108" s="68">
        <v>0</v>
      </c>
      <c r="AN108" s="40">
        <v>0</v>
      </c>
      <c r="AO108" s="38">
        <v>0</v>
      </c>
      <c r="AP108" s="38">
        <v>0</v>
      </c>
      <c r="AQ108" s="41">
        <v>13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>
        <v>0</v>
      </c>
      <c r="AP109" s="38">
        <v>0</v>
      </c>
      <c r="AQ109" s="41">
        <v>0</v>
      </c>
      <c r="AR109" s="245"/>
      <c r="AS109" s="41"/>
      <c r="AT109" s="38"/>
      <c r="AU109" s="38"/>
      <c r="AV109" s="38"/>
      <c r="AW109" s="38"/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>
        <v>0</v>
      </c>
      <c r="AP110" s="38">
        <v>0</v>
      </c>
      <c r="AQ110" s="41">
        <v>0</v>
      </c>
      <c r="AR110" s="41">
        <v>0</v>
      </c>
      <c r="AS110" s="41"/>
      <c r="AT110" s="38"/>
      <c r="AU110" s="38"/>
      <c r="AV110" s="38"/>
      <c r="AW110" s="38"/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>
        <v>0</v>
      </c>
      <c r="AP111" s="38">
        <v>0</v>
      </c>
      <c r="AQ111" s="41">
        <v>0</v>
      </c>
      <c r="AR111" s="41">
        <v>0</v>
      </c>
      <c r="AS111" s="41"/>
      <c r="AT111" s="38"/>
      <c r="AU111" s="38"/>
      <c r="AV111" s="38"/>
      <c r="AW111" s="38"/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>
        <v>0</v>
      </c>
      <c r="AP112" s="38">
        <v>0</v>
      </c>
      <c r="AQ112" s="41">
        <v>0</v>
      </c>
      <c r="AR112" s="41">
        <v>0</v>
      </c>
      <c r="AS112" s="41"/>
      <c r="AT112" s="38"/>
      <c r="AU112" s="38"/>
      <c r="AV112" s="38"/>
      <c r="AW112" s="38"/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>
        <v>0</v>
      </c>
      <c r="AP113" s="38">
        <v>0</v>
      </c>
      <c r="AQ113" s="41">
        <v>0</v>
      </c>
      <c r="AR113" s="41">
        <v>0</v>
      </c>
      <c r="AS113" s="41"/>
      <c r="AT113" s="38"/>
      <c r="AU113" s="38"/>
      <c r="AV113" s="38"/>
      <c r="AW113" s="38"/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>
        <v>0</v>
      </c>
      <c r="AP114" s="38">
        <v>0</v>
      </c>
      <c r="AQ114" s="41">
        <v>0</v>
      </c>
      <c r="AR114" s="41">
        <v>0</v>
      </c>
      <c r="AS114" s="41"/>
      <c r="AT114" s="38"/>
      <c r="AU114" s="38"/>
      <c r="AV114" s="38"/>
      <c r="AW114" s="38"/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>
        <v>0</v>
      </c>
      <c r="AP115" s="38">
        <v>0</v>
      </c>
      <c r="AQ115" s="41">
        <v>0</v>
      </c>
      <c r="AR115" s="41">
        <v>0</v>
      </c>
      <c r="AS115" s="41"/>
      <c r="AT115" s="38"/>
      <c r="AU115" s="38"/>
      <c r="AV115" s="38"/>
      <c r="AW115" s="38"/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>
        <v>0</v>
      </c>
      <c r="AP116" s="38">
        <v>0</v>
      </c>
      <c r="AQ116" s="41">
        <v>0</v>
      </c>
      <c r="AR116" s="41">
        <v>0</v>
      </c>
      <c r="AS116" s="41"/>
      <c r="AT116" s="38"/>
      <c r="AU116" s="38"/>
      <c r="AV116" s="38"/>
      <c r="AW116" s="38"/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15</v>
      </c>
      <c r="E117" s="34">
        <f>SUM(S117+U117+W117+Y117+AA117+AC117+AE117+AG117+AI117+AK117+AM117)</f>
        <v>5</v>
      </c>
      <c r="F117" s="36">
        <f>SUM(T117+V117+X117+Z117+AB117+AD117+AF117+AH117+AJ117+AL117+AN117)</f>
        <v>10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>
        <v>0</v>
      </c>
      <c r="T117" s="39">
        <v>0</v>
      </c>
      <c r="U117" s="68">
        <v>0</v>
      </c>
      <c r="V117" s="39">
        <v>0</v>
      </c>
      <c r="W117" s="68">
        <v>1</v>
      </c>
      <c r="X117" s="39">
        <v>0</v>
      </c>
      <c r="Y117" s="68">
        <v>0</v>
      </c>
      <c r="Z117" s="39">
        <v>0</v>
      </c>
      <c r="AA117" s="68">
        <v>0</v>
      </c>
      <c r="AB117" s="39">
        <v>2</v>
      </c>
      <c r="AC117" s="68">
        <v>1</v>
      </c>
      <c r="AD117" s="39">
        <v>0</v>
      </c>
      <c r="AE117" s="68">
        <v>1</v>
      </c>
      <c r="AF117" s="39">
        <v>4</v>
      </c>
      <c r="AG117" s="68">
        <v>2</v>
      </c>
      <c r="AH117" s="39">
        <v>3</v>
      </c>
      <c r="AI117" s="68">
        <v>0</v>
      </c>
      <c r="AJ117" s="39">
        <v>0</v>
      </c>
      <c r="AK117" s="68">
        <v>0</v>
      </c>
      <c r="AL117" s="39">
        <v>1</v>
      </c>
      <c r="AM117" s="68">
        <v>0</v>
      </c>
      <c r="AN117" s="40">
        <v>0</v>
      </c>
      <c r="AO117" s="38">
        <v>0</v>
      </c>
      <c r="AP117" s="38">
        <v>0</v>
      </c>
      <c r="AQ117" s="41">
        <v>15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10</v>
      </c>
      <c r="E118" s="34">
        <f>SUM(U118+W118+Y118+AA118+AC118+AE118+AG118+AI118+AK118+AM118)</f>
        <v>3</v>
      </c>
      <c r="F118" s="36">
        <f>SUM(V118+X118+Z118+AB118+AD118+AF118+AH118+AJ118+AL118+AN118)</f>
        <v>7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0</v>
      </c>
      <c r="W118" s="68">
        <v>0</v>
      </c>
      <c r="X118" s="39">
        <v>0</v>
      </c>
      <c r="Y118" s="68">
        <v>0</v>
      </c>
      <c r="Z118" s="39">
        <v>1</v>
      </c>
      <c r="AA118" s="68">
        <v>0</v>
      </c>
      <c r="AB118" s="39">
        <v>0</v>
      </c>
      <c r="AC118" s="68">
        <v>0</v>
      </c>
      <c r="AD118" s="39">
        <v>2</v>
      </c>
      <c r="AE118" s="68">
        <v>0</v>
      </c>
      <c r="AF118" s="39">
        <v>2</v>
      </c>
      <c r="AG118" s="68">
        <v>2</v>
      </c>
      <c r="AH118" s="39">
        <v>1</v>
      </c>
      <c r="AI118" s="68">
        <v>1</v>
      </c>
      <c r="AJ118" s="39">
        <v>0</v>
      </c>
      <c r="AK118" s="68">
        <v>0</v>
      </c>
      <c r="AL118" s="39">
        <v>1</v>
      </c>
      <c r="AM118" s="68">
        <v>0</v>
      </c>
      <c r="AN118" s="40">
        <v>0</v>
      </c>
      <c r="AO118" s="38">
        <v>0</v>
      </c>
      <c r="AP118" s="38">
        <v>0</v>
      </c>
      <c r="AQ118" s="41">
        <v>10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7</v>
      </c>
      <c r="E120" s="34">
        <f>SUM(G120+I120+K120+M120+O120+Q120+S120+U120+W120+Y120+AA120+AC120+AE120+AG120+AI120+AK120+AM120)</f>
        <v>3</v>
      </c>
      <c r="F120" s="36">
        <f t="shared" si="79"/>
        <v>4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0</v>
      </c>
      <c r="X120" s="39">
        <v>0</v>
      </c>
      <c r="Y120" s="68">
        <v>1</v>
      </c>
      <c r="Z120" s="39">
        <v>3</v>
      </c>
      <c r="AA120" s="68">
        <v>1</v>
      </c>
      <c r="AB120" s="39">
        <v>0</v>
      </c>
      <c r="AC120" s="68">
        <v>0</v>
      </c>
      <c r="AD120" s="39">
        <v>0</v>
      </c>
      <c r="AE120" s="68">
        <v>0</v>
      </c>
      <c r="AF120" s="39">
        <v>0</v>
      </c>
      <c r="AG120" s="68">
        <v>1</v>
      </c>
      <c r="AH120" s="39">
        <v>1</v>
      </c>
      <c r="AI120" s="68">
        <v>0</v>
      </c>
      <c r="AJ120" s="39">
        <v>0</v>
      </c>
      <c r="AK120" s="68">
        <v>0</v>
      </c>
      <c r="AL120" s="39">
        <v>0</v>
      </c>
      <c r="AM120" s="68">
        <v>0</v>
      </c>
      <c r="AN120" s="40">
        <v>0</v>
      </c>
      <c r="AO120" s="38">
        <v>0</v>
      </c>
      <c r="AP120" s="38">
        <v>0</v>
      </c>
      <c r="AQ120" s="41">
        <v>7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>
        <v>0</v>
      </c>
      <c r="AS121" s="41"/>
      <c r="AT121" s="38"/>
      <c r="AU121" s="38"/>
      <c r="AV121" s="38"/>
      <c r="AW121" s="38"/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>
        <v>0</v>
      </c>
      <c r="AS122" s="41"/>
      <c r="AT122" s="38"/>
      <c r="AU122" s="38"/>
      <c r="AV122" s="38"/>
      <c r="AW122" s="38"/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>
        <v>0</v>
      </c>
      <c r="AS123" s="41"/>
      <c r="AT123" s="38"/>
      <c r="AU123" s="38"/>
      <c r="AV123" s="38"/>
      <c r="AW123" s="38"/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>
        <v>0</v>
      </c>
      <c r="AS124" s="41"/>
      <c r="AT124" s="38"/>
      <c r="AU124" s="38"/>
      <c r="AV124" s="38"/>
      <c r="AW124" s="38"/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>
        <v>0</v>
      </c>
      <c r="AS125" s="41"/>
      <c r="AT125" s="38"/>
      <c r="AU125" s="38"/>
      <c r="AV125" s="38"/>
      <c r="AW125" s="38"/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1</v>
      </c>
      <c r="E126" s="34">
        <f t="shared" si="92"/>
        <v>1</v>
      </c>
      <c r="F126" s="36">
        <f t="shared" si="92"/>
        <v>0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0</v>
      </c>
      <c r="AH126" s="39">
        <v>0</v>
      </c>
      <c r="AI126" s="68">
        <v>0</v>
      </c>
      <c r="AJ126" s="39">
        <v>0</v>
      </c>
      <c r="AK126" s="68">
        <v>1</v>
      </c>
      <c r="AL126" s="39">
        <v>0</v>
      </c>
      <c r="AM126" s="68">
        <v>0</v>
      </c>
      <c r="AN126" s="40">
        <v>0</v>
      </c>
      <c r="AO126" s="243"/>
      <c r="AP126" s="38">
        <v>0</v>
      </c>
      <c r="AQ126" s="41">
        <v>1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>
        <v>0</v>
      </c>
      <c r="AS127" s="41"/>
      <c r="AT127" s="38"/>
      <c r="AU127" s="38"/>
      <c r="AV127" s="38"/>
      <c r="AW127" s="38"/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/>
      <c r="AP128" s="252"/>
      <c r="AQ128" s="249">
        <v>0</v>
      </c>
      <c r="AR128" s="249"/>
      <c r="AS128" s="41"/>
      <c r="AT128" s="38"/>
      <c r="AU128" s="38"/>
      <c r="AV128" s="38"/>
      <c r="AW128" s="38"/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/>
      <c r="AP129" s="252"/>
      <c r="AQ129" s="249">
        <v>0</v>
      </c>
      <c r="AR129" s="249"/>
      <c r="AS129" s="41"/>
      <c r="AT129" s="38"/>
      <c r="AU129" s="38"/>
      <c r="AV129" s="38"/>
      <c r="AW129" s="38"/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/>
      <c r="AP130" s="252"/>
      <c r="AQ130" s="249">
        <v>0</v>
      </c>
      <c r="AR130" s="249"/>
      <c r="AS130" s="41"/>
      <c r="AT130" s="38"/>
      <c r="AU130" s="38"/>
      <c r="AV130" s="38"/>
      <c r="AW130" s="38"/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/>
      <c r="AP131" s="252"/>
      <c r="AQ131" s="249">
        <v>0</v>
      </c>
      <c r="AR131" s="249"/>
      <c r="AS131" s="41"/>
      <c r="AT131" s="38"/>
      <c r="AU131" s="38"/>
      <c r="AV131" s="38"/>
      <c r="AW131" s="38"/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/>
      <c r="AP132" s="252"/>
      <c r="AQ132" s="249">
        <v>0</v>
      </c>
      <c r="AR132" s="249"/>
      <c r="AS132" s="41"/>
      <c r="AT132" s="38"/>
      <c r="AU132" s="38"/>
      <c r="AV132" s="38"/>
      <c r="AW132" s="38"/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/>
      <c r="AP133" s="252"/>
      <c r="AQ133" s="249">
        <v>0</v>
      </c>
      <c r="AR133" s="249"/>
      <c r="AS133" s="41"/>
      <c r="AT133" s="38"/>
      <c r="AU133" s="38"/>
      <c r="AV133" s="38"/>
      <c r="AW133" s="38"/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/>
      <c r="AP134" s="38"/>
      <c r="AQ134" s="41">
        <v>0</v>
      </c>
      <c r="AR134" s="41"/>
      <c r="AS134" s="41"/>
      <c r="AT134" s="38"/>
      <c r="AU134" s="38"/>
      <c r="AV134" s="38"/>
      <c r="AW134" s="38"/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/>
      <c r="AP135" s="38"/>
      <c r="AQ135" s="41">
        <v>0</v>
      </c>
      <c r="AR135" s="41"/>
      <c r="AS135" s="41"/>
      <c r="AT135" s="38"/>
      <c r="AU135" s="38"/>
      <c r="AV135" s="38"/>
      <c r="AW135" s="38"/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1</v>
      </c>
      <c r="E136" s="34">
        <f t="shared" si="78"/>
        <v>0</v>
      </c>
      <c r="F136" s="36">
        <f t="shared" si="79"/>
        <v>1</v>
      </c>
      <c r="G136" s="253">
        <v>0</v>
      </c>
      <c r="H136" s="254">
        <v>0</v>
      </c>
      <c r="I136" s="253">
        <v>0</v>
      </c>
      <c r="J136" s="255">
        <v>0</v>
      </c>
      <c r="K136" s="253">
        <v>0</v>
      </c>
      <c r="L136" s="39">
        <v>0</v>
      </c>
      <c r="M136" s="37">
        <v>0</v>
      </c>
      <c r="N136" s="39">
        <v>0</v>
      </c>
      <c r="O136" s="68">
        <v>0</v>
      </c>
      <c r="P136" s="39">
        <v>0</v>
      </c>
      <c r="Q136" s="68">
        <v>0</v>
      </c>
      <c r="R136" s="39">
        <v>0</v>
      </c>
      <c r="S136" s="68">
        <v>0</v>
      </c>
      <c r="T136" s="39">
        <v>0</v>
      </c>
      <c r="U136" s="68">
        <v>0</v>
      </c>
      <c r="V136" s="39">
        <v>0</v>
      </c>
      <c r="W136" s="68">
        <v>0</v>
      </c>
      <c r="X136" s="39">
        <v>0</v>
      </c>
      <c r="Y136" s="68">
        <v>0</v>
      </c>
      <c r="Z136" s="39">
        <v>0</v>
      </c>
      <c r="AA136" s="68">
        <v>0</v>
      </c>
      <c r="AB136" s="39">
        <v>1</v>
      </c>
      <c r="AC136" s="68">
        <v>0</v>
      </c>
      <c r="AD136" s="39">
        <v>0</v>
      </c>
      <c r="AE136" s="68">
        <v>0</v>
      </c>
      <c r="AF136" s="39">
        <v>0</v>
      </c>
      <c r="AG136" s="68">
        <v>0</v>
      </c>
      <c r="AH136" s="39">
        <v>0</v>
      </c>
      <c r="AI136" s="68">
        <v>0</v>
      </c>
      <c r="AJ136" s="39">
        <v>0</v>
      </c>
      <c r="AK136" s="68">
        <v>0</v>
      </c>
      <c r="AL136" s="39">
        <v>0</v>
      </c>
      <c r="AM136" s="68">
        <v>0</v>
      </c>
      <c r="AN136" s="40">
        <v>0</v>
      </c>
      <c r="AO136" s="38">
        <v>0</v>
      </c>
      <c r="AP136" s="256">
        <v>0</v>
      </c>
      <c r="AQ136" s="41">
        <v>1</v>
      </c>
      <c r="AR136" s="41">
        <v>0</v>
      </c>
      <c r="AS136" s="257">
        <v>0</v>
      </c>
      <c r="AT136" s="38">
        <v>0</v>
      </c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/>
      <c r="AP137" s="256"/>
      <c r="AQ137" s="41">
        <v>0</v>
      </c>
      <c r="AR137" s="41"/>
      <c r="AS137" s="257"/>
      <c r="AT137" s="38"/>
      <c r="AU137" s="38"/>
      <c r="AV137" s="38"/>
      <c r="AW137" s="38"/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/>
      <c r="AP138" s="256"/>
      <c r="AQ138" s="41">
        <v>0</v>
      </c>
      <c r="AR138" s="41"/>
      <c r="AS138" s="257"/>
      <c r="AT138" s="38"/>
      <c r="AU138" s="38"/>
      <c r="AV138" s="38"/>
      <c r="AW138" s="38"/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/>
      <c r="AP139" s="256"/>
      <c r="AQ139" s="41">
        <v>0</v>
      </c>
      <c r="AR139" s="41"/>
      <c r="AS139" s="257"/>
      <c r="AT139" s="38"/>
      <c r="AU139" s="38"/>
      <c r="AV139" s="38"/>
      <c r="AW139" s="38"/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/>
      <c r="AP140" s="256"/>
      <c r="AQ140" s="41">
        <v>0</v>
      </c>
      <c r="AR140" s="41"/>
      <c r="AS140" s="257"/>
      <c r="AT140" s="38"/>
      <c r="AU140" s="38"/>
      <c r="AV140" s="38"/>
      <c r="AW140" s="38"/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/>
      <c r="AP141" s="38"/>
      <c r="AQ141" s="41">
        <v>0</v>
      </c>
      <c r="AR141" s="41"/>
      <c r="AS141" s="41"/>
      <c r="AT141" s="38"/>
      <c r="AU141" s="38"/>
      <c r="AV141" s="38"/>
      <c r="AW141" s="38"/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/>
      <c r="AP142" s="38"/>
      <c r="AQ142" s="41">
        <v>0</v>
      </c>
      <c r="AR142" s="41"/>
      <c r="AS142" s="41"/>
      <c r="AT142" s="38"/>
      <c r="AU142" s="80"/>
      <c r="AV142" s="80"/>
      <c r="AW142" s="80"/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4308" t="s">
        <v>4</v>
      </c>
      <c r="B143" s="4323"/>
      <c r="C143" s="4316"/>
      <c r="D143" s="2981">
        <f t="shared" si="77"/>
        <v>881</v>
      </c>
      <c r="E143" s="2921">
        <f t="shared" si="78"/>
        <v>315</v>
      </c>
      <c r="F143" s="2982">
        <f t="shared" si="79"/>
        <v>566</v>
      </c>
      <c r="G143" s="2981">
        <f t="shared" ref="G143:AW143" si="95">SUM(G90:G142)</f>
        <v>6</v>
      </c>
      <c r="H143" s="2983">
        <f t="shared" si="95"/>
        <v>1</v>
      </c>
      <c r="I143" s="2981">
        <f t="shared" si="95"/>
        <v>1</v>
      </c>
      <c r="J143" s="2984">
        <f t="shared" si="95"/>
        <v>6</v>
      </c>
      <c r="K143" s="2981">
        <f t="shared" si="95"/>
        <v>1</v>
      </c>
      <c r="L143" s="2983">
        <f t="shared" si="95"/>
        <v>0</v>
      </c>
      <c r="M143" s="2985">
        <f t="shared" si="95"/>
        <v>1</v>
      </c>
      <c r="N143" s="2986">
        <f t="shared" si="95"/>
        <v>2</v>
      </c>
      <c r="O143" s="2987">
        <f t="shared" si="95"/>
        <v>2</v>
      </c>
      <c r="P143" s="2986">
        <f t="shared" si="95"/>
        <v>2</v>
      </c>
      <c r="Q143" s="2987">
        <f t="shared" si="95"/>
        <v>2</v>
      </c>
      <c r="R143" s="2986">
        <f t="shared" si="95"/>
        <v>2</v>
      </c>
      <c r="S143" s="2987">
        <f t="shared" si="95"/>
        <v>9</v>
      </c>
      <c r="T143" s="2986">
        <f t="shared" si="95"/>
        <v>2</v>
      </c>
      <c r="U143" s="2987">
        <f t="shared" si="95"/>
        <v>18</v>
      </c>
      <c r="V143" s="2986">
        <f t="shared" si="95"/>
        <v>3</v>
      </c>
      <c r="W143" s="2987">
        <f t="shared" si="95"/>
        <v>54</v>
      </c>
      <c r="X143" s="2986">
        <f t="shared" si="95"/>
        <v>43</v>
      </c>
      <c r="Y143" s="2987">
        <f t="shared" si="95"/>
        <v>69</v>
      </c>
      <c r="Z143" s="2986">
        <f t="shared" si="95"/>
        <v>105</v>
      </c>
      <c r="AA143" s="2987">
        <f t="shared" si="95"/>
        <v>24</v>
      </c>
      <c r="AB143" s="2986">
        <f t="shared" si="95"/>
        <v>54</v>
      </c>
      <c r="AC143" s="2987">
        <f t="shared" si="95"/>
        <v>28</v>
      </c>
      <c r="AD143" s="2986">
        <f t="shared" si="95"/>
        <v>64</v>
      </c>
      <c r="AE143" s="2987">
        <f t="shared" si="95"/>
        <v>17</v>
      </c>
      <c r="AF143" s="2986">
        <f t="shared" si="95"/>
        <v>92</v>
      </c>
      <c r="AG143" s="2987">
        <f t="shared" si="95"/>
        <v>32</v>
      </c>
      <c r="AH143" s="2986">
        <f t="shared" si="95"/>
        <v>81</v>
      </c>
      <c r="AI143" s="2987">
        <f t="shared" si="95"/>
        <v>18</v>
      </c>
      <c r="AJ143" s="2986">
        <f t="shared" si="95"/>
        <v>14</v>
      </c>
      <c r="AK143" s="2987">
        <f t="shared" si="95"/>
        <v>19</v>
      </c>
      <c r="AL143" s="2986">
        <f t="shared" si="95"/>
        <v>76</v>
      </c>
      <c r="AM143" s="2987">
        <f t="shared" si="95"/>
        <v>14</v>
      </c>
      <c r="AN143" s="2988">
        <f t="shared" si="95"/>
        <v>19</v>
      </c>
      <c r="AO143" s="2989">
        <f t="shared" si="95"/>
        <v>12</v>
      </c>
      <c r="AP143" s="2990">
        <f t="shared" si="95"/>
        <v>1</v>
      </c>
      <c r="AQ143" s="2990">
        <f t="shared" si="95"/>
        <v>881</v>
      </c>
      <c r="AR143" s="2990">
        <f t="shared" si="95"/>
        <v>5</v>
      </c>
      <c r="AS143" s="2990">
        <f t="shared" si="95"/>
        <v>0</v>
      </c>
      <c r="AT143" s="2990">
        <f t="shared" si="95"/>
        <v>7</v>
      </c>
      <c r="AU143" s="2990">
        <f t="shared" si="95"/>
        <v>0</v>
      </c>
      <c r="AV143" s="2990">
        <f t="shared" si="95"/>
        <v>0</v>
      </c>
      <c r="AW143" s="2990">
        <f t="shared" si="95"/>
        <v>0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4483" t="s">
        <v>179</v>
      </c>
      <c r="B145" s="4483"/>
      <c r="C145" s="4483"/>
      <c r="D145" s="4460" t="s">
        <v>4</v>
      </c>
      <c r="E145" s="4461"/>
      <c r="F145" s="4462"/>
      <c r="G145" s="4308" t="s">
        <v>5</v>
      </c>
      <c r="H145" s="4323"/>
      <c r="I145" s="4323"/>
      <c r="J145" s="4323"/>
      <c r="K145" s="4323"/>
      <c r="L145" s="4323"/>
      <c r="M145" s="4323"/>
      <c r="N145" s="4323"/>
      <c r="O145" s="4323"/>
      <c r="P145" s="4323"/>
      <c r="Q145" s="4323"/>
      <c r="R145" s="4323"/>
      <c r="S145" s="4323"/>
      <c r="T145" s="4323"/>
      <c r="U145" s="4323"/>
      <c r="V145" s="4323"/>
      <c r="W145" s="4323"/>
      <c r="X145" s="4323"/>
      <c r="Y145" s="4323"/>
      <c r="Z145" s="4323"/>
      <c r="AA145" s="4323"/>
      <c r="AB145" s="4323"/>
      <c r="AC145" s="4323"/>
      <c r="AD145" s="4323"/>
      <c r="AE145" s="4323"/>
      <c r="AF145" s="4323"/>
      <c r="AG145" s="4323"/>
      <c r="AH145" s="4323"/>
      <c r="AI145" s="4323"/>
      <c r="AJ145" s="4323"/>
      <c r="AK145" s="4323"/>
      <c r="AL145" s="4323"/>
      <c r="AM145" s="4323"/>
      <c r="AN145" s="4323"/>
      <c r="AO145" s="4323"/>
      <c r="AP145" s="4324"/>
      <c r="AQ145" s="4316" t="s">
        <v>117</v>
      </c>
      <c r="AR145" s="4482" t="s">
        <v>7</v>
      </c>
      <c r="AS145" s="4482" t="s">
        <v>8</v>
      </c>
      <c r="AT145" s="4482" t="s">
        <v>42</v>
      </c>
      <c r="AU145" s="4477" t="s">
        <v>121</v>
      </c>
      <c r="AV145" s="4477" t="s">
        <v>122</v>
      </c>
      <c r="AW145" s="4477" t="s">
        <v>123</v>
      </c>
      <c r="AX145" s="4477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4483"/>
      <c r="B146" s="4483"/>
      <c r="C146" s="4483"/>
      <c r="D146" s="4539"/>
      <c r="E146" s="3567"/>
      <c r="F146" s="4540"/>
      <c r="G146" s="4447" t="s">
        <v>14</v>
      </c>
      <c r="H146" s="4328"/>
      <c r="I146" s="4308" t="s">
        <v>15</v>
      </c>
      <c r="J146" s="4316"/>
      <c r="K146" s="4323" t="s">
        <v>16</v>
      </c>
      <c r="L146" s="4316"/>
      <c r="M146" s="4308" t="s">
        <v>17</v>
      </c>
      <c r="N146" s="4316"/>
      <c r="O146" s="4308" t="s">
        <v>18</v>
      </c>
      <c r="P146" s="4316"/>
      <c r="Q146" s="4308" t="s">
        <v>19</v>
      </c>
      <c r="R146" s="4316"/>
      <c r="S146" s="4308" t="s">
        <v>20</v>
      </c>
      <c r="T146" s="4316"/>
      <c r="U146" s="4308" t="s">
        <v>21</v>
      </c>
      <c r="V146" s="4316"/>
      <c r="W146" s="4308" t="s">
        <v>22</v>
      </c>
      <c r="X146" s="4316"/>
      <c r="Y146" s="4308" t="s">
        <v>23</v>
      </c>
      <c r="Z146" s="4315"/>
      <c r="AA146" s="4308" t="s">
        <v>24</v>
      </c>
      <c r="AB146" s="4315"/>
      <c r="AC146" s="4308" t="s">
        <v>25</v>
      </c>
      <c r="AD146" s="4315"/>
      <c r="AE146" s="4308" t="s">
        <v>26</v>
      </c>
      <c r="AF146" s="4315"/>
      <c r="AG146" s="4308" t="s">
        <v>27</v>
      </c>
      <c r="AH146" s="4315"/>
      <c r="AI146" s="4308" t="s">
        <v>28</v>
      </c>
      <c r="AJ146" s="4315"/>
      <c r="AK146" s="4308" t="s">
        <v>29</v>
      </c>
      <c r="AL146" s="4315"/>
      <c r="AM146" s="4308" t="s">
        <v>30</v>
      </c>
      <c r="AN146" s="4315"/>
      <c r="AO146" s="4308" t="s">
        <v>31</v>
      </c>
      <c r="AP146" s="4478"/>
      <c r="AQ146" s="4316"/>
      <c r="AR146" s="4482"/>
      <c r="AS146" s="4482"/>
      <c r="AT146" s="4482"/>
      <c r="AU146" s="4477"/>
      <c r="AV146" s="4477"/>
      <c r="AW146" s="4477"/>
      <c r="AX146" s="4477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4483"/>
      <c r="B147" s="4483"/>
      <c r="C147" s="4483"/>
      <c r="D147" s="2892" t="s">
        <v>180</v>
      </c>
      <c r="E147" s="2893" t="s">
        <v>33</v>
      </c>
      <c r="F147" s="2892" t="s">
        <v>34</v>
      </c>
      <c r="G147" s="2893" t="s">
        <v>33</v>
      </c>
      <c r="H147" s="2892" t="s">
        <v>34</v>
      </c>
      <c r="I147" s="2893" t="s">
        <v>33</v>
      </c>
      <c r="J147" s="2892" t="s">
        <v>34</v>
      </c>
      <c r="K147" s="2893" t="s">
        <v>33</v>
      </c>
      <c r="L147" s="2892" t="s">
        <v>34</v>
      </c>
      <c r="M147" s="2893" t="s">
        <v>33</v>
      </c>
      <c r="N147" s="2892" t="s">
        <v>34</v>
      </c>
      <c r="O147" s="2893" t="s">
        <v>33</v>
      </c>
      <c r="P147" s="2892" t="s">
        <v>34</v>
      </c>
      <c r="Q147" s="2893" t="s">
        <v>33</v>
      </c>
      <c r="R147" s="2892" t="s">
        <v>34</v>
      </c>
      <c r="S147" s="2893" t="s">
        <v>33</v>
      </c>
      <c r="T147" s="2892" t="s">
        <v>34</v>
      </c>
      <c r="U147" s="2893" t="s">
        <v>33</v>
      </c>
      <c r="V147" s="2892" t="s">
        <v>34</v>
      </c>
      <c r="W147" s="2893" t="s">
        <v>33</v>
      </c>
      <c r="X147" s="2892" t="s">
        <v>34</v>
      </c>
      <c r="Y147" s="2893" t="s">
        <v>33</v>
      </c>
      <c r="Z147" s="2892" t="s">
        <v>34</v>
      </c>
      <c r="AA147" s="2893" t="s">
        <v>33</v>
      </c>
      <c r="AB147" s="2892" t="s">
        <v>34</v>
      </c>
      <c r="AC147" s="2893" t="s">
        <v>33</v>
      </c>
      <c r="AD147" s="2892" t="s">
        <v>34</v>
      </c>
      <c r="AE147" s="2893" t="s">
        <v>33</v>
      </c>
      <c r="AF147" s="2892" t="s">
        <v>34</v>
      </c>
      <c r="AG147" s="2893" t="s">
        <v>33</v>
      </c>
      <c r="AH147" s="2892" t="s">
        <v>34</v>
      </c>
      <c r="AI147" s="2893" t="s">
        <v>33</v>
      </c>
      <c r="AJ147" s="2892" t="s">
        <v>34</v>
      </c>
      <c r="AK147" s="2893" t="s">
        <v>33</v>
      </c>
      <c r="AL147" s="2892" t="s">
        <v>34</v>
      </c>
      <c r="AM147" s="2893" t="s">
        <v>33</v>
      </c>
      <c r="AN147" s="2892" t="s">
        <v>34</v>
      </c>
      <c r="AO147" s="2893" t="s">
        <v>33</v>
      </c>
      <c r="AP147" s="2903" t="s">
        <v>34</v>
      </c>
      <c r="AQ147" s="4316"/>
      <c r="AR147" s="4482"/>
      <c r="AS147" s="4482"/>
      <c r="AT147" s="4482"/>
      <c r="AU147" s="4477"/>
      <c r="AV147" s="4477"/>
      <c r="AW147" s="4477"/>
      <c r="AX147" s="4477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4479" t="s">
        <v>181</v>
      </c>
      <c r="B148" s="4480"/>
      <c r="C148" s="4481"/>
      <c r="D148" s="2894">
        <f>SUM(G148:AP148)</f>
        <v>408</v>
      </c>
      <c r="E148" s="2904">
        <f>SUM(G148+I148+K148+M148+O148+Q148+S148+U148+W148+Y148+AA148+AC148+AE148+AG148+AI148+AK148+AM148+AO148)</f>
        <v>142</v>
      </c>
      <c r="F148" s="3129">
        <f>SUM(H148+J148+L148+N148+P148+R148+T148+V148+X148+Z148+AB148+AD148+AF148+AH148+AJ148+AL148+AN148+AP148)</f>
        <v>266</v>
      </c>
      <c r="G148" s="2907">
        <v>0</v>
      </c>
      <c r="H148" s="3120">
        <v>0</v>
      </c>
      <c r="I148" s="2896">
        <v>0</v>
      </c>
      <c r="J148" s="3120">
        <v>0</v>
      </c>
      <c r="K148" s="2896">
        <v>0</v>
      </c>
      <c r="L148" s="3120">
        <v>4</v>
      </c>
      <c r="M148" s="2896">
        <v>0</v>
      </c>
      <c r="N148" s="3120">
        <v>1</v>
      </c>
      <c r="O148" s="3148">
        <v>6</v>
      </c>
      <c r="P148" s="3120">
        <v>0</v>
      </c>
      <c r="Q148" s="3148">
        <v>2</v>
      </c>
      <c r="R148" s="3120">
        <v>6</v>
      </c>
      <c r="S148" s="3148">
        <v>4</v>
      </c>
      <c r="T148" s="3120">
        <v>4</v>
      </c>
      <c r="U148" s="2896">
        <v>10</v>
      </c>
      <c r="V148" s="3120">
        <v>2</v>
      </c>
      <c r="W148" s="2896">
        <v>3</v>
      </c>
      <c r="X148" s="3120">
        <v>6</v>
      </c>
      <c r="Y148" s="2896">
        <v>15</v>
      </c>
      <c r="Z148" s="3120">
        <v>11</v>
      </c>
      <c r="AA148" s="2896">
        <v>14</v>
      </c>
      <c r="AB148" s="3120">
        <v>21</v>
      </c>
      <c r="AC148" s="2896">
        <v>0</v>
      </c>
      <c r="AD148" s="3120">
        <v>11</v>
      </c>
      <c r="AE148" s="2896">
        <v>7</v>
      </c>
      <c r="AF148" s="3120">
        <v>75</v>
      </c>
      <c r="AG148" s="2896">
        <v>9</v>
      </c>
      <c r="AH148" s="3120">
        <v>36</v>
      </c>
      <c r="AI148" s="2896">
        <v>56</v>
      </c>
      <c r="AJ148" s="3120">
        <v>67</v>
      </c>
      <c r="AK148" s="2896">
        <v>7</v>
      </c>
      <c r="AL148" s="3120">
        <v>6</v>
      </c>
      <c r="AM148" s="2896">
        <v>6</v>
      </c>
      <c r="AN148" s="3120">
        <v>14</v>
      </c>
      <c r="AO148" s="2896">
        <v>3</v>
      </c>
      <c r="AP148" s="3121">
        <v>2</v>
      </c>
      <c r="AQ148" s="2914">
        <v>0</v>
      </c>
      <c r="AR148" s="25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130</v>
      </c>
      <c r="E149" s="34">
        <f t="shared" ref="E149:E155" si="108">SUM(G149+I149+K149+M149+O149+Q149+S149+U149+W149+Y149+AA149+AC149+AE149+AG149+AI149+AK149+AM149+AO149)</f>
        <v>36</v>
      </c>
      <c r="F149" s="36">
        <f t="shared" ref="F149:F156" si="109">SUM(H149+J149+L149+N149+P149+R149+T149+V149+X149+Z149+AB149+AD149+AF149+AH149+AJ149+AL149+AN149+AP149)</f>
        <v>94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2</v>
      </c>
      <c r="P149" s="39">
        <v>0</v>
      </c>
      <c r="Q149" s="276">
        <v>2</v>
      </c>
      <c r="R149" s="39">
        <v>4</v>
      </c>
      <c r="S149" s="276">
        <v>4</v>
      </c>
      <c r="T149" s="39">
        <v>0</v>
      </c>
      <c r="U149" s="68">
        <v>2</v>
      </c>
      <c r="V149" s="39">
        <v>2</v>
      </c>
      <c r="W149" s="68">
        <v>2</v>
      </c>
      <c r="X149" s="39">
        <v>8</v>
      </c>
      <c r="Y149" s="68">
        <v>8</v>
      </c>
      <c r="Z149" s="39">
        <v>8</v>
      </c>
      <c r="AA149" s="68">
        <v>0</v>
      </c>
      <c r="AB149" s="39">
        <v>24</v>
      </c>
      <c r="AC149" s="68">
        <v>0</v>
      </c>
      <c r="AD149" s="39">
        <v>0</v>
      </c>
      <c r="AE149" s="68">
        <v>4</v>
      </c>
      <c r="AF149" s="39">
        <v>24</v>
      </c>
      <c r="AG149" s="68">
        <v>0</v>
      </c>
      <c r="AH149" s="39">
        <v>12</v>
      </c>
      <c r="AI149" s="68">
        <v>12</v>
      </c>
      <c r="AJ149" s="39">
        <v>12</v>
      </c>
      <c r="AK149" s="68">
        <v>0</v>
      </c>
      <c r="AL149" s="39">
        <v>0</v>
      </c>
      <c r="AM149" s="68">
        <v>0</v>
      </c>
      <c r="AN149" s="39">
        <v>0</v>
      </c>
      <c r="AO149" s="68">
        <v>0</v>
      </c>
      <c r="AP149" s="40">
        <v>0</v>
      </c>
      <c r="AQ149" s="38">
        <v>4</v>
      </c>
      <c r="AR149" s="25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>
        <v>0</v>
      </c>
      <c r="H150" s="39">
        <v>0</v>
      </c>
      <c r="I150" s="68">
        <v>0</v>
      </c>
      <c r="J150" s="39">
        <v>0</v>
      </c>
      <c r="K150" s="68">
        <v>0</v>
      </c>
      <c r="L150" s="39">
        <v>0</v>
      </c>
      <c r="M150" s="68">
        <v>0</v>
      </c>
      <c r="N150" s="39">
        <v>0</v>
      </c>
      <c r="O150" s="276">
        <v>0</v>
      </c>
      <c r="P150" s="39">
        <v>0</v>
      </c>
      <c r="Q150" s="276">
        <v>0</v>
      </c>
      <c r="R150" s="39">
        <v>0</v>
      </c>
      <c r="S150" s="276">
        <v>0</v>
      </c>
      <c r="T150" s="39">
        <v>0</v>
      </c>
      <c r="U150" s="68">
        <v>0</v>
      </c>
      <c r="V150" s="39">
        <v>0</v>
      </c>
      <c r="W150" s="68">
        <v>0</v>
      </c>
      <c r="X150" s="39">
        <v>0</v>
      </c>
      <c r="Y150" s="68">
        <v>0</v>
      </c>
      <c r="Z150" s="39">
        <v>0</v>
      </c>
      <c r="AA150" s="68">
        <v>0</v>
      </c>
      <c r="AB150" s="39">
        <v>0</v>
      </c>
      <c r="AC150" s="68">
        <v>0</v>
      </c>
      <c r="AD150" s="39">
        <v>0</v>
      </c>
      <c r="AE150" s="68">
        <v>0</v>
      </c>
      <c r="AF150" s="39">
        <v>0</v>
      </c>
      <c r="AG150" s="68">
        <v>0</v>
      </c>
      <c r="AH150" s="39">
        <v>0</v>
      </c>
      <c r="AI150" s="68">
        <v>0</v>
      </c>
      <c r="AJ150" s="39">
        <v>0</v>
      </c>
      <c r="AK150" s="68">
        <v>0</v>
      </c>
      <c r="AL150" s="39">
        <v>0</v>
      </c>
      <c r="AM150" s="68">
        <v>0</v>
      </c>
      <c r="AN150" s="39">
        <v>0</v>
      </c>
      <c r="AO150" s="68">
        <v>0</v>
      </c>
      <c r="AP150" s="40">
        <v>0</v>
      </c>
      <c r="AQ150" s="38">
        <v>0</v>
      </c>
      <c r="AR150" s="25">
        <v>0</v>
      </c>
      <c r="AS150" s="29">
        <v>0</v>
      </c>
      <c r="AT150" s="29">
        <v>0</v>
      </c>
      <c r="AU150" s="29">
        <v>0</v>
      </c>
      <c r="AV150" s="29">
        <v>0</v>
      </c>
      <c r="AW150" s="29">
        <v>0</v>
      </c>
      <c r="AX150" s="29">
        <v>0</v>
      </c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>
        <v>0</v>
      </c>
      <c r="H151" s="39">
        <v>0</v>
      </c>
      <c r="I151" s="68">
        <v>0</v>
      </c>
      <c r="J151" s="39">
        <v>0</v>
      </c>
      <c r="K151" s="68">
        <v>0</v>
      </c>
      <c r="L151" s="39">
        <v>0</v>
      </c>
      <c r="M151" s="68">
        <v>0</v>
      </c>
      <c r="N151" s="39">
        <v>0</v>
      </c>
      <c r="O151" s="276">
        <v>0</v>
      </c>
      <c r="P151" s="39">
        <v>0</v>
      </c>
      <c r="Q151" s="276">
        <v>0</v>
      </c>
      <c r="R151" s="39">
        <v>0</v>
      </c>
      <c r="S151" s="276">
        <v>0</v>
      </c>
      <c r="T151" s="39">
        <v>0</v>
      </c>
      <c r="U151" s="68">
        <v>0</v>
      </c>
      <c r="V151" s="39">
        <v>0</v>
      </c>
      <c r="W151" s="68">
        <v>0</v>
      </c>
      <c r="X151" s="39">
        <v>0</v>
      </c>
      <c r="Y151" s="68">
        <v>0</v>
      </c>
      <c r="Z151" s="39">
        <v>0</v>
      </c>
      <c r="AA151" s="68">
        <v>0</v>
      </c>
      <c r="AB151" s="39">
        <v>0</v>
      </c>
      <c r="AC151" s="68">
        <v>0</v>
      </c>
      <c r="AD151" s="39">
        <v>0</v>
      </c>
      <c r="AE151" s="68">
        <v>0</v>
      </c>
      <c r="AF151" s="39">
        <v>0</v>
      </c>
      <c r="AG151" s="68">
        <v>0</v>
      </c>
      <c r="AH151" s="39">
        <v>0</v>
      </c>
      <c r="AI151" s="68">
        <v>0</v>
      </c>
      <c r="AJ151" s="39">
        <v>0</v>
      </c>
      <c r="AK151" s="68">
        <v>0</v>
      </c>
      <c r="AL151" s="39">
        <v>0</v>
      </c>
      <c r="AM151" s="68">
        <v>0</v>
      </c>
      <c r="AN151" s="39">
        <v>0</v>
      </c>
      <c r="AO151" s="68">
        <v>0</v>
      </c>
      <c r="AP151" s="40">
        <v>0</v>
      </c>
      <c r="AQ151" s="38">
        <v>0</v>
      </c>
      <c r="AR151" s="25">
        <v>0</v>
      </c>
      <c r="AS151" s="29">
        <v>0</v>
      </c>
      <c r="AT151" s="29">
        <v>0</v>
      </c>
      <c r="AU151" s="29">
        <v>0</v>
      </c>
      <c r="AV151" s="29">
        <v>0</v>
      </c>
      <c r="AW151" s="29">
        <v>0</v>
      </c>
      <c r="AX151" s="29">
        <v>0</v>
      </c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26</v>
      </c>
      <c r="E152" s="34">
        <f t="shared" si="108"/>
        <v>11</v>
      </c>
      <c r="F152" s="36">
        <f t="shared" si="109"/>
        <v>15</v>
      </c>
      <c r="G152" s="37">
        <v>0</v>
      </c>
      <c r="H152" s="39">
        <v>0</v>
      </c>
      <c r="I152" s="68">
        <v>0</v>
      </c>
      <c r="J152" s="39">
        <v>0</v>
      </c>
      <c r="K152" s="68">
        <v>0</v>
      </c>
      <c r="L152" s="39">
        <v>0</v>
      </c>
      <c r="M152" s="68">
        <v>0</v>
      </c>
      <c r="N152" s="39">
        <v>0</v>
      </c>
      <c r="O152" s="276">
        <v>0</v>
      </c>
      <c r="P152" s="39">
        <v>0</v>
      </c>
      <c r="Q152" s="276">
        <v>0</v>
      </c>
      <c r="R152" s="39">
        <v>0</v>
      </c>
      <c r="S152" s="276">
        <v>0</v>
      </c>
      <c r="T152" s="39">
        <v>0</v>
      </c>
      <c r="U152" s="68">
        <v>0</v>
      </c>
      <c r="V152" s="39">
        <v>0</v>
      </c>
      <c r="W152" s="68">
        <v>1</v>
      </c>
      <c r="X152" s="39">
        <v>2</v>
      </c>
      <c r="Y152" s="68">
        <v>3</v>
      </c>
      <c r="Z152" s="39">
        <v>2</v>
      </c>
      <c r="AA152" s="68">
        <v>4</v>
      </c>
      <c r="AB152" s="39">
        <v>10</v>
      </c>
      <c r="AC152" s="68">
        <v>2</v>
      </c>
      <c r="AD152" s="39">
        <v>1</v>
      </c>
      <c r="AE152" s="68">
        <v>1</v>
      </c>
      <c r="AF152" s="39">
        <v>0</v>
      </c>
      <c r="AG152" s="68">
        <v>0</v>
      </c>
      <c r="AH152" s="39">
        <v>0</v>
      </c>
      <c r="AI152" s="68">
        <v>0</v>
      </c>
      <c r="AJ152" s="39">
        <v>0</v>
      </c>
      <c r="AK152" s="68">
        <v>0</v>
      </c>
      <c r="AL152" s="39">
        <v>0</v>
      </c>
      <c r="AM152" s="68">
        <v>0</v>
      </c>
      <c r="AN152" s="39">
        <v>0</v>
      </c>
      <c r="AO152" s="68">
        <v>0</v>
      </c>
      <c r="AP152" s="40">
        <v>0</v>
      </c>
      <c r="AQ152" s="38">
        <v>1</v>
      </c>
      <c r="AR152" s="25">
        <v>0</v>
      </c>
      <c r="AS152" s="29">
        <v>0</v>
      </c>
      <c r="AT152" s="29">
        <v>0</v>
      </c>
      <c r="AU152" s="29">
        <v>0</v>
      </c>
      <c r="AV152" s="29">
        <v>0</v>
      </c>
      <c r="AW152" s="29">
        <v>0</v>
      </c>
      <c r="AX152" s="29">
        <v>0</v>
      </c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69</v>
      </c>
      <c r="E153" s="34">
        <f t="shared" si="108"/>
        <v>31</v>
      </c>
      <c r="F153" s="36">
        <f t="shared" si="109"/>
        <v>38</v>
      </c>
      <c r="G153" s="37">
        <v>0</v>
      </c>
      <c r="H153" s="39">
        <v>0</v>
      </c>
      <c r="I153" s="68">
        <v>0</v>
      </c>
      <c r="J153" s="39">
        <v>0</v>
      </c>
      <c r="K153" s="68">
        <v>0</v>
      </c>
      <c r="L153" s="39">
        <v>0</v>
      </c>
      <c r="M153" s="68">
        <v>0</v>
      </c>
      <c r="N153" s="39">
        <v>0</v>
      </c>
      <c r="O153" s="276">
        <v>0</v>
      </c>
      <c r="P153" s="39">
        <v>0</v>
      </c>
      <c r="Q153" s="276">
        <v>0</v>
      </c>
      <c r="R153" s="39">
        <v>0</v>
      </c>
      <c r="S153" s="276">
        <v>0</v>
      </c>
      <c r="T153" s="39">
        <v>0</v>
      </c>
      <c r="U153" s="68">
        <v>1</v>
      </c>
      <c r="V153" s="39">
        <v>1</v>
      </c>
      <c r="W153" s="68">
        <v>1</v>
      </c>
      <c r="X153" s="39">
        <v>2</v>
      </c>
      <c r="Y153" s="68">
        <v>9</v>
      </c>
      <c r="Z153" s="39">
        <v>5</v>
      </c>
      <c r="AA153" s="68">
        <v>9</v>
      </c>
      <c r="AB153" s="39">
        <v>13</v>
      </c>
      <c r="AC153" s="68">
        <v>3</v>
      </c>
      <c r="AD153" s="39">
        <v>9</v>
      </c>
      <c r="AE153" s="68">
        <v>2</v>
      </c>
      <c r="AF153" s="39">
        <v>3</v>
      </c>
      <c r="AG153" s="68">
        <v>0</v>
      </c>
      <c r="AH153" s="39">
        <v>1</v>
      </c>
      <c r="AI153" s="68">
        <v>3</v>
      </c>
      <c r="AJ153" s="39">
        <v>3</v>
      </c>
      <c r="AK153" s="68">
        <v>2</v>
      </c>
      <c r="AL153" s="39">
        <v>1</v>
      </c>
      <c r="AM153" s="68">
        <v>0</v>
      </c>
      <c r="AN153" s="39">
        <v>0</v>
      </c>
      <c r="AO153" s="68">
        <v>1</v>
      </c>
      <c r="AP153" s="40">
        <v>0</v>
      </c>
      <c r="AQ153" s="38">
        <v>3</v>
      </c>
      <c r="AR153" s="25">
        <v>0</v>
      </c>
      <c r="AS153" s="29">
        <v>0</v>
      </c>
      <c r="AT153" s="29">
        <v>0</v>
      </c>
      <c r="AU153" s="29">
        <v>0</v>
      </c>
      <c r="AV153" s="29">
        <v>0</v>
      </c>
      <c r="AW153" s="29">
        <v>0</v>
      </c>
      <c r="AX153" s="29">
        <v>0</v>
      </c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38</v>
      </c>
      <c r="E154" s="34">
        <f t="shared" si="108"/>
        <v>12</v>
      </c>
      <c r="F154" s="36">
        <f t="shared" si="109"/>
        <v>26</v>
      </c>
      <c r="G154" s="37">
        <v>0</v>
      </c>
      <c r="H154" s="39">
        <v>0</v>
      </c>
      <c r="I154" s="68">
        <v>0</v>
      </c>
      <c r="J154" s="39">
        <v>0</v>
      </c>
      <c r="K154" s="68">
        <v>0</v>
      </c>
      <c r="L154" s="39">
        <v>0</v>
      </c>
      <c r="M154" s="68">
        <v>0</v>
      </c>
      <c r="N154" s="39">
        <v>0</v>
      </c>
      <c r="O154" s="276">
        <v>0</v>
      </c>
      <c r="P154" s="39">
        <v>0</v>
      </c>
      <c r="Q154" s="276">
        <v>0</v>
      </c>
      <c r="R154" s="39">
        <v>0</v>
      </c>
      <c r="S154" s="276">
        <v>0</v>
      </c>
      <c r="T154" s="39">
        <v>0</v>
      </c>
      <c r="U154" s="68">
        <v>0</v>
      </c>
      <c r="V154" s="39">
        <v>0</v>
      </c>
      <c r="W154" s="68">
        <v>0</v>
      </c>
      <c r="X154" s="39">
        <v>0</v>
      </c>
      <c r="Y154" s="68">
        <v>1</v>
      </c>
      <c r="Z154" s="39">
        <v>6</v>
      </c>
      <c r="AA154" s="68">
        <v>4</v>
      </c>
      <c r="AB154" s="39">
        <v>5</v>
      </c>
      <c r="AC154" s="68">
        <v>3</v>
      </c>
      <c r="AD154" s="39">
        <v>5</v>
      </c>
      <c r="AE154" s="68">
        <v>1</v>
      </c>
      <c r="AF154" s="39">
        <v>5</v>
      </c>
      <c r="AG154" s="68">
        <v>2</v>
      </c>
      <c r="AH154" s="39">
        <v>3</v>
      </c>
      <c r="AI154" s="68">
        <v>1</v>
      </c>
      <c r="AJ154" s="39">
        <v>1</v>
      </c>
      <c r="AK154" s="68">
        <v>0</v>
      </c>
      <c r="AL154" s="39">
        <v>0</v>
      </c>
      <c r="AM154" s="68">
        <v>0</v>
      </c>
      <c r="AN154" s="39">
        <v>1</v>
      </c>
      <c r="AO154" s="68">
        <v>0</v>
      </c>
      <c r="AP154" s="40">
        <v>0</v>
      </c>
      <c r="AQ154" s="38">
        <v>3</v>
      </c>
      <c r="AR154" s="25">
        <v>0</v>
      </c>
      <c r="AS154" s="29">
        <v>0</v>
      </c>
      <c r="AT154" s="29">
        <v>0</v>
      </c>
      <c r="AU154" s="29">
        <v>0</v>
      </c>
      <c r="AV154" s="29">
        <v>0</v>
      </c>
      <c r="AW154" s="29">
        <v>0</v>
      </c>
      <c r="AX154" s="29">
        <v>0</v>
      </c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/>
      <c r="AR155" s="25"/>
      <c r="AS155" s="29"/>
      <c r="AT155" s="29">
        <v>0</v>
      </c>
      <c r="AU155" s="29">
        <v>0</v>
      </c>
      <c r="AV155" s="29">
        <v>0</v>
      </c>
      <c r="AW155" s="29">
        <v>0</v>
      </c>
      <c r="AX155" s="29">
        <v>0</v>
      </c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>
        <v>0</v>
      </c>
      <c r="AR156" s="38">
        <v>0</v>
      </c>
      <c r="AS156" s="41">
        <v>0</v>
      </c>
      <c r="AT156" s="257">
        <v>0</v>
      </c>
      <c r="AU156" s="257">
        <v>0</v>
      </c>
      <c r="AV156" s="257">
        <v>0</v>
      </c>
      <c r="AW156" s="257">
        <v>0</v>
      </c>
      <c r="AX156" s="257">
        <v>0</v>
      </c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4308" t="s">
        <v>4</v>
      </c>
      <c r="B157" s="4323"/>
      <c r="C157" s="4316"/>
      <c r="D157" s="2983">
        <f>SUM(D148:D156)</f>
        <v>671</v>
      </c>
      <c r="E157" s="2981">
        <f>SUM(E148:E156)</f>
        <v>232</v>
      </c>
      <c r="F157" s="2986">
        <f>SUM(F148:F156)</f>
        <v>439</v>
      </c>
      <c r="G157" s="2992">
        <f t="shared" ref="G157:AT157" si="114">SUM(G148:G156)</f>
        <v>0</v>
      </c>
      <c r="H157" s="2986">
        <f t="shared" si="114"/>
        <v>0</v>
      </c>
      <c r="I157" s="2992">
        <f t="shared" si="114"/>
        <v>0</v>
      </c>
      <c r="J157" s="2993">
        <f t="shared" si="114"/>
        <v>0</v>
      </c>
      <c r="K157" s="2992">
        <f t="shared" si="114"/>
        <v>0</v>
      </c>
      <c r="L157" s="2993">
        <f t="shared" si="114"/>
        <v>4</v>
      </c>
      <c r="M157" s="2992">
        <f t="shared" si="114"/>
        <v>0</v>
      </c>
      <c r="N157" s="2986">
        <f t="shared" si="114"/>
        <v>1</v>
      </c>
      <c r="O157" s="2992">
        <f t="shared" si="114"/>
        <v>8</v>
      </c>
      <c r="P157" s="2986">
        <f t="shared" si="114"/>
        <v>0</v>
      </c>
      <c r="Q157" s="2992">
        <f t="shared" si="114"/>
        <v>4</v>
      </c>
      <c r="R157" s="2986">
        <f t="shared" si="114"/>
        <v>10</v>
      </c>
      <c r="S157" s="2992">
        <f t="shared" si="114"/>
        <v>8</v>
      </c>
      <c r="T157" s="2986">
        <f t="shared" si="114"/>
        <v>4</v>
      </c>
      <c r="U157" s="2992">
        <f t="shared" si="114"/>
        <v>13</v>
      </c>
      <c r="V157" s="2986">
        <f t="shared" si="114"/>
        <v>5</v>
      </c>
      <c r="W157" s="2992">
        <f t="shared" si="114"/>
        <v>7</v>
      </c>
      <c r="X157" s="2986">
        <f t="shared" si="114"/>
        <v>18</v>
      </c>
      <c r="Y157" s="2992">
        <f t="shared" si="114"/>
        <v>36</v>
      </c>
      <c r="Z157" s="2986">
        <f t="shared" si="114"/>
        <v>32</v>
      </c>
      <c r="AA157" s="2992">
        <f t="shared" si="114"/>
        <v>31</v>
      </c>
      <c r="AB157" s="2986">
        <f t="shared" si="114"/>
        <v>73</v>
      </c>
      <c r="AC157" s="2992">
        <f t="shared" si="114"/>
        <v>8</v>
      </c>
      <c r="AD157" s="2986">
        <f t="shared" si="114"/>
        <v>26</v>
      </c>
      <c r="AE157" s="2992">
        <f t="shared" si="114"/>
        <v>15</v>
      </c>
      <c r="AF157" s="2986">
        <f t="shared" si="114"/>
        <v>107</v>
      </c>
      <c r="AG157" s="2992">
        <f t="shared" si="114"/>
        <v>11</v>
      </c>
      <c r="AH157" s="2986">
        <f t="shared" si="114"/>
        <v>52</v>
      </c>
      <c r="AI157" s="2992">
        <f t="shared" si="114"/>
        <v>72</v>
      </c>
      <c r="AJ157" s="2986">
        <f t="shared" si="114"/>
        <v>83</v>
      </c>
      <c r="AK157" s="2992">
        <f t="shared" si="114"/>
        <v>9</v>
      </c>
      <c r="AL157" s="2986">
        <f t="shared" si="114"/>
        <v>7</v>
      </c>
      <c r="AM157" s="2992">
        <f t="shared" si="114"/>
        <v>6</v>
      </c>
      <c r="AN157" s="2986">
        <f t="shared" si="114"/>
        <v>15</v>
      </c>
      <c r="AO157" s="2992">
        <f t="shared" si="114"/>
        <v>4</v>
      </c>
      <c r="AP157" s="2988">
        <f t="shared" si="114"/>
        <v>2</v>
      </c>
      <c r="AQ157" s="2986">
        <f t="shared" si="114"/>
        <v>11</v>
      </c>
      <c r="AR157" s="2987">
        <f t="shared" si="114"/>
        <v>0</v>
      </c>
      <c r="AS157" s="2986">
        <f t="shared" si="114"/>
        <v>0</v>
      </c>
      <c r="AT157" s="2994">
        <f t="shared" si="114"/>
        <v>0</v>
      </c>
      <c r="AU157" s="2994">
        <f>SUM(AU148:AU156)</f>
        <v>0</v>
      </c>
      <c r="AV157" s="2994">
        <f>SUM(AV148:AV156)</f>
        <v>0</v>
      </c>
      <c r="AW157" s="2994">
        <f>SUM(AW148:AW156)</f>
        <v>0</v>
      </c>
      <c r="AX157" s="2994">
        <f>SUM(AX148:AX156)</f>
        <v>0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4317" t="s">
        <v>191</v>
      </c>
      <c r="B159" s="4318"/>
      <c r="C159" s="4319"/>
      <c r="D159" s="4460" t="s">
        <v>4</v>
      </c>
      <c r="E159" s="4461"/>
      <c r="F159" s="4462"/>
      <c r="G159" s="4308" t="s">
        <v>5</v>
      </c>
      <c r="H159" s="4323"/>
      <c r="I159" s="4323"/>
      <c r="J159" s="4323"/>
      <c r="K159" s="4323"/>
      <c r="L159" s="4323"/>
      <c r="M159" s="4323"/>
      <c r="N159" s="4323"/>
      <c r="O159" s="4323"/>
      <c r="P159" s="4323"/>
      <c r="Q159" s="4323"/>
      <c r="R159" s="4323"/>
      <c r="S159" s="4323"/>
      <c r="T159" s="4323"/>
      <c r="U159" s="4323"/>
      <c r="V159" s="4323"/>
      <c r="W159" s="4323"/>
      <c r="X159" s="4323"/>
      <c r="Y159" s="4323"/>
      <c r="Z159" s="4323"/>
      <c r="AA159" s="4323"/>
      <c r="AB159" s="4323"/>
      <c r="AC159" s="4323"/>
      <c r="AD159" s="4323"/>
      <c r="AE159" s="4323"/>
      <c r="AF159" s="4323"/>
      <c r="AG159" s="4323"/>
      <c r="AH159" s="4323"/>
      <c r="AI159" s="4323"/>
      <c r="AJ159" s="4323"/>
      <c r="AK159" s="4323"/>
      <c r="AL159" s="4323"/>
      <c r="AM159" s="4323"/>
      <c r="AN159" s="4323"/>
      <c r="AO159" s="4323"/>
      <c r="AP159" s="4316"/>
      <c r="AQ159" s="4325" t="s">
        <v>42</v>
      </c>
      <c r="AR159" s="4459" t="s">
        <v>9</v>
      </c>
      <c r="AS159" s="4477" t="s">
        <v>122</v>
      </c>
      <c r="AT159" s="4477" t="s">
        <v>123</v>
      </c>
      <c r="AU159" s="2995"/>
      <c r="AV159" s="4440" t="s">
        <v>192</v>
      </c>
      <c r="AW159" s="4322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4447" t="s">
        <v>14</v>
      </c>
      <c r="H160" s="4328"/>
      <c r="I160" s="4308" t="s">
        <v>15</v>
      </c>
      <c r="J160" s="4316"/>
      <c r="K160" s="4323" t="s">
        <v>16</v>
      </c>
      <c r="L160" s="4316"/>
      <c r="M160" s="4308" t="s">
        <v>17</v>
      </c>
      <c r="N160" s="4316"/>
      <c r="O160" s="4308" t="s">
        <v>18</v>
      </c>
      <c r="P160" s="4316"/>
      <c r="Q160" s="4308" t="s">
        <v>19</v>
      </c>
      <c r="R160" s="4316"/>
      <c r="S160" s="4308" t="s">
        <v>20</v>
      </c>
      <c r="T160" s="4316"/>
      <c r="U160" s="4308" t="s">
        <v>21</v>
      </c>
      <c r="V160" s="4316"/>
      <c r="W160" s="4308" t="s">
        <v>22</v>
      </c>
      <c r="X160" s="4316"/>
      <c r="Y160" s="4308" t="s">
        <v>23</v>
      </c>
      <c r="Z160" s="4315"/>
      <c r="AA160" s="4308" t="s">
        <v>24</v>
      </c>
      <c r="AB160" s="4315"/>
      <c r="AC160" s="4475" t="s">
        <v>25</v>
      </c>
      <c r="AD160" s="4476"/>
      <c r="AE160" s="4475" t="s">
        <v>26</v>
      </c>
      <c r="AF160" s="4476"/>
      <c r="AG160" s="4475" t="s">
        <v>27</v>
      </c>
      <c r="AH160" s="4476"/>
      <c r="AI160" s="4475" t="s">
        <v>28</v>
      </c>
      <c r="AJ160" s="4476"/>
      <c r="AK160" s="4308" t="s">
        <v>29</v>
      </c>
      <c r="AL160" s="4315"/>
      <c r="AM160" s="4308" t="s">
        <v>30</v>
      </c>
      <c r="AN160" s="4315"/>
      <c r="AO160" s="4308" t="s">
        <v>31</v>
      </c>
      <c r="AP160" s="4315"/>
      <c r="AQ160" s="3287"/>
      <c r="AR160" s="3365"/>
      <c r="AS160" s="4477"/>
      <c r="AT160" s="4477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4417"/>
      <c r="B161" s="3499"/>
      <c r="C161" s="4418"/>
      <c r="D161" s="2978" t="s">
        <v>32</v>
      </c>
      <c r="E161" s="2926" t="s">
        <v>33</v>
      </c>
      <c r="F161" s="2942" t="s">
        <v>34</v>
      </c>
      <c r="G161" s="2893" t="s">
        <v>33</v>
      </c>
      <c r="H161" s="2892" t="s">
        <v>34</v>
      </c>
      <c r="I161" s="2893" t="s">
        <v>33</v>
      </c>
      <c r="J161" s="2892" t="s">
        <v>34</v>
      </c>
      <c r="K161" s="2893" t="s">
        <v>33</v>
      </c>
      <c r="L161" s="2892" t="s">
        <v>34</v>
      </c>
      <c r="M161" s="2893" t="s">
        <v>33</v>
      </c>
      <c r="N161" s="2892" t="s">
        <v>34</v>
      </c>
      <c r="O161" s="2893" t="s">
        <v>33</v>
      </c>
      <c r="P161" s="2892" t="s">
        <v>34</v>
      </c>
      <c r="Q161" s="2893" t="s">
        <v>33</v>
      </c>
      <c r="R161" s="2892" t="s">
        <v>34</v>
      </c>
      <c r="S161" s="2893" t="s">
        <v>33</v>
      </c>
      <c r="T161" s="2892" t="s">
        <v>34</v>
      </c>
      <c r="U161" s="2893" t="s">
        <v>33</v>
      </c>
      <c r="V161" s="2892" t="s">
        <v>34</v>
      </c>
      <c r="W161" s="2893" t="s">
        <v>33</v>
      </c>
      <c r="X161" s="2892" t="s">
        <v>34</v>
      </c>
      <c r="Y161" s="2893" t="s">
        <v>33</v>
      </c>
      <c r="Z161" s="2892" t="s">
        <v>34</v>
      </c>
      <c r="AA161" s="2893" t="s">
        <v>33</v>
      </c>
      <c r="AB161" s="2892" t="s">
        <v>34</v>
      </c>
      <c r="AC161" s="2893" t="s">
        <v>33</v>
      </c>
      <c r="AD161" s="2892" t="s">
        <v>34</v>
      </c>
      <c r="AE161" s="2893" t="s">
        <v>33</v>
      </c>
      <c r="AF161" s="2892" t="s">
        <v>34</v>
      </c>
      <c r="AG161" s="2893" t="s">
        <v>33</v>
      </c>
      <c r="AH161" s="2892" t="s">
        <v>34</v>
      </c>
      <c r="AI161" s="2893" t="s">
        <v>33</v>
      </c>
      <c r="AJ161" s="2892" t="s">
        <v>34</v>
      </c>
      <c r="AK161" s="2893" t="s">
        <v>33</v>
      </c>
      <c r="AL161" s="2892" t="s">
        <v>34</v>
      </c>
      <c r="AM161" s="2893" t="s">
        <v>33</v>
      </c>
      <c r="AN161" s="2892" t="s">
        <v>34</v>
      </c>
      <c r="AO161" s="2893" t="s">
        <v>33</v>
      </c>
      <c r="AP161" s="2892" t="s">
        <v>34</v>
      </c>
      <c r="AQ161" s="4427"/>
      <c r="AR161" s="4538"/>
      <c r="AS161" s="4477"/>
      <c r="AT161" s="4477"/>
      <c r="AU161" s="3149"/>
      <c r="AV161" s="4528"/>
      <c r="AW161" s="4423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4326" t="s">
        <v>194</v>
      </c>
      <c r="B162" s="4473" t="s">
        <v>195</v>
      </c>
      <c r="C162" s="4474"/>
      <c r="D162" s="2996">
        <f t="shared" ref="D162:D172" si="115">SUM(F162)</f>
        <v>0</v>
      </c>
      <c r="E162" s="2997"/>
      <c r="F162" s="2998">
        <f>SUM(AD162+AF162+AH162+AJ162+AL162+AN162+AP162)</f>
        <v>0</v>
      </c>
      <c r="G162" s="2999"/>
      <c r="H162" s="3150"/>
      <c r="I162" s="2999"/>
      <c r="J162" s="3150"/>
      <c r="K162" s="2999"/>
      <c r="L162" s="3150"/>
      <c r="M162" s="2999"/>
      <c r="N162" s="3150"/>
      <c r="O162" s="2999"/>
      <c r="P162" s="3150"/>
      <c r="Q162" s="2999"/>
      <c r="R162" s="3150"/>
      <c r="S162" s="2999"/>
      <c r="T162" s="3150"/>
      <c r="U162" s="2999"/>
      <c r="V162" s="3150"/>
      <c r="W162" s="2999"/>
      <c r="X162" s="3150"/>
      <c r="Y162" s="2999"/>
      <c r="Z162" s="3150"/>
      <c r="AA162" s="2999"/>
      <c r="AB162" s="3150"/>
      <c r="AC162" s="3001"/>
      <c r="AD162" s="3120"/>
      <c r="AE162" s="3001"/>
      <c r="AF162" s="3120"/>
      <c r="AG162" s="3001"/>
      <c r="AH162" s="3120"/>
      <c r="AI162" s="3001"/>
      <c r="AJ162" s="3120"/>
      <c r="AK162" s="3001"/>
      <c r="AL162" s="3120"/>
      <c r="AM162" s="3001"/>
      <c r="AN162" s="3120"/>
      <c r="AO162" s="3001"/>
      <c r="AP162" s="3120"/>
      <c r="AQ162" s="3151"/>
      <c r="AR162" s="3120"/>
      <c r="AS162" s="2914"/>
      <c r="AT162" s="2914"/>
      <c r="AU162" s="2900"/>
      <c r="AV162" s="3003"/>
      <c r="AW162" s="3003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3152"/>
      <c r="AD165" s="47"/>
      <c r="AE165" s="3152"/>
      <c r="AF165" s="47"/>
      <c r="AG165" s="3152"/>
      <c r="AH165" s="47"/>
      <c r="AI165" s="3152"/>
      <c r="AJ165" s="47"/>
      <c r="AK165" s="3152"/>
      <c r="AL165" s="47"/>
      <c r="AM165" s="3152"/>
      <c r="AN165" s="47"/>
      <c r="AO165" s="3152"/>
      <c r="AP165" s="47"/>
      <c r="AQ165" s="314"/>
      <c r="AR165" s="47"/>
      <c r="AS165" s="46"/>
      <c r="AT165" s="46"/>
      <c r="AU165" s="49"/>
      <c r="AV165" s="3153"/>
      <c r="AW165" s="3153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4326" t="s">
        <v>196</v>
      </c>
      <c r="C166" s="3004" t="s">
        <v>4</v>
      </c>
      <c r="D166" s="3154">
        <f t="shared" si="115"/>
        <v>0</v>
      </c>
      <c r="E166" s="309"/>
      <c r="F166" s="2994">
        <f t="shared" si="117"/>
        <v>0</v>
      </c>
      <c r="G166" s="2939"/>
      <c r="H166" s="3005"/>
      <c r="I166" s="2939"/>
      <c r="J166" s="3005"/>
      <c r="K166" s="2939"/>
      <c r="L166" s="3005"/>
      <c r="M166" s="2939"/>
      <c r="N166" s="3005"/>
      <c r="O166" s="2939"/>
      <c r="P166" s="3005"/>
      <c r="Q166" s="2939"/>
      <c r="R166" s="3005"/>
      <c r="S166" s="2939"/>
      <c r="T166" s="3005"/>
      <c r="U166" s="2939"/>
      <c r="V166" s="3005"/>
      <c r="W166" s="2939"/>
      <c r="X166" s="3005"/>
      <c r="Y166" s="2939"/>
      <c r="Z166" s="3005"/>
      <c r="AA166" s="2939"/>
      <c r="AB166" s="3005"/>
      <c r="AC166" s="3006"/>
      <c r="AD166" s="2982">
        <f t="shared" ref="AD166:AW166" si="120">SUM(AD167:AD172)</f>
        <v>0</v>
      </c>
      <c r="AE166" s="3006"/>
      <c r="AF166" s="2982">
        <f t="shared" si="120"/>
        <v>0</v>
      </c>
      <c r="AG166" s="3006"/>
      <c r="AH166" s="2982">
        <f t="shared" si="120"/>
        <v>0</v>
      </c>
      <c r="AI166" s="3006"/>
      <c r="AJ166" s="2982">
        <f t="shared" si="120"/>
        <v>0</v>
      </c>
      <c r="AK166" s="3006"/>
      <c r="AL166" s="2982">
        <f t="shared" si="120"/>
        <v>0</v>
      </c>
      <c r="AM166" s="3006"/>
      <c r="AN166" s="2982">
        <f t="shared" si="120"/>
        <v>0</v>
      </c>
      <c r="AO166" s="3006"/>
      <c r="AP166" s="2982">
        <f t="shared" si="120"/>
        <v>0</v>
      </c>
      <c r="AQ166" s="3007">
        <f>SUM(AQ167:AQ172)</f>
        <v>0</v>
      </c>
      <c r="AR166" s="2982">
        <f t="shared" si="120"/>
        <v>0</v>
      </c>
      <c r="AS166" s="2920">
        <f>SUM(AS167:AS172)</f>
        <v>0</v>
      </c>
      <c r="AT166" s="2920">
        <f>SUM(AT167:AT172)</f>
        <v>0</v>
      </c>
      <c r="AU166" s="2920">
        <f>SUM(AU167:AU172)</f>
        <v>0</v>
      </c>
      <c r="AV166" s="2924">
        <f t="shared" si="120"/>
        <v>0</v>
      </c>
      <c r="AW166" s="2920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2997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4429"/>
      <c r="B172" s="4429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3152"/>
      <c r="AD172" s="304"/>
      <c r="AE172" s="3152"/>
      <c r="AF172" s="304"/>
      <c r="AG172" s="3152"/>
      <c r="AH172" s="304"/>
      <c r="AI172" s="3152"/>
      <c r="AJ172" s="304"/>
      <c r="AK172" s="3152"/>
      <c r="AL172" s="304"/>
      <c r="AM172" s="3152"/>
      <c r="AN172" s="304"/>
      <c r="AO172" s="3152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4326" t="s">
        <v>203</v>
      </c>
      <c r="B173" s="4326" t="s">
        <v>204</v>
      </c>
      <c r="C173" s="3008" t="s">
        <v>96</v>
      </c>
      <c r="D173" s="322">
        <f t="shared" ref="D173:D177" si="127">SUM(E173)</f>
        <v>0</v>
      </c>
      <c r="E173" s="2996">
        <f>SUM(AC173+AE173+AG173+AI173+AK173+AM173+AO173)</f>
        <v>0</v>
      </c>
      <c r="F173" s="2997"/>
      <c r="G173" s="2999"/>
      <c r="H173" s="3150"/>
      <c r="I173" s="2999"/>
      <c r="J173" s="3155"/>
      <c r="K173" s="2999"/>
      <c r="L173" s="3150"/>
      <c r="M173" s="2999"/>
      <c r="N173" s="3155"/>
      <c r="O173" s="2999"/>
      <c r="P173" s="3150"/>
      <c r="Q173" s="2999"/>
      <c r="R173" s="3155"/>
      <c r="S173" s="2999"/>
      <c r="T173" s="3150"/>
      <c r="U173" s="2999"/>
      <c r="V173" s="3155"/>
      <c r="W173" s="2999"/>
      <c r="X173" s="3150"/>
      <c r="Y173" s="2999"/>
      <c r="Z173" s="3155"/>
      <c r="AA173" s="2999"/>
      <c r="AB173" s="3155"/>
      <c r="AC173" s="2907"/>
      <c r="AD173" s="3010"/>
      <c r="AE173" s="2907"/>
      <c r="AF173" s="3010"/>
      <c r="AG173" s="2907"/>
      <c r="AH173" s="3010"/>
      <c r="AI173" s="2907"/>
      <c r="AJ173" s="3010"/>
      <c r="AK173" s="2907"/>
      <c r="AL173" s="3010"/>
      <c r="AM173" s="2907"/>
      <c r="AN173" s="3010"/>
      <c r="AO173" s="2907"/>
      <c r="AP173" s="3010"/>
      <c r="AQ173" s="3151"/>
      <c r="AR173" s="2914"/>
      <c r="AS173" s="2914"/>
      <c r="AT173" s="2914"/>
      <c r="AU173" s="2914"/>
      <c r="AV173" s="3003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4429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3156"/>
      <c r="K177" s="311"/>
      <c r="L177" s="312"/>
      <c r="M177" s="311"/>
      <c r="N177" s="3156"/>
      <c r="O177" s="311"/>
      <c r="P177" s="312"/>
      <c r="Q177" s="311"/>
      <c r="R177" s="3156"/>
      <c r="S177" s="311"/>
      <c r="T177" s="312"/>
      <c r="U177" s="311"/>
      <c r="V177" s="3156"/>
      <c r="W177" s="311"/>
      <c r="X177" s="312"/>
      <c r="Y177" s="311"/>
      <c r="Z177" s="3156"/>
      <c r="AA177" s="311"/>
      <c r="AB177" s="3156"/>
      <c r="AC177" s="45"/>
      <c r="AD177" s="3157"/>
      <c r="AE177" s="45"/>
      <c r="AF177" s="3157"/>
      <c r="AG177" s="45"/>
      <c r="AH177" s="3157"/>
      <c r="AI177" s="45"/>
      <c r="AJ177" s="3157"/>
      <c r="AK177" s="45"/>
      <c r="AL177" s="3157"/>
      <c r="AM177" s="45"/>
      <c r="AN177" s="3157"/>
      <c r="AO177" s="45"/>
      <c r="AP177" s="3157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4472" t="s">
        <v>208</v>
      </c>
      <c r="B178" s="4440" t="s">
        <v>209</v>
      </c>
      <c r="C178" s="3011" t="s">
        <v>210</v>
      </c>
      <c r="D178" s="3158">
        <f>SUM(E178:F178)</f>
        <v>0</v>
      </c>
      <c r="E178" s="3154">
        <f>+G178+I178+K178+M178+O178+Q178+S178+U178+W178+Y178+AA178+AC178+AE178+AG178+AI178+AK178+AM178+AO178</f>
        <v>0</v>
      </c>
      <c r="F178" s="3159">
        <f t="shared" ref="E178:F180" si="128">+H178+J178+L178+N178+P178+R178+T178+V178+X178+Z178+AB178+AD178+AF178+AH178+AJ178+AL178+AN178+AP178</f>
        <v>0</v>
      </c>
      <c r="G178" s="3160">
        <f>SUM(G179:G180)</f>
        <v>0</v>
      </c>
      <c r="H178" s="3161">
        <f t="shared" ref="H178:AS178" si="129">SUM(H179:H180)</f>
        <v>0</v>
      </c>
      <c r="I178" s="3160">
        <f t="shared" si="129"/>
        <v>0</v>
      </c>
      <c r="J178" s="3161">
        <f t="shared" si="129"/>
        <v>0</v>
      </c>
      <c r="K178" s="3160">
        <f>SUM(K179:K180)</f>
        <v>0</v>
      </c>
      <c r="L178" s="630">
        <f t="shared" si="129"/>
        <v>0</v>
      </c>
      <c r="M178" s="3160">
        <f t="shared" si="129"/>
        <v>0</v>
      </c>
      <c r="N178" s="3162">
        <f t="shared" si="129"/>
        <v>0</v>
      </c>
      <c r="O178" s="3012">
        <f t="shared" si="129"/>
        <v>0</v>
      </c>
      <c r="P178" s="3161">
        <f t="shared" si="129"/>
        <v>0</v>
      </c>
      <c r="Q178" s="3012">
        <f t="shared" si="129"/>
        <v>0</v>
      </c>
      <c r="R178" s="3161">
        <f t="shared" si="129"/>
        <v>0</v>
      </c>
      <c r="S178" s="3012">
        <f t="shared" si="129"/>
        <v>0</v>
      </c>
      <c r="T178" s="3161">
        <f t="shared" si="129"/>
        <v>0</v>
      </c>
      <c r="U178" s="3012">
        <f t="shared" si="129"/>
        <v>0</v>
      </c>
      <c r="V178" s="3161">
        <f t="shared" si="129"/>
        <v>0</v>
      </c>
      <c r="W178" s="3012">
        <f t="shared" si="129"/>
        <v>0</v>
      </c>
      <c r="X178" s="3161">
        <f t="shared" si="129"/>
        <v>0</v>
      </c>
      <c r="Y178" s="3012">
        <f t="shared" si="129"/>
        <v>0</v>
      </c>
      <c r="Z178" s="3161">
        <f t="shared" si="129"/>
        <v>0</v>
      </c>
      <c r="AA178" s="3012">
        <f t="shared" si="129"/>
        <v>0</v>
      </c>
      <c r="AB178" s="3161">
        <f t="shared" si="129"/>
        <v>0</v>
      </c>
      <c r="AC178" s="3160">
        <f t="shared" si="129"/>
        <v>0</v>
      </c>
      <c r="AD178" s="3161">
        <f t="shared" si="129"/>
        <v>0</v>
      </c>
      <c r="AE178" s="3160">
        <f t="shared" si="129"/>
        <v>0</v>
      </c>
      <c r="AF178" s="3161">
        <f t="shared" si="129"/>
        <v>0</v>
      </c>
      <c r="AG178" s="3160">
        <f t="shared" si="129"/>
        <v>0</v>
      </c>
      <c r="AH178" s="3161">
        <f t="shared" si="129"/>
        <v>0</v>
      </c>
      <c r="AI178" s="3160">
        <f t="shared" si="129"/>
        <v>0</v>
      </c>
      <c r="AJ178" s="3161">
        <f t="shared" si="129"/>
        <v>0</v>
      </c>
      <c r="AK178" s="3160">
        <f t="shared" si="129"/>
        <v>0</v>
      </c>
      <c r="AL178" s="3161">
        <f t="shared" si="129"/>
        <v>0</v>
      </c>
      <c r="AM178" s="3160">
        <f t="shared" si="129"/>
        <v>0</v>
      </c>
      <c r="AN178" s="3161">
        <f t="shared" si="129"/>
        <v>0</v>
      </c>
      <c r="AO178" s="3160">
        <f t="shared" si="129"/>
        <v>0</v>
      </c>
      <c r="AP178" s="3161">
        <f t="shared" si="129"/>
        <v>0</v>
      </c>
      <c r="AQ178" s="3163">
        <f t="shared" si="129"/>
        <v>0</v>
      </c>
      <c r="AR178" s="3161">
        <f t="shared" si="129"/>
        <v>0</v>
      </c>
      <c r="AS178" s="3161">
        <f t="shared" si="129"/>
        <v>0</v>
      </c>
      <c r="AT178" s="3161">
        <f>SUM(AT179:AT180)</f>
        <v>0</v>
      </c>
      <c r="AU178" s="3161">
        <f>SUM(AU179:AU180)</f>
        <v>0</v>
      </c>
      <c r="AV178" s="3164">
        <f>SUM(AV179:AV180)</f>
        <v>0</v>
      </c>
      <c r="AW178" s="3161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3011" t="s">
        <v>211</v>
      </c>
      <c r="D179" s="322">
        <f>SUM(E179:F179)</f>
        <v>0</v>
      </c>
      <c r="E179" s="322">
        <f t="shared" si="128"/>
        <v>0</v>
      </c>
      <c r="F179" s="2996">
        <f t="shared" si="128"/>
        <v>0</v>
      </c>
      <c r="G179" s="2896"/>
      <c r="H179" s="3120"/>
      <c r="I179" s="2907"/>
      <c r="J179" s="2914"/>
      <c r="K179" s="2907"/>
      <c r="L179" s="3013"/>
      <c r="M179" s="2907"/>
      <c r="N179" s="3120"/>
      <c r="O179" s="2907"/>
      <c r="P179" s="25"/>
      <c r="Q179" s="2907"/>
      <c r="R179" s="25"/>
      <c r="S179" s="2907"/>
      <c r="T179" s="25"/>
      <c r="U179" s="2907"/>
      <c r="V179" s="25"/>
      <c r="W179" s="2907"/>
      <c r="X179" s="25"/>
      <c r="Y179" s="2907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4542"/>
      <c r="B180" s="4528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4472" t="s">
        <v>213</v>
      </c>
      <c r="B181" s="4326" t="s">
        <v>214</v>
      </c>
      <c r="C181" s="3014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4429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4440" t="s">
        <v>218</v>
      </c>
      <c r="C184" s="3011" t="s">
        <v>215</v>
      </c>
      <c r="D184" s="2996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3155"/>
      <c r="I184" s="357"/>
      <c r="J184" s="3155"/>
      <c r="K184" s="357"/>
      <c r="L184" s="3155"/>
      <c r="M184" s="357"/>
      <c r="N184" s="3155"/>
      <c r="O184" s="357"/>
      <c r="P184" s="3155"/>
      <c r="Q184" s="357"/>
      <c r="R184" s="3155"/>
      <c r="S184" s="357"/>
      <c r="T184" s="3155"/>
      <c r="U184" s="357"/>
      <c r="V184" s="3155"/>
      <c r="W184" s="357"/>
      <c r="X184" s="3155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4528"/>
      <c r="C185" s="368" t="s">
        <v>219</v>
      </c>
      <c r="D185" s="3154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4460" t="s">
        <v>96</v>
      </c>
      <c r="C186" s="3014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3001"/>
      <c r="AB186" s="3010"/>
      <c r="AC186" s="2907"/>
      <c r="AD186" s="2914"/>
      <c r="AE186" s="2907"/>
      <c r="AF186" s="2914"/>
      <c r="AG186" s="2907"/>
      <c r="AH186" s="2914"/>
      <c r="AI186" s="2907"/>
      <c r="AJ186" s="2914"/>
      <c r="AK186" s="2907"/>
      <c r="AL186" s="2914"/>
      <c r="AM186" s="2907"/>
      <c r="AN186" s="2914"/>
      <c r="AO186" s="2907"/>
      <c r="AP186" s="2914"/>
      <c r="AQ186" s="3151"/>
      <c r="AR186" s="3120"/>
      <c r="AS186" s="2914"/>
      <c r="AT186" s="2914"/>
      <c r="AU186" s="2914"/>
      <c r="AV186" s="2900"/>
      <c r="AW186" s="2914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4542"/>
      <c r="B188" s="4539"/>
      <c r="C188" s="3165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4326" t="s">
        <v>222</v>
      </c>
      <c r="B189" s="4469" t="s">
        <v>196</v>
      </c>
      <c r="C189" s="4315"/>
      <c r="D189" s="3015">
        <f>SUM(E189+F189)</f>
        <v>0</v>
      </c>
      <c r="E189" s="3015">
        <f>SUM(AC189+AE189+AG189+AI189+AK189)</f>
        <v>0</v>
      </c>
      <c r="F189" s="3015">
        <f>SUM(AD189+AF189+AH189+AJ189+AL189)</f>
        <v>0</v>
      </c>
      <c r="G189" s="2939"/>
      <c r="H189" s="2940"/>
      <c r="I189" s="2939"/>
      <c r="J189" s="2940"/>
      <c r="K189" s="2939"/>
      <c r="L189" s="2940"/>
      <c r="M189" s="2939"/>
      <c r="N189" s="2940"/>
      <c r="O189" s="2939"/>
      <c r="P189" s="2940"/>
      <c r="Q189" s="2939"/>
      <c r="R189" s="2940"/>
      <c r="S189" s="2939"/>
      <c r="T189" s="2940"/>
      <c r="U189" s="2939"/>
      <c r="V189" s="2940"/>
      <c r="W189" s="2939"/>
      <c r="X189" s="2940"/>
      <c r="Y189" s="2939"/>
      <c r="Z189" s="2940"/>
      <c r="AA189" s="2939"/>
      <c r="AB189" s="2940"/>
      <c r="AC189" s="2940"/>
      <c r="AD189" s="2940"/>
      <c r="AE189" s="2940"/>
      <c r="AF189" s="2940"/>
      <c r="AG189" s="2940"/>
      <c r="AH189" s="2940"/>
      <c r="AI189" s="2940"/>
      <c r="AJ189" s="2940"/>
      <c r="AK189" s="3016"/>
      <c r="AL189" s="3017"/>
      <c r="AM189" s="2939"/>
      <c r="AN189" s="2940"/>
      <c r="AO189" s="2939"/>
      <c r="AP189" s="2940"/>
      <c r="AQ189" s="3018"/>
      <c r="AR189" s="3019"/>
      <c r="AS189" s="3017"/>
      <c r="AT189" s="3017"/>
      <c r="AU189" s="3017"/>
      <c r="AV189" s="3020"/>
      <c r="AW189" s="3020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2996">
        <f t="shared" si="137"/>
        <v>0</v>
      </c>
      <c r="E190" s="2996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4326" t="s">
        <v>96</v>
      </c>
      <c r="C192" s="3014" t="s">
        <v>215</v>
      </c>
      <c r="D192" s="2996">
        <f t="shared" si="137"/>
        <v>0</v>
      </c>
      <c r="E192" s="322">
        <f t="shared" si="139"/>
        <v>0</v>
      </c>
      <c r="F192" s="378">
        <f t="shared" si="139"/>
        <v>0</v>
      </c>
      <c r="G192" s="2999"/>
      <c r="H192" s="3021"/>
      <c r="I192" s="2999"/>
      <c r="J192" s="3021"/>
      <c r="K192" s="2999"/>
      <c r="L192" s="3021"/>
      <c r="M192" s="2999"/>
      <c r="N192" s="3021"/>
      <c r="O192" s="2999"/>
      <c r="P192" s="3021"/>
      <c r="Q192" s="2999"/>
      <c r="R192" s="3021"/>
      <c r="S192" s="2999"/>
      <c r="T192" s="3021"/>
      <c r="U192" s="2999"/>
      <c r="V192" s="3021"/>
      <c r="W192" s="2999"/>
      <c r="X192" s="3021"/>
      <c r="Y192" s="2999"/>
      <c r="Z192" s="3021"/>
      <c r="AA192" s="2999"/>
      <c r="AB192" s="3021"/>
      <c r="AC192" s="3021"/>
      <c r="AD192" s="3021"/>
      <c r="AE192" s="3021"/>
      <c r="AF192" s="3021"/>
      <c r="AG192" s="3021"/>
      <c r="AH192" s="3021"/>
      <c r="AI192" s="3021"/>
      <c r="AJ192" s="3021"/>
      <c r="AK192" s="2907"/>
      <c r="AL192" s="2914"/>
      <c r="AM192" s="2999"/>
      <c r="AN192" s="3021"/>
      <c r="AO192" s="2999"/>
      <c r="AP192" s="3021"/>
      <c r="AQ192" s="3151"/>
      <c r="AR192" s="3120"/>
      <c r="AS192" s="2914"/>
      <c r="AT192" s="2914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4429"/>
      <c r="B193" s="4429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3166"/>
      <c r="I193" s="311"/>
      <c r="J193" s="3166"/>
      <c r="K193" s="311"/>
      <c r="L193" s="3166"/>
      <c r="M193" s="311"/>
      <c r="N193" s="3166"/>
      <c r="O193" s="311"/>
      <c r="P193" s="3166"/>
      <c r="Q193" s="311"/>
      <c r="R193" s="3166"/>
      <c r="S193" s="311"/>
      <c r="T193" s="3166"/>
      <c r="U193" s="311"/>
      <c r="V193" s="3166"/>
      <c r="W193" s="311"/>
      <c r="X193" s="3166"/>
      <c r="Y193" s="311"/>
      <c r="Z193" s="3166"/>
      <c r="AA193" s="311"/>
      <c r="AB193" s="3166"/>
      <c r="AC193" s="3166"/>
      <c r="AD193" s="3166"/>
      <c r="AE193" s="3166"/>
      <c r="AF193" s="3166"/>
      <c r="AG193" s="3166"/>
      <c r="AH193" s="3166"/>
      <c r="AI193" s="3166"/>
      <c r="AJ193" s="3166"/>
      <c r="AK193" s="3167"/>
      <c r="AL193" s="3168"/>
      <c r="AM193" s="3169"/>
      <c r="AN193" s="3166"/>
      <c r="AO193" s="3169"/>
      <c r="AP193" s="3166"/>
      <c r="AQ193" s="3170"/>
      <c r="AR193" s="3171"/>
      <c r="AS193" s="3168"/>
      <c r="AT193" s="3168"/>
      <c r="AU193" s="3168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4470" t="s">
        <v>225</v>
      </c>
      <c r="B194" s="4471" t="s">
        <v>226</v>
      </c>
      <c r="C194" s="3022" t="s">
        <v>227</v>
      </c>
      <c r="D194" s="2996">
        <f t="shared" si="137"/>
        <v>0</v>
      </c>
      <c r="E194" s="2996">
        <f t="shared" ref="E194:F196" si="140">SUM(Y194+AA194+AC194+AE194+AG194+AI194+AK194+AM194+AO194)</f>
        <v>0</v>
      </c>
      <c r="F194" s="3023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4544"/>
      <c r="B196" s="4545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4326" t="s">
        <v>231</v>
      </c>
      <c r="C197" s="3024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2999"/>
      <c r="H197" s="3021"/>
      <c r="I197" s="2999"/>
      <c r="J197" s="3021"/>
      <c r="K197" s="2999"/>
      <c r="L197" s="3021"/>
      <c r="M197" s="2999"/>
      <c r="N197" s="3021"/>
      <c r="O197" s="2999"/>
      <c r="P197" s="3021"/>
      <c r="Q197" s="2999"/>
      <c r="R197" s="3021"/>
      <c r="S197" s="2999"/>
      <c r="T197" s="3021"/>
      <c r="U197" s="2999"/>
      <c r="V197" s="3021"/>
      <c r="W197" s="2999"/>
      <c r="X197" s="3021"/>
      <c r="Y197" s="2999"/>
      <c r="Z197" s="3021"/>
      <c r="AA197" s="2999"/>
      <c r="AB197" s="3021"/>
      <c r="AC197" s="2907"/>
      <c r="AD197" s="2914"/>
      <c r="AE197" s="2907"/>
      <c r="AF197" s="2914"/>
      <c r="AG197" s="2907"/>
      <c r="AH197" s="2914"/>
      <c r="AI197" s="2907"/>
      <c r="AJ197" s="2914"/>
      <c r="AK197" s="2907"/>
      <c r="AL197" s="2914"/>
      <c r="AM197" s="2907"/>
      <c r="AN197" s="2914"/>
      <c r="AO197" s="2907"/>
      <c r="AP197" s="2914"/>
      <c r="AQ197" s="3172"/>
      <c r="AR197" s="2914"/>
      <c r="AS197" s="2914"/>
      <c r="AT197" s="2914"/>
      <c r="AU197" s="2914"/>
      <c r="AV197" s="3026"/>
      <c r="AW197" s="2914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4542"/>
      <c r="B198" s="4429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4317" t="s">
        <v>235</v>
      </c>
      <c r="B200" s="4318"/>
      <c r="C200" s="4319"/>
      <c r="D200" s="4460" t="s">
        <v>4</v>
      </c>
      <c r="E200" s="4461"/>
      <c r="F200" s="4462"/>
      <c r="G200" s="4308" t="s">
        <v>5</v>
      </c>
      <c r="H200" s="4323"/>
      <c r="I200" s="4323"/>
      <c r="J200" s="4323"/>
      <c r="K200" s="4323"/>
      <c r="L200" s="4323"/>
      <c r="M200" s="4323"/>
      <c r="N200" s="4323"/>
      <c r="O200" s="4323"/>
      <c r="P200" s="4323"/>
      <c r="Q200" s="4323"/>
      <c r="R200" s="4323"/>
      <c r="S200" s="4323"/>
      <c r="T200" s="4323"/>
      <c r="U200" s="4323"/>
      <c r="V200" s="4323"/>
      <c r="W200" s="4323"/>
      <c r="X200" s="4323"/>
      <c r="Y200" s="4323"/>
      <c r="Z200" s="4323"/>
      <c r="AA200" s="4323"/>
      <c r="AB200" s="4324"/>
      <c r="AC200" s="4468" t="s">
        <v>9</v>
      </c>
      <c r="AD200" s="4459" t="s">
        <v>236</v>
      </c>
      <c r="AE200" s="4459" t="s">
        <v>237</v>
      </c>
      <c r="AF200" s="4459" t="s">
        <v>238</v>
      </c>
      <c r="AG200" s="4459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4447" t="s">
        <v>14</v>
      </c>
      <c r="H201" s="4328"/>
      <c r="I201" s="4308" t="s">
        <v>15</v>
      </c>
      <c r="J201" s="4316"/>
      <c r="K201" s="4323" t="s">
        <v>16</v>
      </c>
      <c r="L201" s="4316"/>
      <c r="M201" s="4308" t="s">
        <v>17</v>
      </c>
      <c r="N201" s="4316"/>
      <c r="O201" s="4308" t="s">
        <v>18</v>
      </c>
      <c r="P201" s="4316"/>
      <c r="Q201" s="4308" t="s">
        <v>19</v>
      </c>
      <c r="R201" s="4316"/>
      <c r="S201" s="4308" t="s">
        <v>20</v>
      </c>
      <c r="T201" s="4316"/>
      <c r="U201" s="4308" t="s">
        <v>21</v>
      </c>
      <c r="V201" s="4316"/>
      <c r="W201" s="4308" t="s">
        <v>22</v>
      </c>
      <c r="X201" s="4316"/>
      <c r="Y201" s="4308" t="s">
        <v>23</v>
      </c>
      <c r="Z201" s="4315"/>
      <c r="AA201" s="4308" t="s">
        <v>24</v>
      </c>
      <c r="AB201" s="4315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4417"/>
      <c r="B202" s="3499"/>
      <c r="C202" s="4418"/>
      <c r="D202" s="2925" t="s">
        <v>32</v>
      </c>
      <c r="E202" s="2902" t="s">
        <v>33</v>
      </c>
      <c r="F202" s="2892" t="s">
        <v>34</v>
      </c>
      <c r="G202" s="2927" t="s">
        <v>33</v>
      </c>
      <c r="H202" s="2892" t="s">
        <v>34</v>
      </c>
      <c r="I202" s="2927" t="s">
        <v>33</v>
      </c>
      <c r="J202" s="2892" t="s">
        <v>34</v>
      </c>
      <c r="K202" s="2893" t="s">
        <v>33</v>
      </c>
      <c r="L202" s="2892" t="s">
        <v>34</v>
      </c>
      <c r="M202" s="2893" t="s">
        <v>33</v>
      </c>
      <c r="N202" s="2892" t="s">
        <v>34</v>
      </c>
      <c r="O202" s="2893" t="s">
        <v>33</v>
      </c>
      <c r="P202" s="2892" t="s">
        <v>34</v>
      </c>
      <c r="Q202" s="2893" t="s">
        <v>33</v>
      </c>
      <c r="R202" s="2892" t="s">
        <v>34</v>
      </c>
      <c r="S202" s="2893" t="s">
        <v>33</v>
      </c>
      <c r="T202" s="2892" t="s">
        <v>34</v>
      </c>
      <c r="U202" s="2893" t="s">
        <v>33</v>
      </c>
      <c r="V202" s="2892" t="s">
        <v>34</v>
      </c>
      <c r="W202" s="2893" t="s">
        <v>33</v>
      </c>
      <c r="X202" s="2892" t="s">
        <v>34</v>
      </c>
      <c r="Y202" s="2893" t="s">
        <v>33</v>
      </c>
      <c r="Z202" s="2892" t="s">
        <v>34</v>
      </c>
      <c r="AA202" s="2893" t="s">
        <v>33</v>
      </c>
      <c r="AB202" s="2892" t="s">
        <v>34</v>
      </c>
      <c r="AC202" s="4543"/>
      <c r="AD202" s="4538"/>
      <c r="AE202" s="4538"/>
      <c r="AF202" s="4538"/>
      <c r="AG202" s="4538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4465" t="s">
        <v>240</v>
      </c>
      <c r="B203" s="4466"/>
      <c r="C203" s="4467"/>
      <c r="D203" s="3027">
        <f>SUM(E203+F203)</f>
        <v>0</v>
      </c>
      <c r="E203" s="3128">
        <f>+K203+M203+O203+Q203+S203</f>
        <v>0</v>
      </c>
      <c r="F203" s="3028">
        <f>+L203+N203+P203+R203+T203</f>
        <v>0</v>
      </c>
      <c r="G203" s="2999"/>
      <c r="H203" s="3021"/>
      <c r="I203" s="2999"/>
      <c r="J203" s="3021"/>
      <c r="K203" s="2907"/>
      <c r="L203" s="2914"/>
      <c r="M203" s="2907"/>
      <c r="N203" s="2914"/>
      <c r="O203" s="2907"/>
      <c r="P203" s="2914"/>
      <c r="Q203" s="2907"/>
      <c r="R203" s="2914"/>
      <c r="S203" s="2907"/>
      <c r="T203" s="2914"/>
      <c r="U203" s="3029"/>
      <c r="V203" s="3030"/>
      <c r="W203" s="3029"/>
      <c r="X203" s="3030"/>
      <c r="Y203" s="3029"/>
      <c r="Z203" s="3030"/>
      <c r="AA203" s="3029"/>
      <c r="AB203" s="3031"/>
      <c r="AC203" s="3151"/>
      <c r="AD203" s="2895">
        <f t="shared" ref="AD203:AD208" si="141">SUM(AE203:AG203)</f>
        <v>0</v>
      </c>
      <c r="AE203" s="2914"/>
      <c r="AF203" s="2914"/>
      <c r="AG203" s="2914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4317" t="s">
        <v>235</v>
      </c>
      <c r="B210" s="4318"/>
      <c r="C210" s="4319"/>
      <c r="D210" s="4460" t="s">
        <v>4</v>
      </c>
      <c r="E210" s="4461"/>
      <c r="F210" s="4463"/>
      <c r="G210" s="4464" t="s">
        <v>5</v>
      </c>
      <c r="H210" s="4323"/>
      <c r="I210" s="4323"/>
      <c r="J210" s="4323"/>
      <c r="K210" s="4323"/>
      <c r="L210" s="4323"/>
      <c r="M210" s="4323"/>
      <c r="N210" s="4323"/>
      <c r="O210" s="4323"/>
      <c r="P210" s="4323"/>
      <c r="Q210" s="4323"/>
      <c r="R210" s="4323"/>
      <c r="S210" s="4323"/>
      <c r="T210" s="4323"/>
      <c r="U210" s="4323"/>
      <c r="V210" s="4323"/>
      <c r="W210" s="4323"/>
      <c r="X210" s="4323"/>
      <c r="Y210" s="4323"/>
      <c r="Z210" s="4323"/>
      <c r="AA210" s="4323"/>
      <c r="AB210" s="4323"/>
      <c r="AC210" s="4323"/>
      <c r="AD210" s="4323"/>
      <c r="AE210" s="4323"/>
      <c r="AF210" s="4323"/>
      <c r="AG210" s="4323"/>
      <c r="AH210" s="4323"/>
      <c r="AI210" s="4323"/>
      <c r="AJ210" s="4323"/>
      <c r="AK210" s="4323"/>
      <c r="AL210" s="4323"/>
      <c r="AM210" s="4323"/>
      <c r="AN210" s="4323"/>
      <c r="AO210" s="4323"/>
      <c r="AP210" s="4316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4539"/>
      <c r="E211" s="3567"/>
      <c r="F211" s="4541"/>
      <c r="G211" s="4447" t="s">
        <v>14</v>
      </c>
      <c r="H211" s="4328"/>
      <c r="I211" s="4308" t="s">
        <v>15</v>
      </c>
      <c r="J211" s="4316"/>
      <c r="K211" s="4323" t="s">
        <v>16</v>
      </c>
      <c r="L211" s="4316"/>
      <c r="M211" s="4308" t="s">
        <v>17</v>
      </c>
      <c r="N211" s="4316"/>
      <c r="O211" s="4308" t="s">
        <v>18</v>
      </c>
      <c r="P211" s="4316"/>
      <c r="Q211" s="4308" t="s">
        <v>19</v>
      </c>
      <c r="R211" s="4316"/>
      <c r="S211" s="4308" t="s">
        <v>20</v>
      </c>
      <c r="T211" s="4316"/>
      <c r="U211" s="4308" t="s">
        <v>21</v>
      </c>
      <c r="V211" s="4316"/>
      <c r="W211" s="4308" t="s">
        <v>22</v>
      </c>
      <c r="X211" s="4316"/>
      <c r="Y211" s="4308" t="s">
        <v>23</v>
      </c>
      <c r="Z211" s="4315"/>
      <c r="AA211" s="4308" t="s">
        <v>24</v>
      </c>
      <c r="AB211" s="4315"/>
      <c r="AC211" s="4308" t="s">
        <v>247</v>
      </c>
      <c r="AD211" s="4315"/>
      <c r="AE211" s="4308" t="s">
        <v>248</v>
      </c>
      <c r="AF211" s="4315"/>
      <c r="AG211" s="4308" t="s">
        <v>249</v>
      </c>
      <c r="AH211" s="4315"/>
      <c r="AI211" s="4308" t="s">
        <v>250</v>
      </c>
      <c r="AJ211" s="4315"/>
      <c r="AK211" s="4308" t="s">
        <v>29</v>
      </c>
      <c r="AL211" s="4315"/>
      <c r="AM211" s="4308" t="s">
        <v>30</v>
      </c>
      <c r="AN211" s="4315"/>
      <c r="AO211" s="4308" t="s">
        <v>31</v>
      </c>
      <c r="AP211" s="4315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4417"/>
      <c r="B212" s="3499"/>
      <c r="C212" s="4418"/>
      <c r="D212" s="3032" t="s">
        <v>32</v>
      </c>
      <c r="E212" s="2978" t="s">
        <v>33</v>
      </c>
      <c r="F212" s="442" t="s">
        <v>34</v>
      </c>
      <c r="G212" s="2893" t="s">
        <v>33</v>
      </c>
      <c r="H212" s="2892" t="s">
        <v>34</v>
      </c>
      <c r="I212" s="2893" t="s">
        <v>33</v>
      </c>
      <c r="J212" s="2892" t="s">
        <v>34</v>
      </c>
      <c r="K212" s="2893" t="s">
        <v>33</v>
      </c>
      <c r="L212" s="2892" t="s">
        <v>34</v>
      </c>
      <c r="M212" s="2893" t="s">
        <v>33</v>
      </c>
      <c r="N212" s="2892" t="s">
        <v>34</v>
      </c>
      <c r="O212" s="2893" t="s">
        <v>33</v>
      </c>
      <c r="P212" s="2892" t="s">
        <v>34</v>
      </c>
      <c r="Q212" s="2893" t="s">
        <v>33</v>
      </c>
      <c r="R212" s="2892" t="s">
        <v>34</v>
      </c>
      <c r="S212" s="2893" t="s">
        <v>33</v>
      </c>
      <c r="T212" s="2892" t="s">
        <v>34</v>
      </c>
      <c r="U212" s="2893" t="s">
        <v>33</v>
      </c>
      <c r="V212" s="2892" t="s">
        <v>34</v>
      </c>
      <c r="W212" s="2893" t="s">
        <v>33</v>
      </c>
      <c r="X212" s="2892" t="s">
        <v>34</v>
      </c>
      <c r="Y212" s="2893" t="s">
        <v>33</v>
      </c>
      <c r="Z212" s="2892" t="s">
        <v>34</v>
      </c>
      <c r="AA212" s="2893" t="s">
        <v>33</v>
      </c>
      <c r="AB212" s="2892" t="s">
        <v>34</v>
      </c>
      <c r="AC212" s="2893" t="s">
        <v>33</v>
      </c>
      <c r="AD212" s="2892" t="s">
        <v>34</v>
      </c>
      <c r="AE212" s="2893" t="s">
        <v>33</v>
      </c>
      <c r="AF212" s="2892" t="s">
        <v>34</v>
      </c>
      <c r="AG212" s="2893" t="s">
        <v>33</v>
      </c>
      <c r="AH212" s="2892" t="s">
        <v>34</v>
      </c>
      <c r="AI212" s="2893" t="s">
        <v>33</v>
      </c>
      <c r="AJ212" s="2892" t="s">
        <v>34</v>
      </c>
      <c r="AK212" s="2893" t="s">
        <v>33</v>
      </c>
      <c r="AL212" s="2892" t="s">
        <v>34</v>
      </c>
      <c r="AM212" s="2893" t="s">
        <v>33</v>
      </c>
      <c r="AN212" s="2892" t="s">
        <v>34</v>
      </c>
      <c r="AO212" s="2893" t="s">
        <v>33</v>
      </c>
      <c r="AP212" s="2892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4454" t="s">
        <v>251</v>
      </c>
      <c r="B213" s="4535"/>
      <c r="C213" s="4536"/>
      <c r="D213" s="2894">
        <f>SUM(E213:F213)</f>
        <v>0</v>
      </c>
      <c r="E213" s="2895">
        <f>SUM(G213+I213+K213+M213+O213+Q213+S213+U213+W213+Y213+AA213+AC213+AE213+AG213+AI213+AK213+AM213+AO213)</f>
        <v>0</v>
      </c>
      <c r="F213" s="3033">
        <f t="shared" ref="E213:F216" si="148">SUM(H213+J213+L213+N213+P213+R213+T213+V213+X213+Z213+AB213+AD213+AF213+AH213+AJ213+AL213+AN213+AP213)</f>
        <v>0</v>
      </c>
      <c r="G213" s="3173"/>
      <c r="H213" s="3120"/>
      <c r="I213" s="2896"/>
      <c r="J213" s="3120"/>
      <c r="K213" s="2896"/>
      <c r="L213" s="3120"/>
      <c r="M213" s="2896"/>
      <c r="N213" s="3120"/>
      <c r="O213" s="2896"/>
      <c r="P213" s="3120"/>
      <c r="Q213" s="2896"/>
      <c r="R213" s="3120"/>
      <c r="S213" s="2896"/>
      <c r="T213" s="3120"/>
      <c r="U213" s="2896"/>
      <c r="V213" s="3120"/>
      <c r="W213" s="3148"/>
      <c r="X213" s="3120"/>
      <c r="Y213" s="2896"/>
      <c r="Z213" s="3120"/>
      <c r="AA213" s="2896"/>
      <c r="AB213" s="3120"/>
      <c r="AC213" s="2896"/>
      <c r="AD213" s="3120"/>
      <c r="AE213" s="2896"/>
      <c r="AF213" s="3120"/>
      <c r="AG213" s="2896"/>
      <c r="AH213" s="3120"/>
      <c r="AI213" s="2896"/>
      <c r="AJ213" s="3120"/>
      <c r="AK213" s="3148"/>
      <c r="AL213" s="3120"/>
      <c r="AM213" s="2896"/>
      <c r="AN213" s="3120"/>
      <c r="AO213" s="2896"/>
      <c r="AP213" s="3120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4457" t="s">
        <v>256</v>
      </c>
      <c r="B218" s="4458"/>
      <c r="C218" s="4459"/>
      <c r="D218" s="4460" t="s">
        <v>257</v>
      </c>
      <c r="E218" s="4461"/>
      <c r="F218" s="4462"/>
      <c r="G218" s="4308" t="s">
        <v>5</v>
      </c>
      <c r="H218" s="4323"/>
      <c r="I218" s="4323"/>
      <c r="J218" s="4323"/>
      <c r="K218" s="4323"/>
      <c r="L218" s="4323"/>
      <c r="M218" s="4323"/>
      <c r="N218" s="4323"/>
      <c r="O218" s="4323"/>
      <c r="P218" s="4323"/>
      <c r="Q218" s="4323"/>
      <c r="R218" s="4323"/>
      <c r="S218" s="4323"/>
      <c r="T218" s="4323"/>
      <c r="U218" s="4323"/>
      <c r="V218" s="4323"/>
      <c r="W218" s="4323"/>
      <c r="X218" s="4323"/>
      <c r="Y218" s="4323"/>
      <c r="Z218" s="4323"/>
      <c r="AA218" s="4323"/>
      <c r="AB218" s="4323"/>
      <c r="AC218" s="4323"/>
      <c r="AD218" s="4323"/>
      <c r="AE218" s="4323"/>
      <c r="AF218" s="4323"/>
      <c r="AG218" s="4323"/>
      <c r="AH218" s="4323"/>
      <c r="AI218" s="4323"/>
      <c r="AJ218" s="4323"/>
      <c r="AK218" s="4323"/>
      <c r="AL218" s="4323"/>
      <c r="AM218" s="4323"/>
      <c r="AN218" s="4324"/>
      <c r="AO218" s="4448" t="s">
        <v>7</v>
      </c>
      <c r="AP218" s="4449" t="s">
        <v>258</v>
      </c>
      <c r="AQ218" s="4450" t="s">
        <v>259</v>
      </c>
      <c r="AR218" s="4446"/>
      <c r="AS218" s="4451" t="s">
        <v>260</v>
      </c>
      <c r="AT218" s="4444" t="s">
        <v>42</v>
      </c>
      <c r="AU218" s="4444" t="s">
        <v>261</v>
      </c>
      <c r="AV218" s="4445" t="s">
        <v>9</v>
      </c>
      <c r="AW218" s="4445" t="s">
        <v>262</v>
      </c>
      <c r="AX218" s="4446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4539"/>
      <c r="E219" s="3567"/>
      <c r="F219" s="4540"/>
      <c r="G219" s="4447" t="s">
        <v>124</v>
      </c>
      <c r="H219" s="4328"/>
      <c r="I219" s="4323" t="s">
        <v>16</v>
      </c>
      <c r="J219" s="4316"/>
      <c r="K219" s="4308" t="s">
        <v>17</v>
      </c>
      <c r="L219" s="4316"/>
      <c r="M219" s="4308" t="s">
        <v>18</v>
      </c>
      <c r="N219" s="4316"/>
      <c r="O219" s="4308" t="s">
        <v>19</v>
      </c>
      <c r="P219" s="4316"/>
      <c r="Q219" s="4308" t="s">
        <v>20</v>
      </c>
      <c r="R219" s="4316"/>
      <c r="S219" s="4308" t="s">
        <v>21</v>
      </c>
      <c r="T219" s="4316"/>
      <c r="U219" s="4308" t="s">
        <v>22</v>
      </c>
      <c r="V219" s="4316"/>
      <c r="W219" s="4308" t="s">
        <v>23</v>
      </c>
      <c r="X219" s="4315"/>
      <c r="Y219" s="4308" t="s">
        <v>24</v>
      </c>
      <c r="Z219" s="4315"/>
      <c r="AA219" s="4308" t="s">
        <v>247</v>
      </c>
      <c r="AB219" s="4315"/>
      <c r="AC219" s="4308" t="s">
        <v>248</v>
      </c>
      <c r="AD219" s="4315"/>
      <c r="AE219" s="4308" t="s">
        <v>249</v>
      </c>
      <c r="AF219" s="4315"/>
      <c r="AG219" s="4308" t="s">
        <v>250</v>
      </c>
      <c r="AH219" s="4315"/>
      <c r="AI219" s="4308" t="s">
        <v>29</v>
      </c>
      <c r="AJ219" s="4315"/>
      <c r="AK219" s="4308" t="s">
        <v>30</v>
      </c>
      <c r="AL219" s="4315"/>
      <c r="AM219" s="4308" t="s">
        <v>31</v>
      </c>
      <c r="AN219" s="4315"/>
      <c r="AO219" s="3343"/>
      <c r="AP219" s="3346"/>
      <c r="AQ219" s="4452" t="s">
        <v>263</v>
      </c>
      <c r="AR219" s="4453" t="s">
        <v>264</v>
      </c>
      <c r="AS219" s="3350"/>
      <c r="AT219" s="3331"/>
      <c r="AU219" s="3331"/>
      <c r="AV219" s="3334"/>
      <c r="AW219" s="3334"/>
      <c r="AX219" s="4446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4537"/>
      <c r="B220" s="3562"/>
      <c r="C220" s="4538"/>
      <c r="D220" s="3035" t="s">
        <v>32</v>
      </c>
      <c r="E220" s="3036" t="s">
        <v>33</v>
      </c>
      <c r="F220" s="617" t="s">
        <v>34</v>
      </c>
      <c r="G220" s="2893" t="s">
        <v>33</v>
      </c>
      <c r="H220" s="2892" t="s">
        <v>34</v>
      </c>
      <c r="I220" s="2893" t="s">
        <v>33</v>
      </c>
      <c r="J220" s="2892" t="s">
        <v>34</v>
      </c>
      <c r="K220" s="2893" t="s">
        <v>33</v>
      </c>
      <c r="L220" s="2892" t="s">
        <v>34</v>
      </c>
      <c r="M220" s="2893" t="s">
        <v>33</v>
      </c>
      <c r="N220" s="2892" t="s">
        <v>34</v>
      </c>
      <c r="O220" s="2893" t="s">
        <v>33</v>
      </c>
      <c r="P220" s="2892" t="s">
        <v>34</v>
      </c>
      <c r="Q220" s="2893" t="s">
        <v>33</v>
      </c>
      <c r="R220" s="2892" t="s">
        <v>34</v>
      </c>
      <c r="S220" s="2893" t="s">
        <v>33</v>
      </c>
      <c r="T220" s="2892" t="s">
        <v>34</v>
      </c>
      <c r="U220" s="2893" t="s">
        <v>33</v>
      </c>
      <c r="V220" s="2892" t="s">
        <v>34</v>
      </c>
      <c r="W220" s="2893" t="s">
        <v>33</v>
      </c>
      <c r="X220" s="2892" t="s">
        <v>34</v>
      </c>
      <c r="Y220" s="2893" t="s">
        <v>33</v>
      </c>
      <c r="Z220" s="2892" t="s">
        <v>34</v>
      </c>
      <c r="AA220" s="2893" t="s">
        <v>33</v>
      </c>
      <c r="AB220" s="2892" t="s">
        <v>34</v>
      </c>
      <c r="AC220" s="2893" t="s">
        <v>33</v>
      </c>
      <c r="AD220" s="2892" t="s">
        <v>34</v>
      </c>
      <c r="AE220" s="2893" t="s">
        <v>33</v>
      </c>
      <c r="AF220" s="2892" t="s">
        <v>34</v>
      </c>
      <c r="AG220" s="2893" t="s">
        <v>33</v>
      </c>
      <c r="AH220" s="2892" t="s">
        <v>34</v>
      </c>
      <c r="AI220" s="2893" t="s">
        <v>33</v>
      </c>
      <c r="AJ220" s="2892" t="s">
        <v>34</v>
      </c>
      <c r="AK220" s="2893" t="s">
        <v>33</v>
      </c>
      <c r="AL220" s="2892" t="s">
        <v>34</v>
      </c>
      <c r="AM220" s="2893" t="s">
        <v>33</v>
      </c>
      <c r="AN220" s="2892" t="s">
        <v>34</v>
      </c>
      <c r="AO220" s="4530"/>
      <c r="AP220" s="4531"/>
      <c r="AQ220" s="4533"/>
      <c r="AR220" s="4534"/>
      <c r="AS220" s="4532"/>
      <c r="AT220" s="4529"/>
      <c r="AU220" s="4529"/>
      <c r="AV220" s="3537"/>
      <c r="AW220" s="3537"/>
      <c r="AX220" s="4446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4441" t="s">
        <v>265</v>
      </c>
      <c r="B221" s="4442" t="s">
        <v>266</v>
      </c>
      <c r="C221" s="4443"/>
      <c r="D221" s="3037">
        <f t="shared" ref="D221:D265" si="149">SUM(E221+F221)</f>
        <v>43</v>
      </c>
      <c r="E221" s="3174">
        <f t="shared" ref="E221:F227" si="150">SUM(G221+I221+K221+M221+O221+Q221+S221+U221+W221+Y221+AA221+AC221+AE221+AG221+AI221+AK221+AM221)</f>
        <v>17</v>
      </c>
      <c r="F221" s="3039">
        <f t="shared" si="150"/>
        <v>26</v>
      </c>
      <c r="G221" s="3040">
        <v>1</v>
      </c>
      <c r="H221" s="3175">
        <v>0</v>
      </c>
      <c r="I221" s="3042">
        <v>0</v>
      </c>
      <c r="J221" s="3175">
        <v>6</v>
      </c>
      <c r="K221" s="3042">
        <v>0</v>
      </c>
      <c r="L221" s="3175">
        <v>0</v>
      </c>
      <c r="M221" s="3042">
        <v>0</v>
      </c>
      <c r="N221" s="3175">
        <v>0</v>
      </c>
      <c r="O221" s="3042">
        <v>0</v>
      </c>
      <c r="P221" s="3175">
        <v>0</v>
      </c>
      <c r="Q221" s="3042">
        <v>2</v>
      </c>
      <c r="R221" s="3175">
        <v>0</v>
      </c>
      <c r="S221" s="3042">
        <v>4</v>
      </c>
      <c r="T221" s="3175">
        <v>0</v>
      </c>
      <c r="U221" s="3042">
        <v>2</v>
      </c>
      <c r="V221" s="3043">
        <v>0</v>
      </c>
      <c r="W221" s="3042">
        <v>0</v>
      </c>
      <c r="X221" s="3043">
        <v>1</v>
      </c>
      <c r="Y221" s="3042">
        <v>2</v>
      </c>
      <c r="Z221" s="3043">
        <v>3</v>
      </c>
      <c r="AA221" s="3042">
        <v>1</v>
      </c>
      <c r="AB221" s="3043">
        <v>5</v>
      </c>
      <c r="AC221" s="3042">
        <v>0</v>
      </c>
      <c r="AD221" s="3043">
        <v>6</v>
      </c>
      <c r="AE221" s="3042">
        <v>1</v>
      </c>
      <c r="AF221" s="3043">
        <v>1</v>
      </c>
      <c r="AG221" s="3042">
        <v>1</v>
      </c>
      <c r="AH221" s="3043">
        <v>2</v>
      </c>
      <c r="AI221" s="3042">
        <v>0</v>
      </c>
      <c r="AJ221" s="3043">
        <v>0</v>
      </c>
      <c r="AK221" s="3042">
        <v>2</v>
      </c>
      <c r="AL221" s="3043">
        <v>2</v>
      </c>
      <c r="AM221" s="3042">
        <v>1</v>
      </c>
      <c r="AN221" s="3043">
        <v>0</v>
      </c>
      <c r="AO221" s="3176">
        <v>0</v>
      </c>
      <c r="AP221" s="3177">
        <v>0</v>
      </c>
      <c r="AQ221" s="466"/>
      <c r="AR221" s="467"/>
      <c r="AS221" s="467"/>
      <c r="AT221" s="3042">
        <v>0</v>
      </c>
      <c r="AU221" s="3042">
        <v>0</v>
      </c>
      <c r="AV221" s="3178">
        <v>0</v>
      </c>
      <c r="AW221" s="3178">
        <v>0</v>
      </c>
      <c r="AX221" s="3043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78</v>
      </c>
      <c r="E222" s="470">
        <f t="shared" si="150"/>
        <v>36</v>
      </c>
      <c r="F222" s="471">
        <f t="shared" si="150"/>
        <v>42</v>
      </c>
      <c r="G222" s="472">
        <v>2</v>
      </c>
      <c r="H222" s="473">
        <v>1</v>
      </c>
      <c r="I222" s="474">
        <v>0</v>
      </c>
      <c r="J222" s="473">
        <v>3</v>
      </c>
      <c r="K222" s="474">
        <v>0</v>
      </c>
      <c r="L222" s="473">
        <v>0</v>
      </c>
      <c r="M222" s="474">
        <v>2</v>
      </c>
      <c r="N222" s="473">
        <v>1</v>
      </c>
      <c r="O222" s="474">
        <v>1</v>
      </c>
      <c r="P222" s="473">
        <v>0</v>
      </c>
      <c r="Q222" s="474">
        <v>1</v>
      </c>
      <c r="R222" s="473">
        <v>0</v>
      </c>
      <c r="S222" s="474">
        <v>2</v>
      </c>
      <c r="T222" s="473">
        <v>1</v>
      </c>
      <c r="U222" s="474">
        <v>3</v>
      </c>
      <c r="V222" s="475">
        <v>1</v>
      </c>
      <c r="W222" s="474">
        <v>5</v>
      </c>
      <c r="X222" s="475">
        <v>3</v>
      </c>
      <c r="Y222" s="474">
        <v>6</v>
      </c>
      <c r="Z222" s="475">
        <v>5</v>
      </c>
      <c r="AA222" s="474">
        <v>1</v>
      </c>
      <c r="AB222" s="475">
        <v>3</v>
      </c>
      <c r="AC222" s="474">
        <v>4</v>
      </c>
      <c r="AD222" s="475">
        <v>6</v>
      </c>
      <c r="AE222" s="474">
        <v>2</v>
      </c>
      <c r="AF222" s="475">
        <v>4</v>
      </c>
      <c r="AG222" s="474">
        <v>2</v>
      </c>
      <c r="AH222" s="475">
        <v>6</v>
      </c>
      <c r="AI222" s="474">
        <v>1</v>
      </c>
      <c r="AJ222" s="475">
        <v>2</v>
      </c>
      <c r="AK222" s="474">
        <v>3</v>
      </c>
      <c r="AL222" s="475">
        <v>4</v>
      </c>
      <c r="AM222" s="474">
        <v>1</v>
      </c>
      <c r="AN222" s="475">
        <v>2</v>
      </c>
      <c r="AO222" s="476">
        <v>0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1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>
        <v>0</v>
      </c>
      <c r="AP223" s="486">
        <v>0</v>
      </c>
      <c r="AQ223" s="481">
        <v>0</v>
      </c>
      <c r="AR223" s="486">
        <v>0</v>
      </c>
      <c r="AS223" s="3040">
        <v>0</v>
      </c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>
        <v>0</v>
      </c>
      <c r="AP224" s="495">
        <v>0</v>
      </c>
      <c r="AQ224" s="466"/>
      <c r="AR224" s="467"/>
      <c r="AS224" s="481">
        <v>0</v>
      </c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>
        <v>0</v>
      </c>
      <c r="AP225" s="495">
        <v>0</v>
      </c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>
        <v>0</v>
      </c>
      <c r="AP226" s="502">
        <v>0</v>
      </c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>
        <v>0</v>
      </c>
      <c r="AP227" s="502">
        <v>0</v>
      </c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4429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>
        <v>0</v>
      </c>
      <c r="AP228" s="477">
        <v>0</v>
      </c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4326" t="s">
        <v>100</v>
      </c>
      <c r="B229" s="3296" t="s">
        <v>269</v>
      </c>
      <c r="C229" s="3296"/>
      <c r="D229" s="3027">
        <f t="shared" si="149"/>
        <v>76</v>
      </c>
      <c r="E229" s="3179">
        <f t="shared" si="161"/>
        <v>25</v>
      </c>
      <c r="F229" s="3048">
        <f t="shared" si="161"/>
        <v>51</v>
      </c>
      <c r="G229" s="3040">
        <v>3</v>
      </c>
      <c r="H229" s="3175">
        <v>0</v>
      </c>
      <c r="I229" s="3042">
        <v>0</v>
      </c>
      <c r="J229" s="3175">
        <v>0</v>
      </c>
      <c r="K229" s="3042">
        <v>0</v>
      </c>
      <c r="L229" s="3175">
        <v>0</v>
      </c>
      <c r="M229" s="3042">
        <v>0</v>
      </c>
      <c r="N229" s="3175">
        <v>0</v>
      </c>
      <c r="O229" s="3042">
        <v>0</v>
      </c>
      <c r="P229" s="3175">
        <v>0</v>
      </c>
      <c r="Q229" s="3042">
        <v>0</v>
      </c>
      <c r="R229" s="3175">
        <v>0</v>
      </c>
      <c r="S229" s="3042">
        <v>0</v>
      </c>
      <c r="T229" s="3175">
        <v>0</v>
      </c>
      <c r="U229" s="3042">
        <v>0</v>
      </c>
      <c r="V229" s="3043">
        <v>1</v>
      </c>
      <c r="W229" s="3042">
        <v>2</v>
      </c>
      <c r="X229" s="3043">
        <v>4</v>
      </c>
      <c r="Y229" s="3042">
        <v>9</v>
      </c>
      <c r="Z229" s="3043">
        <v>10</v>
      </c>
      <c r="AA229" s="3042">
        <v>5</v>
      </c>
      <c r="AB229" s="3043">
        <v>6</v>
      </c>
      <c r="AC229" s="3042">
        <v>2</v>
      </c>
      <c r="AD229" s="3043">
        <v>14</v>
      </c>
      <c r="AE229" s="3042">
        <v>1</v>
      </c>
      <c r="AF229" s="3043">
        <v>8</v>
      </c>
      <c r="AG229" s="3042">
        <v>1</v>
      </c>
      <c r="AH229" s="3043">
        <v>2</v>
      </c>
      <c r="AI229" s="3042">
        <v>2</v>
      </c>
      <c r="AJ229" s="3043">
        <v>1</v>
      </c>
      <c r="AK229" s="3042">
        <v>0</v>
      </c>
      <c r="AL229" s="3043">
        <v>5</v>
      </c>
      <c r="AM229" s="3042">
        <v>0</v>
      </c>
      <c r="AN229" s="3043">
        <v>0</v>
      </c>
      <c r="AO229" s="485">
        <v>5</v>
      </c>
      <c r="AP229" s="486">
        <v>0</v>
      </c>
      <c r="AQ229" s="3040">
        <v>0</v>
      </c>
      <c r="AR229" s="487">
        <v>0</v>
      </c>
      <c r="AS229" s="3040">
        <v>12</v>
      </c>
      <c r="AT229" s="483">
        <v>0</v>
      </c>
      <c r="AU229" s="483">
        <v>0</v>
      </c>
      <c r="AV229" s="487">
        <v>1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116</v>
      </c>
      <c r="E230" s="488">
        <f t="shared" si="161"/>
        <v>46</v>
      </c>
      <c r="F230" s="489">
        <f t="shared" si="161"/>
        <v>70</v>
      </c>
      <c r="G230" s="490">
        <v>3</v>
      </c>
      <c r="H230" s="491">
        <v>0</v>
      </c>
      <c r="I230" s="492">
        <v>1</v>
      </c>
      <c r="J230" s="491">
        <v>0</v>
      </c>
      <c r="K230" s="492">
        <v>0</v>
      </c>
      <c r="L230" s="491">
        <v>0</v>
      </c>
      <c r="M230" s="492">
        <v>0</v>
      </c>
      <c r="N230" s="491">
        <v>0</v>
      </c>
      <c r="O230" s="492">
        <v>0</v>
      </c>
      <c r="P230" s="491">
        <v>0</v>
      </c>
      <c r="Q230" s="492">
        <v>0</v>
      </c>
      <c r="R230" s="491">
        <v>0</v>
      </c>
      <c r="S230" s="492">
        <v>0</v>
      </c>
      <c r="T230" s="491">
        <v>0</v>
      </c>
      <c r="U230" s="492">
        <v>3</v>
      </c>
      <c r="V230" s="493">
        <v>0</v>
      </c>
      <c r="W230" s="492">
        <v>2</v>
      </c>
      <c r="X230" s="493">
        <v>5</v>
      </c>
      <c r="Y230" s="492">
        <v>10</v>
      </c>
      <c r="Z230" s="493">
        <v>21</v>
      </c>
      <c r="AA230" s="492">
        <v>6</v>
      </c>
      <c r="AB230" s="493">
        <v>11</v>
      </c>
      <c r="AC230" s="492">
        <v>6</v>
      </c>
      <c r="AD230" s="493">
        <v>8</v>
      </c>
      <c r="AE230" s="492">
        <v>2</v>
      </c>
      <c r="AF230" s="493">
        <v>7</v>
      </c>
      <c r="AG230" s="492">
        <v>4</v>
      </c>
      <c r="AH230" s="493">
        <v>5</v>
      </c>
      <c r="AI230" s="492">
        <v>1</v>
      </c>
      <c r="AJ230" s="493">
        <v>1</v>
      </c>
      <c r="AK230" s="492">
        <v>3</v>
      </c>
      <c r="AL230" s="493">
        <v>7</v>
      </c>
      <c r="AM230" s="492">
        <v>5</v>
      </c>
      <c r="AN230" s="493">
        <v>5</v>
      </c>
      <c r="AO230" s="494">
        <v>7</v>
      </c>
      <c r="AP230" s="495">
        <v>0</v>
      </c>
      <c r="AQ230" s="466"/>
      <c r="AR230" s="513"/>
      <c r="AS230" s="481">
        <v>22</v>
      </c>
      <c r="AT230" s="492">
        <v>0</v>
      </c>
      <c r="AU230" s="492">
        <v>0</v>
      </c>
      <c r="AV230" s="496">
        <v>4</v>
      </c>
      <c r="AW230" s="496">
        <v>0</v>
      </c>
      <c r="AX230" s="491">
        <v>1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69</v>
      </c>
      <c r="E231" s="488">
        <f t="shared" si="161"/>
        <v>21</v>
      </c>
      <c r="F231" s="489">
        <f t="shared" si="161"/>
        <v>48</v>
      </c>
      <c r="G231" s="490">
        <v>3</v>
      </c>
      <c r="H231" s="491">
        <v>0</v>
      </c>
      <c r="I231" s="492">
        <v>0</v>
      </c>
      <c r="J231" s="491">
        <v>0</v>
      </c>
      <c r="K231" s="492">
        <v>0</v>
      </c>
      <c r="L231" s="491">
        <v>0</v>
      </c>
      <c r="M231" s="492">
        <v>0</v>
      </c>
      <c r="N231" s="491">
        <v>0</v>
      </c>
      <c r="O231" s="492">
        <v>0</v>
      </c>
      <c r="P231" s="491">
        <v>0</v>
      </c>
      <c r="Q231" s="492">
        <v>0</v>
      </c>
      <c r="R231" s="491">
        <v>0</v>
      </c>
      <c r="S231" s="492">
        <v>0</v>
      </c>
      <c r="T231" s="491">
        <v>0</v>
      </c>
      <c r="U231" s="492">
        <v>0</v>
      </c>
      <c r="V231" s="493">
        <v>1</v>
      </c>
      <c r="W231" s="492">
        <v>2</v>
      </c>
      <c r="X231" s="493">
        <v>5</v>
      </c>
      <c r="Y231" s="492">
        <v>9</v>
      </c>
      <c r="Z231" s="493">
        <v>10</v>
      </c>
      <c r="AA231" s="492">
        <v>5</v>
      </c>
      <c r="AB231" s="493">
        <v>6</v>
      </c>
      <c r="AC231" s="492">
        <v>1</v>
      </c>
      <c r="AD231" s="493">
        <v>14</v>
      </c>
      <c r="AE231" s="492">
        <v>0</v>
      </c>
      <c r="AF231" s="493">
        <v>5</v>
      </c>
      <c r="AG231" s="492">
        <v>0</v>
      </c>
      <c r="AH231" s="493">
        <v>1</v>
      </c>
      <c r="AI231" s="492">
        <v>1</v>
      </c>
      <c r="AJ231" s="493">
        <v>1</v>
      </c>
      <c r="AK231" s="492">
        <v>0</v>
      </c>
      <c r="AL231" s="493">
        <v>5</v>
      </c>
      <c r="AM231" s="492">
        <v>0</v>
      </c>
      <c r="AN231" s="493">
        <v>0</v>
      </c>
      <c r="AO231" s="494">
        <v>5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1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41</v>
      </c>
      <c r="E232" s="488">
        <f t="shared" si="161"/>
        <v>20</v>
      </c>
      <c r="F232" s="489">
        <f t="shared" si="161"/>
        <v>21</v>
      </c>
      <c r="G232" s="497">
        <v>3</v>
      </c>
      <c r="H232" s="498">
        <v>0</v>
      </c>
      <c r="I232" s="499">
        <v>1</v>
      </c>
      <c r="J232" s="498">
        <v>0</v>
      </c>
      <c r="K232" s="499">
        <v>0</v>
      </c>
      <c r="L232" s="498">
        <v>0</v>
      </c>
      <c r="M232" s="499">
        <v>0</v>
      </c>
      <c r="N232" s="498">
        <v>0</v>
      </c>
      <c r="O232" s="499">
        <v>0</v>
      </c>
      <c r="P232" s="498">
        <v>0</v>
      </c>
      <c r="Q232" s="499">
        <v>0</v>
      </c>
      <c r="R232" s="498">
        <v>0</v>
      </c>
      <c r="S232" s="499">
        <v>0</v>
      </c>
      <c r="T232" s="498">
        <v>0</v>
      </c>
      <c r="U232" s="499">
        <v>2</v>
      </c>
      <c r="V232" s="500">
        <v>0</v>
      </c>
      <c r="W232" s="499">
        <v>0</v>
      </c>
      <c r="X232" s="500">
        <v>0</v>
      </c>
      <c r="Y232" s="499">
        <v>4</v>
      </c>
      <c r="Z232" s="500">
        <v>6</v>
      </c>
      <c r="AA232" s="499">
        <v>2</v>
      </c>
      <c r="AB232" s="500">
        <v>1</v>
      </c>
      <c r="AC232" s="499">
        <v>2</v>
      </c>
      <c r="AD232" s="500">
        <v>4</v>
      </c>
      <c r="AE232" s="499">
        <v>1</v>
      </c>
      <c r="AF232" s="500">
        <v>5</v>
      </c>
      <c r="AG232" s="499">
        <v>2</v>
      </c>
      <c r="AH232" s="500">
        <v>3</v>
      </c>
      <c r="AI232" s="499">
        <v>1</v>
      </c>
      <c r="AJ232" s="500">
        <v>0</v>
      </c>
      <c r="AK232" s="499">
        <v>1</v>
      </c>
      <c r="AL232" s="500">
        <v>2</v>
      </c>
      <c r="AM232" s="499">
        <v>1</v>
      </c>
      <c r="AN232" s="500">
        <v>0</v>
      </c>
      <c r="AO232" s="501">
        <v>2</v>
      </c>
      <c r="AP232" s="502">
        <v>0</v>
      </c>
      <c r="AQ232" s="466"/>
      <c r="AR232" s="513"/>
      <c r="AS232" s="513"/>
      <c r="AT232" s="499">
        <v>0</v>
      </c>
      <c r="AU232" s="499">
        <v>0</v>
      </c>
      <c r="AV232" s="505">
        <v>1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2</v>
      </c>
      <c r="E233" s="488">
        <f t="shared" si="161"/>
        <v>0</v>
      </c>
      <c r="F233" s="489">
        <f t="shared" si="161"/>
        <v>2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0</v>
      </c>
      <c r="X233" s="500">
        <v>0</v>
      </c>
      <c r="Y233" s="499">
        <v>0</v>
      </c>
      <c r="Z233" s="500">
        <v>1</v>
      </c>
      <c r="AA233" s="499">
        <v>0</v>
      </c>
      <c r="AB233" s="500">
        <v>0</v>
      </c>
      <c r="AC233" s="499">
        <v>0</v>
      </c>
      <c r="AD233" s="500">
        <v>0</v>
      </c>
      <c r="AE233" s="499">
        <v>0</v>
      </c>
      <c r="AF233" s="500">
        <v>0</v>
      </c>
      <c r="AG233" s="499">
        <v>0</v>
      </c>
      <c r="AH233" s="500">
        <v>1</v>
      </c>
      <c r="AI233" s="499">
        <v>0</v>
      </c>
      <c r="AJ233" s="500">
        <v>0</v>
      </c>
      <c r="AK233" s="499">
        <v>0</v>
      </c>
      <c r="AL233" s="500">
        <v>0</v>
      </c>
      <c r="AM233" s="499">
        <v>0</v>
      </c>
      <c r="AN233" s="500">
        <v>0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4429"/>
      <c r="B234" s="3302" t="s">
        <v>274</v>
      </c>
      <c r="C234" s="3302"/>
      <c r="D234" s="506">
        <f t="shared" si="149"/>
        <v>1</v>
      </c>
      <c r="E234" s="507">
        <f t="shared" si="161"/>
        <v>0</v>
      </c>
      <c r="F234" s="508">
        <f t="shared" si="161"/>
        <v>1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0</v>
      </c>
      <c r="Y234" s="474">
        <v>0</v>
      </c>
      <c r="Z234" s="475">
        <v>0</v>
      </c>
      <c r="AA234" s="474">
        <v>0</v>
      </c>
      <c r="AB234" s="475">
        <v>0</v>
      </c>
      <c r="AC234" s="474">
        <v>0</v>
      </c>
      <c r="AD234" s="475">
        <v>0</v>
      </c>
      <c r="AE234" s="474">
        <v>0</v>
      </c>
      <c r="AF234" s="475">
        <v>0</v>
      </c>
      <c r="AG234" s="474">
        <v>0</v>
      </c>
      <c r="AH234" s="475">
        <v>1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4326" t="s">
        <v>94</v>
      </c>
      <c r="B235" s="3296" t="s">
        <v>269</v>
      </c>
      <c r="C235" s="3296"/>
      <c r="D235" s="3027">
        <f t="shared" si="149"/>
        <v>52</v>
      </c>
      <c r="E235" s="3179">
        <f t="shared" si="161"/>
        <v>16</v>
      </c>
      <c r="F235" s="3048">
        <f t="shared" si="161"/>
        <v>36</v>
      </c>
      <c r="G235" s="3040">
        <v>0</v>
      </c>
      <c r="H235" s="3175">
        <v>0</v>
      </c>
      <c r="I235" s="3042">
        <v>0</v>
      </c>
      <c r="J235" s="3175">
        <v>0</v>
      </c>
      <c r="K235" s="3042">
        <v>0</v>
      </c>
      <c r="L235" s="3175">
        <v>0</v>
      </c>
      <c r="M235" s="3042">
        <v>0</v>
      </c>
      <c r="N235" s="3175">
        <v>0</v>
      </c>
      <c r="O235" s="3042">
        <v>0</v>
      </c>
      <c r="P235" s="3175">
        <v>0</v>
      </c>
      <c r="Q235" s="3042">
        <v>0</v>
      </c>
      <c r="R235" s="3175">
        <v>0</v>
      </c>
      <c r="S235" s="3042">
        <v>0</v>
      </c>
      <c r="T235" s="3175">
        <v>0</v>
      </c>
      <c r="U235" s="3042">
        <v>1</v>
      </c>
      <c r="V235" s="3043">
        <v>0</v>
      </c>
      <c r="W235" s="3042">
        <v>1</v>
      </c>
      <c r="X235" s="3043">
        <v>2</v>
      </c>
      <c r="Y235" s="3042">
        <v>4</v>
      </c>
      <c r="Z235" s="3043">
        <v>2</v>
      </c>
      <c r="AA235" s="3042">
        <v>0</v>
      </c>
      <c r="AB235" s="3043">
        <v>4</v>
      </c>
      <c r="AC235" s="3042">
        <v>3</v>
      </c>
      <c r="AD235" s="3043">
        <v>9</v>
      </c>
      <c r="AE235" s="3042">
        <v>4</v>
      </c>
      <c r="AF235" s="3043">
        <v>6</v>
      </c>
      <c r="AG235" s="3042">
        <v>2</v>
      </c>
      <c r="AH235" s="3043">
        <v>8</v>
      </c>
      <c r="AI235" s="3042">
        <v>1</v>
      </c>
      <c r="AJ235" s="3043">
        <v>1</v>
      </c>
      <c r="AK235" s="3042">
        <v>0</v>
      </c>
      <c r="AL235" s="3043">
        <v>3</v>
      </c>
      <c r="AM235" s="3042">
        <v>0</v>
      </c>
      <c r="AN235" s="3043">
        <v>1</v>
      </c>
      <c r="AO235" s="485">
        <v>0</v>
      </c>
      <c r="AP235" s="486">
        <v>0</v>
      </c>
      <c r="AQ235" s="3040">
        <v>33</v>
      </c>
      <c r="AR235" s="487">
        <v>2</v>
      </c>
      <c r="AS235" s="3040">
        <v>16</v>
      </c>
      <c r="AT235" s="483">
        <v>0</v>
      </c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83</v>
      </c>
      <c r="E236" s="488">
        <f t="shared" si="161"/>
        <v>22</v>
      </c>
      <c r="F236" s="489">
        <f t="shared" si="161"/>
        <v>61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1</v>
      </c>
      <c r="V236" s="493">
        <v>3</v>
      </c>
      <c r="W236" s="492">
        <v>5</v>
      </c>
      <c r="X236" s="493">
        <v>6</v>
      </c>
      <c r="Y236" s="492">
        <v>6</v>
      </c>
      <c r="Z236" s="493">
        <v>6</v>
      </c>
      <c r="AA236" s="492">
        <v>0</v>
      </c>
      <c r="AB236" s="493">
        <v>3</v>
      </c>
      <c r="AC236" s="492">
        <v>3</v>
      </c>
      <c r="AD236" s="493">
        <v>14</v>
      </c>
      <c r="AE236" s="492">
        <v>5</v>
      </c>
      <c r="AF236" s="493">
        <v>13</v>
      </c>
      <c r="AG236" s="492">
        <v>1</v>
      </c>
      <c r="AH236" s="493">
        <v>12</v>
      </c>
      <c r="AI236" s="492">
        <v>1</v>
      </c>
      <c r="AJ236" s="493">
        <v>0</v>
      </c>
      <c r="AK236" s="492">
        <v>0</v>
      </c>
      <c r="AL236" s="493">
        <v>3</v>
      </c>
      <c r="AM236" s="492">
        <v>0</v>
      </c>
      <c r="AN236" s="493">
        <v>1</v>
      </c>
      <c r="AO236" s="494">
        <v>1</v>
      </c>
      <c r="AP236" s="495">
        <v>0</v>
      </c>
      <c r="AQ236" s="466"/>
      <c r="AR236" s="513"/>
      <c r="AS236" s="481">
        <v>24</v>
      </c>
      <c r="AT236" s="492">
        <v>0</v>
      </c>
      <c r="AU236" s="492">
        <v>0</v>
      </c>
      <c r="AV236" s="496">
        <v>0</v>
      </c>
      <c r="AW236" s="496">
        <v>0</v>
      </c>
      <c r="AX236" s="491">
        <v>0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51</v>
      </c>
      <c r="E237" s="488">
        <f t="shared" si="161"/>
        <v>16</v>
      </c>
      <c r="F237" s="489">
        <f t="shared" si="161"/>
        <v>35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1</v>
      </c>
      <c r="V237" s="493">
        <v>0</v>
      </c>
      <c r="W237" s="492">
        <v>1</v>
      </c>
      <c r="X237" s="493">
        <v>1</v>
      </c>
      <c r="Y237" s="492">
        <v>3</v>
      </c>
      <c r="Z237" s="493">
        <v>2</v>
      </c>
      <c r="AA237" s="492">
        <v>0</v>
      </c>
      <c r="AB237" s="493">
        <v>5</v>
      </c>
      <c r="AC237" s="492">
        <v>4</v>
      </c>
      <c r="AD237" s="493">
        <v>8</v>
      </c>
      <c r="AE237" s="492">
        <v>4</v>
      </c>
      <c r="AF237" s="493">
        <v>6</v>
      </c>
      <c r="AG237" s="492">
        <v>2</v>
      </c>
      <c r="AH237" s="493">
        <v>8</v>
      </c>
      <c r="AI237" s="492">
        <v>1</v>
      </c>
      <c r="AJ237" s="493">
        <v>1</v>
      </c>
      <c r="AK237" s="492">
        <v>0</v>
      </c>
      <c r="AL237" s="493">
        <v>3</v>
      </c>
      <c r="AM237" s="492">
        <v>0</v>
      </c>
      <c r="AN237" s="493">
        <v>1</v>
      </c>
      <c r="AO237" s="494">
        <v>0</v>
      </c>
      <c r="AP237" s="495">
        <v>0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43</v>
      </c>
      <c r="E238" s="488">
        <f t="shared" si="161"/>
        <v>12</v>
      </c>
      <c r="F238" s="489">
        <f t="shared" si="161"/>
        <v>31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1</v>
      </c>
      <c r="V238" s="500">
        <v>1</v>
      </c>
      <c r="W238" s="499">
        <v>3</v>
      </c>
      <c r="X238" s="500">
        <v>3</v>
      </c>
      <c r="Y238" s="499">
        <v>3</v>
      </c>
      <c r="Z238" s="500">
        <v>3</v>
      </c>
      <c r="AA238" s="499">
        <v>0</v>
      </c>
      <c r="AB238" s="500">
        <v>0</v>
      </c>
      <c r="AC238" s="499">
        <v>1</v>
      </c>
      <c r="AD238" s="500">
        <v>7</v>
      </c>
      <c r="AE238" s="499">
        <v>3</v>
      </c>
      <c r="AF238" s="500">
        <v>5</v>
      </c>
      <c r="AG238" s="499">
        <v>0</v>
      </c>
      <c r="AH238" s="500">
        <v>8</v>
      </c>
      <c r="AI238" s="499">
        <v>1</v>
      </c>
      <c r="AJ238" s="500">
        <v>0</v>
      </c>
      <c r="AK238" s="499">
        <v>0</v>
      </c>
      <c r="AL238" s="500">
        <v>3</v>
      </c>
      <c r="AM238" s="499">
        <v>0</v>
      </c>
      <c r="AN238" s="500">
        <v>1</v>
      </c>
      <c r="AO238" s="501">
        <v>0</v>
      </c>
      <c r="AP238" s="502">
        <v>0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5</v>
      </c>
      <c r="E239" s="488">
        <f t="shared" si="161"/>
        <v>1</v>
      </c>
      <c r="F239" s="489">
        <f t="shared" si="161"/>
        <v>4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0</v>
      </c>
      <c r="Y239" s="499">
        <v>0</v>
      </c>
      <c r="Z239" s="500">
        <v>1</v>
      </c>
      <c r="AA239" s="499">
        <v>0</v>
      </c>
      <c r="AB239" s="500">
        <v>1</v>
      </c>
      <c r="AC239" s="499">
        <v>1</v>
      </c>
      <c r="AD239" s="500">
        <v>1</v>
      </c>
      <c r="AE239" s="499">
        <v>0</v>
      </c>
      <c r="AF239" s="500">
        <v>1</v>
      </c>
      <c r="AG239" s="499">
        <v>0</v>
      </c>
      <c r="AH239" s="500">
        <v>0</v>
      </c>
      <c r="AI239" s="499">
        <v>0</v>
      </c>
      <c r="AJ239" s="500">
        <v>0</v>
      </c>
      <c r="AK239" s="499">
        <v>0</v>
      </c>
      <c r="AL239" s="500">
        <v>0</v>
      </c>
      <c r="AM239" s="499">
        <v>0</v>
      </c>
      <c r="AN239" s="500">
        <v>0</v>
      </c>
      <c r="AO239" s="501">
        <v>0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4429"/>
      <c r="B240" s="4438" t="s">
        <v>274</v>
      </c>
      <c r="C240" s="4438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/>
      <c r="J240" s="473"/>
      <c r="K240" s="474"/>
      <c r="L240" s="473"/>
      <c r="M240" s="474"/>
      <c r="N240" s="473"/>
      <c r="O240" s="474"/>
      <c r="P240" s="473"/>
      <c r="Q240" s="474"/>
      <c r="R240" s="473"/>
      <c r="S240" s="474"/>
      <c r="T240" s="473"/>
      <c r="U240" s="474"/>
      <c r="V240" s="475"/>
      <c r="W240" s="474"/>
      <c r="X240" s="475"/>
      <c r="Y240" s="474"/>
      <c r="Z240" s="475"/>
      <c r="AA240" s="474"/>
      <c r="AB240" s="475"/>
      <c r="AC240" s="474"/>
      <c r="AD240" s="475"/>
      <c r="AE240" s="474"/>
      <c r="AF240" s="475"/>
      <c r="AG240" s="474"/>
      <c r="AH240" s="475"/>
      <c r="AI240" s="474"/>
      <c r="AJ240" s="475"/>
      <c r="AK240" s="474"/>
      <c r="AL240" s="475"/>
      <c r="AM240" s="474"/>
      <c r="AN240" s="475">
        <v>0</v>
      </c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4326" t="s">
        <v>275</v>
      </c>
      <c r="B241" s="3296" t="s">
        <v>269</v>
      </c>
      <c r="C241" s="3296"/>
      <c r="D241" s="3027">
        <f>SUM(E241+F241)</f>
        <v>27</v>
      </c>
      <c r="E241" s="3179">
        <f t="shared" si="161"/>
        <v>17</v>
      </c>
      <c r="F241" s="3048">
        <f t="shared" si="161"/>
        <v>10</v>
      </c>
      <c r="G241" s="3040">
        <v>1</v>
      </c>
      <c r="H241" s="3175">
        <v>1</v>
      </c>
      <c r="I241" s="3042">
        <v>1</v>
      </c>
      <c r="J241" s="3175">
        <v>4</v>
      </c>
      <c r="K241" s="3042">
        <v>0</v>
      </c>
      <c r="L241" s="3175">
        <v>0</v>
      </c>
      <c r="M241" s="3042">
        <v>1</v>
      </c>
      <c r="N241" s="3175">
        <v>2</v>
      </c>
      <c r="O241" s="3042">
        <v>2</v>
      </c>
      <c r="P241" s="3175">
        <v>0</v>
      </c>
      <c r="Q241" s="3042">
        <v>1</v>
      </c>
      <c r="R241" s="3175">
        <v>0</v>
      </c>
      <c r="S241" s="3042">
        <v>7</v>
      </c>
      <c r="T241" s="3175">
        <v>1</v>
      </c>
      <c r="U241" s="3042">
        <v>2</v>
      </c>
      <c r="V241" s="3175">
        <v>0</v>
      </c>
      <c r="W241" s="3042">
        <v>1</v>
      </c>
      <c r="X241" s="3175">
        <v>1</v>
      </c>
      <c r="Y241" s="3042">
        <v>0</v>
      </c>
      <c r="Z241" s="3175">
        <v>1</v>
      </c>
      <c r="AA241" s="3042">
        <v>1</v>
      </c>
      <c r="AB241" s="3175">
        <v>0</v>
      </c>
      <c r="AC241" s="3042">
        <v>0</v>
      </c>
      <c r="AD241" s="3175">
        <v>0</v>
      </c>
      <c r="AE241" s="3042">
        <v>0</v>
      </c>
      <c r="AF241" s="3175">
        <v>0</v>
      </c>
      <c r="AG241" s="3042">
        <v>0</v>
      </c>
      <c r="AH241" s="3175">
        <v>0</v>
      </c>
      <c r="AI241" s="3042">
        <v>0</v>
      </c>
      <c r="AJ241" s="3175">
        <v>0</v>
      </c>
      <c r="AK241" s="3042">
        <v>0</v>
      </c>
      <c r="AL241" s="3175">
        <v>0</v>
      </c>
      <c r="AM241" s="3042">
        <v>0</v>
      </c>
      <c r="AN241" s="3175">
        <v>0</v>
      </c>
      <c r="AO241" s="3176">
        <v>0</v>
      </c>
      <c r="AP241" s="3180"/>
      <c r="AQ241" s="3040">
        <v>0</v>
      </c>
      <c r="AR241" s="487">
        <v>0</v>
      </c>
      <c r="AS241" s="3040">
        <v>10</v>
      </c>
      <c r="AT241" s="483">
        <v>0</v>
      </c>
      <c r="AU241" s="483">
        <v>0</v>
      </c>
      <c r="AV241" s="487">
        <v>10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94</v>
      </c>
      <c r="E242" s="488">
        <f t="shared" si="161"/>
        <v>58</v>
      </c>
      <c r="F242" s="489">
        <f t="shared" si="161"/>
        <v>36</v>
      </c>
      <c r="G242" s="490">
        <v>1</v>
      </c>
      <c r="H242" s="491">
        <v>2</v>
      </c>
      <c r="I242" s="492">
        <v>0</v>
      </c>
      <c r="J242" s="491">
        <v>0</v>
      </c>
      <c r="K242" s="492">
        <v>3</v>
      </c>
      <c r="L242" s="491">
        <v>2</v>
      </c>
      <c r="M242" s="492">
        <v>8</v>
      </c>
      <c r="N242" s="491">
        <v>6</v>
      </c>
      <c r="O242" s="492">
        <v>3</v>
      </c>
      <c r="P242" s="491">
        <v>6</v>
      </c>
      <c r="Q242" s="492">
        <v>5</v>
      </c>
      <c r="R242" s="491">
        <v>6</v>
      </c>
      <c r="S242" s="492">
        <v>7</v>
      </c>
      <c r="T242" s="491">
        <v>8</v>
      </c>
      <c r="U242" s="492">
        <v>13</v>
      </c>
      <c r="V242" s="491">
        <v>2</v>
      </c>
      <c r="W242" s="492">
        <v>10</v>
      </c>
      <c r="X242" s="491">
        <v>2</v>
      </c>
      <c r="Y242" s="492">
        <v>5</v>
      </c>
      <c r="Z242" s="491">
        <v>1</v>
      </c>
      <c r="AA242" s="492">
        <v>1</v>
      </c>
      <c r="AB242" s="491">
        <v>1</v>
      </c>
      <c r="AC242" s="492">
        <v>2</v>
      </c>
      <c r="AD242" s="491">
        <v>0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42</v>
      </c>
      <c r="AT242" s="492">
        <v>0</v>
      </c>
      <c r="AU242" s="492">
        <v>0</v>
      </c>
      <c r="AV242" s="496">
        <v>21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25</v>
      </c>
      <c r="E243" s="488">
        <f t="shared" si="161"/>
        <v>15</v>
      </c>
      <c r="F243" s="489">
        <f t="shared" si="161"/>
        <v>10</v>
      </c>
      <c r="G243" s="490">
        <v>1</v>
      </c>
      <c r="H243" s="491">
        <v>0</v>
      </c>
      <c r="I243" s="492">
        <v>1</v>
      </c>
      <c r="J243" s="491">
        <v>1</v>
      </c>
      <c r="K243" s="492">
        <v>2</v>
      </c>
      <c r="L243" s="491">
        <v>0</v>
      </c>
      <c r="M243" s="492">
        <v>1</v>
      </c>
      <c r="N243" s="491">
        <v>2</v>
      </c>
      <c r="O243" s="492">
        <v>1</v>
      </c>
      <c r="P243" s="491">
        <v>1</v>
      </c>
      <c r="Q243" s="492">
        <v>2</v>
      </c>
      <c r="R243" s="491">
        <v>2</v>
      </c>
      <c r="S243" s="492">
        <v>3</v>
      </c>
      <c r="T243" s="491">
        <v>0</v>
      </c>
      <c r="U243" s="492">
        <v>1</v>
      </c>
      <c r="V243" s="491">
        <v>0</v>
      </c>
      <c r="W243" s="492">
        <v>1</v>
      </c>
      <c r="X243" s="491">
        <v>2</v>
      </c>
      <c r="Y243" s="492">
        <v>1</v>
      </c>
      <c r="Z243" s="491">
        <v>2</v>
      </c>
      <c r="AA243" s="492">
        <v>1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4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41</v>
      </c>
      <c r="E244" s="488">
        <f t="shared" si="161"/>
        <v>22</v>
      </c>
      <c r="F244" s="489">
        <f t="shared" si="161"/>
        <v>19</v>
      </c>
      <c r="G244" s="497">
        <v>0</v>
      </c>
      <c r="H244" s="498">
        <v>2</v>
      </c>
      <c r="I244" s="499">
        <v>1</v>
      </c>
      <c r="J244" s="498">
        <v>0</v>
      </c>
      <c r="K244" s="499">
        <v>2</v>
      </c>
      <c r="L244" s="498">
        <v>0</v>
      </c>
      <c r="M244" s="499">
        <v>0</v>
      </c>
      <c r="N244" s="498">
        <v>1</v>
      </c>
      <c r="O244" s="499">
        <v>1</v>
      </c>
      <c r="P244" s="498">
        <v>3</v>
      </c>
      <c r="Q244" s="499">
        <v>3</v>
      </c>
      <c r="R244" s="498">
        <v>2</v>
      </c>
      <c r="S244" s="499">
        <v>2</v>
      </c>
      <c r="T244" s="498">
        <v>5</v>
      </c>
      <c r="U244" s="499">
        <v>5</v>
      </c>
      <c r="V244" s="498">
        <v>2</v>
      </c>
      <c r="W244" s="499">
        <v>6</v>
      </c>
      <c r="X244" s="498">
        <v>2</v>
      </c>
      <c r="Y244" s="499">
        <v>2</v>
      </c>
      <c r="Z244" s="498">
        <v>1</v>
      </c>
      <c r="AA244" s="499">
        <v>0</v>
      </c>
      <c r="AB244" s="498">
        <v>1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13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0</v>
      </c>
      <c r="E245" s="488">
        <f t="shared" si="161"/>
        <v>0</v>
      </c>
      <c r="F245" s="489">
        <f t="shared" si="161"/>
        <v>0</v>
      </c>
      <c r="G245" s="497">
        <v>0</v>
      </c>
      <c r="H245" s="498">
        <v>0</v>
      </c>
      <c r="I245" s="499">
        <v>0</v>
      </c>
      <c r="J245" s="498">
        <v>0</v>
      </c>
      <c r="K245" s="499">
        <v>0</v>
      </c>
      <c r="L245" s="498">
        <v>0</v>
      </c>
      <c r="M245" s="499">
        <v>0</v>
      </c>
      <c r="N245" s="498">
        <v>0</v>
      </c>
      <c r="O245" s="499">
        <v>0</v>
      </c>
      <c r="P245" s="498">
        <v>0</v>
      </c>
      <c r="Q245" s="499">
        <v>0</v>
      </c>
      <c r="R245" s="498">
        <v>0</v>
      </c>
      <c r="S245" s="499">
        <v>0</v>
      </c>
      <c r="T245" s="498">
        <v>0</v>
      </c>
      <c r="U245" s="499">
        <v>0</v>
      </c>
      <c r="V245" s="498">
        <v>0</v>
      </c>
      <c r="W245" s="499">
        <v>0</v>
      </c>
      <c r="X245" s="498">
        <v>0</v>
      </c>
      <c r="Y245" s="499">
        <v>0</v>
      </c>
      <c r="Z245" s="498">
        <v>0</v>
      </c>
      <c r="AA245" s="499">
        <v>0</v>
      </c>
      <c r="AB245" s="498">
        <v>0</v>
      </c>
      <c r="AC245" s="499">
        <v>0</v>
      </c>
      <c r="AD245" s="498">
        <v>0</v>
      </c>
      <c r="AE245" s="499">
        <v>0</v>
      </c>
      <c r="AF245" s="498">
        <v>0</v>
      </c>
      <c r="AG245" s="499">
        <v>0</v>
      </c>
      <c r="AH245" s="498">
        <v>0</v>
      </c>
      <c r="AI245" s="499">
        <v>0</v>
      </c>
      <c r="AJ245" s="498">
        <v>0</v>
      </c>
      <c r="AK245" s="499">
        <v>0</v>
      </c>
      <c r="AL245" s="498">
        <v>0</v>
      </c>
      <c r="AM245" s="499">
        <v>0</v>
      </c>
      <c r="AN245" s="498">
        <v>0</v>
      </c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4429"/>
      <c r="B246" s="4438" t="s">
        <v>274</v>
      </c>
      <c r="C246" s="4438"/>
      <c r="D246" s="506">
        <f t="shared" si="149"/>
        <v>1</v>
      </c>
      <c r="E246" s="507">
        <f t="shared" si="161"/>
        <v>1</v>
      </c>
      <c r="F246" s="508">
        <f t="shared" si="161"/>
        <v>0</v>
      </c>
      <c r="G246" s="3528"/>
      <c r="H246" s="3528"/>
      <c r="I246" s="474">
        <v>0</v>
      </c>
      <c r="J246" s="473">
        <v>0</v>
      </c>
      <c r="K246" s="474">
        <v>0</v>
      </c>
      <c r="L246" s="473">
        <v>0</v>
      </c>
      <c r="M246" s="474">
        <v>0</v>
      </c>
      <c r="N246" s="473">
        <v>0</v>
      </c>
      <c r="O246" s="474">
        <v>0</v>
      </c>
      <c r="P246" s="473">
        <v>0</v>
      </c>
      <c r="Q246" s="474">
        <v>0</v>
      </c>
      <c r="R246" s="473">
        <v>0</v>
      </c>
      <c r="S246" s="474">
        <v>1</v>
      </c>
      <c r="T246" s="473">
        <v>0</v>
      </c>
      <c r="U246" s="474">
        <v>0</v>
      </c>
      <c r="V246" s="473">
        <v>0</v>
      </c>
      <c r="W246" s="474">
        <v>0</v>
      </c>
      <c r="X246" s="473">
        <v>0</v>
      </c>
      <c r="Y246" s="474">
        <v>0</v>
      </c>
      <c r="Z246" s="473">
        <v>0</v>
      </c>
      <c r="AA246" s="474">
        <v>0</v>
      </c>
      <c r="AB246" s="473">
        <v>0</v>
      </c>
      <c r="AC246" s="474">
        <v>0</v>
      </c>
      <c r="AD246" s="473">
        <v>0</v>
      </c>
      <c r="AE246" s="474">
        <v>0</v>
      </c>
      <c r="AF246" s="473">
        <v>0</v>
      </c>
      <c r="AG246" s="474">
        <v>0</v>
      </c>
      <c r="AH246" s="473">
        <v>0</v>
      </c>
      <c r="AI246" s="474">
        <v>0</v>
      </c>
      <c r="AJ246" s="473">
        <v>0</v>
      </c>
      <c r="AK246" s="474">
        <v>0</v>
      </c>
      <c r="AL246" s="473">
        <v>0</v>
      </c>
      <c r="AM246" s="474">
        <v>0</v>
      </c>
      <c r="AN246" s="473">
        <v>0</v>
      </c>
      <c r="AO246" s="476">
        <v>0</v>
      </c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4326" t="s">
        <v>276</v>
      </c>
      <c r="B247" s="3296" t="s">
        <v>269</v>
      </c>
      <c r="C247" s="3296"/>
      <c r="D247" s="3027">
        <f t="shared" si="149"/>
        <v>8</v>
      </c>
      <c r="E247" s="3179">
        <f t="shared" si="161"/>
        <v>6</v>
      </c>
      <c r="F247" s="3048">
        <f t="shared" si="161"/>
        <v>2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1</v>
      </c>
      <c r="X247" s="484">
        <v>0</v>
      </c>
      <c r="Y247" s="3042">
        <v>5</v>
      </c>
      <c r="Z247" s="3043">
        <v>2</v>
      </c>
      <c r="AA247" s="3042">
        <v>0</v>
      </c>
      <c r="AB247" s="3043">
        <v>0</v>
      </c>
      <c r="AC247" s="3042">
        <v>0</v>
      </c>
      <c r="AD247" s="3043">
        <v>0</v>
      </c>
      <c r="AE247" s="3042">
        <v>0</v>
      </c>
      <c r="AF247" s="3043">
        <v>0</v>
      </c>
      <c r="AG247" s="3042">
        <v>0</v>
      </c>
      <c r="AH247" s="3043">
        <v>0</v>
      </c>
      <c r="AI247" s="3042">
        <v>0</v>
      </c>
      <c r="AJ247" s="3043">
        <v>0</v>
      </c>
      <c r="AK247" s="3042">
        <v>0</v>
      </c>
      <c r="AL247" s="3043">
        <v>0</v>
      </c>
      <c r="AM247" s="3042">
        <v>0</v>
      </c>
      <c r="AN247" s="3043">
        <v>0</v>
      </c>
      <c r="AO247" s="3181"/>
      <c r="AP247" s="3180"/>
      <c r="AQ247" s="3040">
        <v>2</v>
      </c>
      <c r="AR247" s="487">
        <v>1</v>
      </c>
      <c r="AS247" s="3040">
        <v>1</v>
      </c>
      <c r="AT247" s="483">
        <v>0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229</v>
      </c>
      <c r="E248" s="488">
        <f t="shared" si="161"/>
        <v>115</v>
      </c>
      <c r="F248" s="489">
        <f t="shared" si="161"/>
        <v>114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0</v>
      </c>
      <c r="V248" s="493">
        <v>0</v>
      </c>
      <c r="W248" s="492">
        <v>23</v>
      </c>
      <c r="X248" s="493">
        <v>26</v>
      </c>
      <c r="Y248" s="492">
        <v>65</v>
      </c>
      <c r="Z248" s="493">
        <v>50</v>
      </c>
      <c r="AA248" s="492">
        <v>24</v>
      </c>
      <c r="AB248" s="493">
        <v>31</v>
      </c>
      <c r="AC248" s="492">
        <v>2</v>
      </c>
      <c r="AD248" s="493">
        <v>6</v>
      </c>
      <c r="AE248" s="492">
        <v>1</v>
      </c>
      <c r="AF248" s="493">
        <v>1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32</v>
      </c>
      <c r="AT248" s="492">
        <v>0</v>
      </c>
      <c r="AU248" s="492">
        <v>0</v>
      </c>
      <c r="AV248" s="496">
        <v>2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13</v>
      </c>
      <c r="E249" s="488">
        <f t="shared" si="161"/>
        <v>5</v>
      </c>
      <c r="F249" s="489">
        <f t="shared" si="161"/>
        <v>8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3</v>
      </c>
      <c r="X249" s="493">
        <v>4</v>
      </c>
      <c r="Y249" s="492">
        <v>2</v>
      </c>
      <c r="Z249" s="493">
        <v>2</v>
      </c>
      <c r="AA249" s="492">
        <v>0</v>
      </c>
      <c r="AB249" s="493">
        <v>1</v>
      </c>
      <c r="AC249" s="492">
        <v>0</v>
      </c>
      <c r="AD249" s="493">
        <v>1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6</v>
      </c>
      <c r="E250" s="488">
        <f t="shared" si="161"/>
        <v>1</v>
      </c>
      <c r="F250" s="489">
        <f t="shared" si="161"/>
        <v>5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0</v>
      </c>
      <c r="X250" s="500">
        <v>0</v>
      </c>
      <c r="Y250" s="499">
        <v>1</v>
      </c>
      <c r="Z250" s="500">
        <v>5</v>
      </c>
      <c r="AA250" s="499">
        <v>0</v>
      </c>
      <c r="AB250" s="500">
        <v>0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4</v>
      </c>
      <c r="E251" s="488">
        <f t="shared" si="161"/>
        <v>2</v>
      </c>
      <c r="F251" s="489">
        <f t="shared" si="161"/>
        <v>2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0</v>
      </c>
      <c r="Y251" s="499">
        <v>0</v>
      </c>
      <c r="Z251" s="500">
        <v>1</v>
      </c>
      <c r="AA251" s="499">
        <v>2</v>
      </c>
      <c r="AB251" s="500">
        <v>1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4429"/>
      <c r="B252" s="4438" t="s">
        <v>274</v>
      </c>
      <c r="C252" s="4438"/>
      <c r="D252" s="506">
        <f t="shared" si="149"/>
        <v>0</v>
      </c>
      <c r="E252" s="507">
        <f t="shared" si="161"/>
        <v>0</v>
      </c>
      <c r="F252" s="507">
        <f t="shared" si="161"/>
        <v>0</v>
      </c>
      <c r="G252" s="472"/>
      <c r="H252" s="473"/>
      <c r="I252" s="474"/>
      <c r="J252" s="473"/>
      <c r="K252" s="474"/>
      <c r="L252" s="473"/>
      <c r="M252" s="474"/>
      <c r="N252" s="473"/>
      <c r="O252" s="474"/>
      <c r="P252" s="473"/>
      <c r="Q252" s="474"/>
      <c r="R252" s="473"/>
      <c r="S252" s="474"/>
      <c r="T252" s="473"/>
      <c r="U252" s="474"/>
      <c r="V252" s="475"/>
      <c r="W252" s="474"/>
      <c r="X252" s="475"/>
      <c r="Y252" s="474"/>
      <c r="Z252" s="475"/>
      <c r="AA252" s="474"/>
      <c r="AB252" s="475"/>
      <c r="AC252" s="474"/>
      <c r="AD252" s="475"/>
      <c r="AE252" s="474"/>
      <c r="AF252" s="475"/>
      <c r="AG252" s="474"/>
      <c r="AH252" s="475"/>
      <c r="AI252" s="474"/>
      <c r="AJ252" s="475"/>
      <c r="AK252" s="474"/>
      <c r="AL252" s="475"/>
      <c r="AM252" s="474"/>
      <c r="AN252" s="475"/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4440" t="s">
        <v>277</v>
      </c>
      <c r="B253" s="3296" t="s">
        <v>269</v>
      </c>
      <c r="C253" s="3296"/>
      <c r="D253" s="3027">
        <f t="shared" si="149"/>
        <v>0</v>
      </c>
      <c r="E253" s="3179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3043"/>
      <c r="AI253" s="3042"/>
      <c r="AJ253" s="3043"/>
      <c r="AK253" s="3042"/>
      <c r="AL253" s="3043"/>
      <c r="AM253" s="3042"/>
      <c r="AN253" s="3043"/>
      <c r="AO253" s="3182"/>
      <c r="AP253" s="3183"/>
      <c r="AQ253" s="3040">
        <v>0</v>
      </c>
      <c r="AR253" s="487">
        <v>0</v>
      </c>
      <c r="AS253" s="3040">
        <v>0</v>
      </c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>
        <v>0</v>
      </c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4528"/>
      <c r="B258" s="4438" t="s">
        <v>274</v>
      </c>
      <c r="C258" s="4438"/>
      <c r="D258" s="3184">
        <f t="shared" si="149"/>
        <v>0</v>
      </c>
      <c r="E258" s="1079">
        <f t="shared" si="161"/>
        <v>0</v>
      </c>
      <c r="F258" s="3067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3185"/>
      <c r="AD258" s="3186"/>
      <c r="AE258" s="3185"/>
      <c r="AF258" s="3186"/>
      <c r="AG258" s="3185"/>
      <c r="AH258" s="3186"/>
      <c r="AI258" s="3185"/>
      <c r="AJ258" s="3186"/>
      <c r="AK258" s="3185"/>
      <c r="AL258" s="3186"/>
      <c r="AM258" s="3185"/>
      <c r="AN258" s="3186"/>
      <c r="AO258" s="3187"/>
      <c r="AP258" s="3188"/>
      <c r="AQ258" s="3068"/>
      <c r="AR258" s="1082"/>
      <c r="AS258" s="510"/>
      <c r="AT258" s="3185">
        <v>0</v>
      </c>
      <c r="AU258" s="3185">
        <v>0</v>
      </c>
      <c r="AV258" s="1083">
        <v>0</v>
      </c>
      <c r="AW258" s="1083">
        <v>0</v>
      </c>
      <c r="AX258" s="3189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4326" t="s">
        <v>104</v>
      </c>
      <c r="B259" s="3296" t="s">
        <v>269</v>
      </c>
      <c r="C259" s="3296"/>
      <c r="D259" s="411">
        <f t="shared" si="149"/>
        <v>36</v>
      </c>
      <c r="E259" s="479">
        <f t="shared" si="161"/>
        <v>15</v>
      </c>
      <c r="F259" s="480">
        <f t="shared" si="161"/>
        <v>21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1</v>
      </c>
      <c r="V259" s="484">
        <v>0</v>
      </c>
      <c r="W259" s="483">
        <v>1</v>
      </c>
      <c r="X259" s="484">
        <v>0</v>
      </c>
      <c r="Y259" s="483">
        <v>2</v>
      </c>
      <c r="Z259" s="484">
        <v>0</v>
      </c>
      <c r="AA259" s="483">
        <v>0</v>
      </c>
      <c r="AB259" s="484">
        <v>1</v>
      </c>
      <c r="AC259" s="483">
        <v>1</v>
      </c>
      <c r="AD259" s="484">
        <v>4</v>
      </c>
      <c r="AE259" s="483">
        <v>1</v>
      </c>
      <c r="AF259" s="484">
        <v>9</v>
      </c>
      <c r="AG259" s="483">
        <v>3</v>
      </c>
      <c r="AH259" s="484">
        <v>4</v>
      </c>
      <c r="AI259" s="483">
        <v>0</v>
      </c>
      <c r="AJ259" s="484">
        <v>1</v>
      </c>
      <c r="AK259" s="483">
        <v>4</v>
      </c>
      <c r="AL259" s="484">
        <v>2</v>
      </c>
      <c r="AM259" s="483">
        <v>2</v>
      </c>
      <c r="AN259" s="484">
        <v>0</v>
      </c>
      <c r="AO259" s="485">
        <v>1</v>
      </c>
      <c r="AP259" s="486">
        <v>0</v>
      </c>
      <c r="AQ259" s="481">
        <v>32</v>
      </c>
      <c r="AR259" s="487">
        <v>3</v>
      </c>
      <c r="AS259" s="3040">
        <v>11</v>
      </c>
      <c r="AT259" s="483">
        <v>0</v>
      </c>
      <c r="AU259" s="483">
        <v>0</v>
      </c>
      <c r="AV259" s="487">
        <v>1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115</v>
      </c>
      <c r="E260" s="488">
        <f t="shared" si="161"/>
        <v>39</v>
      </c>
      <c r="F260" s="489">
        <f t="shared" si="161"/>
        <v>76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0</v>
      </c>
      <c r="V260" s="493">
        <v>0</v>
      </c>
      <c r="W260" s="492">
        <v>0</v>
      </c>
      <c r="X260" s="493">
        <v>5</v>
      </c>
      <c r="Y260" s="492">
        <v>5</v>
      </c>
      <c r="Z260" s="493">
        <v>3</v>
      </c>
      <c r="AA260" s="492">
        <v>1</v>
      </c>
      <c r="AB260" s="493">
        <v>2</v>
      </c>
      <c r="AC260" s="492">
        <v>0</v>
      </c>
      <c r="AD260" s="493">
        <v>11</v>
      </c>
      <c r="AE260" s="492">
        <v>4</v>
      </c>
      <c r="AF260" s="493">
        <v>22</v>
      </c>
      <c r="AG260" s="492">
        <v>14</v>
      </c>
      <c r="AH260" s="493">
        <v>23</v>
      </c>
      <c r="AI260" s="492">
        <v>3</v>
      </c>
      <c r="AJ260" s="493">
        <v>1</v>
      </c>
      <c r="AK260" s="492">
        <v>8</v>
      </c>
      <c r="AL260" s="493">
        <v>9</v>
      </c>
      <c r="AM260" s="492">
        <v>4</v>
      </c>
      <c r="AN260" s="493">
        <v>0</v>
      </c>
      <c r="AO260" s="494">
        <v>4</v>
      </c>
      <c r="AP260" s="495">
        <v>0</v>
      </c>
      <c r="AQ260" s="466"/>
      <c r="AR260" s="513"/>
      <c r="AS260" s="481">
        <v>17</v>
      </c>
      <c r="AT260" s="492">
        <v>0</v>
      </c>
      <c r="AU260" s="492">
        <v>0</v>
      </c>
      <c r="AV260" s="496">
        <v>3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39</v>
      </c>
      <c r="E261" s="488">
        <f t="shared" si="161"/>
        <v>16</v>
      </c>
      <c r="F261" s="489">
        <f t="shared" si="161"/>
        <v>23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1</v>
      </c>
      <c r="V261" s="493">
        <v>0</v>
      </c>
      <c r="W261" s="492">
        <v>1</v>
      </c>
      <c r="X261" s="493">
        <v>0</v>
      </c>
      <c r="Y261" s="492">
        <v>2</v>
      </c>
      <c r="Z261" s="493">
        <v>0</v>
      </c>
      <c r="AA261" s="492">
        <v>0</v>
      </c>
      <c r="AB261" s="493">
        <v>1</v>
      </c>
      <c r="AC261" s="492">
        <v>1</v>
      </c>
      <c r="AD261" s="493">
        <v>4</v>
      </c>
      <c r="AE261" s="492">
        <v>1</v>
      </c>
      <c r="AF261" s="493">
        <v>8</v>
      </c>
      <c r="AG261" s="492">
        <v>5</v>
      </c>
      <c r="AH261" s="493">
        <v>6</v>
      </c>
      <c r="AI261" s="492">
        <v>0</v>
      </c>
      <c r="AJ261" s="493">
        <v>1</v>
      </c>
      <c r="AK261" s="492">
        <v>4</v>
      </c>
      <c r="AL261" s="493">
        <v>3</v>
      </c>
      <c r="AM261" s="492">
        <v>1</v>
      </c>
      <c r="AN261" s="493">
        <v>0</v>
      </c>
      <c r="AO261" s="494">
        <v>1</v>
      </c>
      <c r="AP261" s="495">
        <v>0</v>
      </c>
      <c r="AQ261" s="466"/>
      <c r="AR261" s="513"/>
      <c r="AS261" s="513"/>
      <c r="AT261" s="492">
        <v>0</v>
      </c>
      <c r="AU261" s="492">
        <v>0</v>
      </c>
      <c r="AV261" s="496">
        <v>1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26</v>
      </c>
      <c r="E262" s="488">
        <f t="shared" si="161"/>
        <v>7</v>
      </c>
      <c r="F262" s="489">
        <f t="shared" si="161"/>
        <v>19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0</v>
      </c>
      <c r="V262" s="500">
        <v>0</v>
      </c>
      <c r="W262" s="499">
        <v>0</v>
      </c>
      <c r="X262" s="500">
        <v>3</v>
      </c>
      <c r="Y262" s="499">
        <v>0</v>
      </c>
      <c r="Z262" s="500">
        <v>1</v>
      </c>
      <c r="AA262" s="499">
        <v>1</v>
      </c>
      <c r="AB262" s="500">
        <v>2</v>
      </c>
      <c r="AC262" s="499">
        <v>0</v>
      </c>
      <c r="AD262" s="500">
        <v>2</v>
      </c>
      <c r="AE262" s="499">
        <v>0</v>
      </c>
      <c r="AF262" s="500">
        <v>4</v>
      </c>
      <c r="AG262" s="499">
        <v>1</v>
      </c>
      <c r="AH262" s="500">
        <v>4</v>
      </c>
      <c r="AI262" s="499">
        <v>1</v>
      </c>
      <c r="AJ262" s="500">
        <v>1</v>
      </c>
      <c r="AK262" s="499">
        <v>3</v>
      </c>
      <c r="AL262" s="500">
        <v>2</v>
      </c>
      <c r="AM262" s="499">
        <v>1</v>
      </c>
      <c r="AN262" s="500">
        <v>0</v>
      </c>
      <c r="AO262" s="501">
        <v>0</v>
      </c>
      <c r="AP262" s="502">
        <v>0</v>
      </c>
      <c r="AQ262" s="503"/>
      <c r="AR262" s="523"/>
      <c r="AS262" s="513"/>
      <c r="AT262" s="499">
        <v>0</v>
      </c>
      <c r="AU262" s="499">
        <v>0</v>
      </c>
      <c r="AV262" s="505">
        <v>0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27</v>
      </c>
      <c r="E263" s="488">
        <f t="shared" si="161"/>
        <v>6</v>
      </c>
      <c r="F263" s="489">
        <f t="shared" si="161"/>
        <v>21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0</v>
      </c>
      <c r="Z263" s="500">
        <v>1</v>
      </c>
      <c r="AA263" s="499">
        <v>0</v>
      </c>
      <c r="AB263" s="500">
        <v>1</v>
      </c>
      <c r="AC263" s="499">
        <v>0</v>
      </c>
      <c r="AD263" s="500">
        <v>2</v>
      </c>
      <c r="AE263" s="499">
        <v>1</v>
      </c>
      <c r="AF263" s="500">
        <v>1</v>
      </c>
      <c r="AG263" s="499">
        <v>2</v>
      </c>
      <c r="AH263" s="500">
        <v>6</v>
      </c>
      <c r="AI263" s="499">
        <v>1</v>
      </c>
      <c r="AJ263" s="500">
        <v>5</v>
      </c>
      <c r="AK263" s="499">
        <v>0</v>
      </c>
      <c r="AL263" s="500">
        <v>5</v>
      </c>
      <c r="AM263" s="499">
        <v>2</v>
      </c>
      <c r="AN263" s="500">
        <v>0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0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4429"/>
      <c r="B264" s="3302" t="s">
        <v>274</v>
      </c>
      <c r="C264" s="3302"/>
      <c r="D264" s="524">
        <f t="shared" si="149"/>
        <v>1</v>
      </c>
      <c r="E264" s="525">
        <f t="shared" si="161"/>
        <v>0</v>
      </c>
      <c r="F264" s="526">
        <f t="shared" si="161"/>
        <v>1</v>
      </c>
      <c r="G264" s="497">
        <v>0</v>
      </c>
      <c r="H264" s="498">
        <v>0</v>
      </c>
      <c r="I264" s="499">
        <v>0</v>
      </c>
      <c r="J264" s="498">
        <v>0</v>
      </c>
      <c r="K264" s="499">
        <v>0</v>
      </c>
      <c r="L264" s="498">
        <v>0</v>
      </c>
      <c r="M264" s="499">
        <v>0</v>
      </c>
      <c r="N264" s="498">
        <v>0</v>
      </c>
      <c r="O264" s="499">
        <v>0</v>
      </c>
      <c r="P264" s="498">
        <v>0</v>
      </c>
      <c r="Q264" s="499">
        <v>0</v>
      </c>
      <c r="R264" s="498">
        <v>0</v>
      </c>
      <c r="S264" s="499">
        <v>0</v>
      </c>
      <c r="T264" s="498">
        <v>0</v>
      </c>
      <c r="U264" s="499">
        <v>0</v>
      </c>
      <c r="V264" s="500">
        <v>0</v>
      </c>
      <c r="W264" s="499">
        <v>0</v>
      </c>
      <c r="X264" s="500">
        <v>0</v>
      </c>
      <c r="Y264" s="499">
        <v>0</v>
      </c>
      <c r="Z264" s="500">
        <v>0</v>
      </c>
      <c r="AA264" s="499">
        <v>0</v>
      </c>
      <c r="AB264" s="500">
        <v>0</v>
      </c>
      <c r="AC264" s="499">
        <v>0</v>
      </c>
      <c r="AD264" s="500">
        <v>1</v>
      </c>
      <c r="AE264" s="499">
        <v>0</v>
      </c>
      <c r="AF264" s="500">
        <v>0</v>
      </c>
      <c r="AG264" s="499">
        <v>0</v>
      </c>
      <c r="AH264" s="500">
        <v>0</v>
      </c>
      <c r="AI264" s="499">
        <v>0</v>
      </c>
      <c r="AJ264" s="500">
        <v>0</v>
      </c>
      <c r="AK264" s="499">
        <v>0</v>
      </c>
      <c r="AL264" s="500">
        <v>0</v>
      </c>
      <c r="AM264" s="499">
        <v>0</v>
      </c>
      <c r="AN264" s="500">
        <v>0</v>
      </c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4326" t="s">
        <v>278</v>
      </c>
      <c r="B265" s="3296" t="s">
        <v>269</v>
      </c>
      <c r="C265" s="3296"/>
      <c r="D265" s="3027">
        <f t="shared" si="149"/>
        <v>1</v>
      </c>
      <c r="E265" s="3179">
        <f t="shared" ref="E265:F282" si="166">+Y265+AA265+AC265+AE265+AG265+AI265+AK265+AM265</f>
        <v>1</v>
      </c>
      <c r="F265" s="3048">
        <f t="shared" si="166"/>
        <v>0</v>
      </c>
      <c r="G265" s="3053"/>
      <c r="H265" s="3190"/>
      <c r="I265" s="3055"/>
      <c r="J265" s="3190"/>
      <c r="K265" s="3055"/>
      <c r="L265" s="3190"/>
      <c r="M265" s="3056"/>
      <c r="N265" s="3191"/>
      <c r="O265" s="3058"/>
      <c r="P265" s="3191"/>
      <c r="Q265" s="3055"/>
      <c r="R265" s="3190"/>
      <c r="S265" s="3055"/>
      <c r="T265" s="3190"/>
      <c r="U265" s="3056"/>
      <c r="V265" s="3191"/>
      <c r="W265" s="3058"/>
      <c r="X265" s="3191"/>
      <c r="Y265" s="3042">
        <v>0</v>
      </c>
      <c r="Z265" s="3043">
        <v>0</v>
      </c>
      <c r="AA265" s="3042">
        <v>0</v>
      </c>
      <c r="AB265" s="3043">
        <v>0</v>
      </c>
      <c r="AC265" s="3042">
        <v>0</v>
      </c>
      <c r="AD265" s="3043">
        <v>0</v>
      </c>
      <c r="AE265" s="3042">
        <v>0</v>
      </c>
      <c r="AF265" s="3043">
        <v>0</v>
      </c>
      <c r="AG265" s="3042">
        <v>0</v>
      </c>
      <c r="AH265" s="3043">
        <v>0</v>
      </c>
      <c r="AI265" s="3042">
        <v>0</v>
      </c>
      <c r="AJ265" s="3043">
        <v>0</v>
      </c>
      <c r="AK265" s="3042">
        <v>1</v>
      </c>
      <c r="AL265" s="3043">
        <v>0</v>
      </c>
      <c r="AM265" s="3042">
        <v>0</v>
      </c>
      <c r="AN265" s="3043">
        <v>0</v>
      </c>
      <c r="AO265" s="485">
        <v>0</v>
      </c>
      <c r="AP265" s="486">
        <v>0</v>
      </c>
      <c r="AQ265" s="3040">
        <v>0</v>
      </c>
      <c r="AR265" s="487">
        <v>0</v>
      </c>
      <c r="AS265" s="3040">
        <v>1</v>
      </c>
      <c r="AT265" s="483">
        <v>0</v>
      </c>
      <c r="AU265" s="483">
        <v>18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13</v>
      </c>
      <c r="E266" s="3192">
        <f t="shared" si="166"/>
        <v>4</v>
      </c>
      <c r="F266" s="3193">
        <f t="shared" si="166"/>
        <v>9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>
        <v>2</v>
      </c>
      <c r="Z266" s="493">
        <v>1</v>
      </c>
      <c r="AA266" s="492">
        <v>0</v>
      </c>
      <c r="AB266" s="493">
        <v>2</v>
      </c>
      <c r="AC266" s="492">
        <v>0</v>
      </c>
      <c r="AD266" s="493">
        <v>0</v>
      </c>
      <c r="AE266" s="492">
        <v>2</v>
      </c>
      <c r="AF266" s="493">
        <v>3</v>
      </c>
      <c r="AG266" s="492">
        <v>0</v>
      </c>
      <c r="AH266" s="493">
        <v>1</v>
      </c>
      <c r="AI266" s="492">
        <v>0</v>
      </c>
      <c r="AJ266" s="493">
        <v>0</v>
      </c>
      <c r="AK266" s="492">
        <v>0</v>
      </c>
      <c r="AL266" s="493">
        <v>2</v>
      </c>
      <c r="AM266" s="492">
        <v>0</v>
      </c>
      <c r="AN266" s="493">
        <v>0</v>
      </c>
      <c r="AO266" s="494">
        <v>0</v>
      </c>
      <c r="AP266" s="495">
        <v>0</v>
      </c>
      <c r="AQ266" s="466"/>
      <c r="AR266" s="513"/>
      <c r="AS266" s="481">
        <v>0</v>
      </c>
      <c r="AT266" s="492">
        <v>0</v>
      </c>
      <c r="AU266" s="492">
        <v>47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4</v>
      </c>
      <c r="E267" s="3192">
        <f t="shared" si="166"/>
        <v>2</v>
      </c>
      <c r="F267" s="3193">
        <f t="shared" si="166"/>
        <v>2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>
        <v>1</v>
      </c>
      <c r="Z267" s="493">
        <v>0</v>
      </c>
      <c r="AA267" s="492">
        <v>0</v>
      </c>
      <c r="AB267" s="493">
        <v>0</v>
      </c>
      <c r="AC267" s="492">
        <v>0</v>
      </c>
      <c r="AD267" s="493">
        <v>0</v>
      </c>
      <c r="AE267" s="492">
        <v>0</v>
      </c>
      <c r="AF267" s="493">
        <v>2</v>
      </c>
      <c r="AG267" s="492">
        <v>0</v>
      </c>
      <c r="AH267" s="493">
        <v>0</v>
      </c>
      <c r="AI267" s="492">
        <v>0</v>
      </c>
      <c r="AJ267" s="493">
        <v>0</v>
      </c>
      <c r="AK267" s="492">
        <v>1</v>
      </c>
      <c r="AL267" s="493">
        <v>0</v>
      </c>
      <c r="AM267" s="492">
        <v>0</v>
      </c>
      <c r="AN267" s="493">
        <v>0</v>
      </c>
      <c r="AO267" s="494">
        <v>0</v>
      </c>
      <c r="AP267" s="495">
        <v>0</v>
      </c>
      <c r="AQ267" s="466"/>
      <c r="AR267" s="513"/>
      <c r="AS267" s="513"/>
      <c r="AT267" s="492">
        <v>0</v>
      </c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3</v>
      </c>
      <c r="E268" s="3192">
        <f t="shared" si="166"/>
        <v>0</v>
      </c>
      <c r="F268" s="3193">
        <f t="shared" si="166"/>
        <v>3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>
        <v>0</v>
      </c>
      <c r="Z268" s="500">
        <v>1</v>
      </c>
      <c r="AA268" s="499">
        <v>0</v>
      </c>
      <c r="AB268" s="500">
        <v>0</v>
      </c>
      <c r="AC268" s="499">
        <v>0</v>
      </c>
      <c r="AD268" s="500">
        <v>0</v>
      </c>
      <c r="AE268" s="499">
        <v>0</v>
      </c>
      <c r="AF268" s="500">
        <v>2</v>
      </c>
      <c r="AG268" s="499">
        <v>0</v>
      </c>
      <c r="AH268" s="500">
        <v>0</v>
      </c>
      <c r="AI268" s="499">
        <v>0</v>
      </c>
      <c r="AJ268" s="500">
        <v>0</v>
      </c>
      <c r="AK268" s="499">
        <v>0</v>
      </c>
      <c r="AL268" s="500">
        <v>0</v>
      </c>
      <c r="AM268" s="499">
        <v>0</v>
      </c>
      <c r="AN268" s="500">
        <v>0</v>
      </c>
      <c r="AO268" s="501">
        <v>0</v>
      </c>
      <c r="AP268" s="502">
        <v>0</v>
      </c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3192">
        <f t="shared" si="166"/>
        <v>0</v>
      </c>
      <c r="F269" s="3193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>
        <v>0</v>
      </c>
      <c r="Z269" s="500">
        <v>0</v>
      </c>
      <c r="AA269" s="499">
        <v>0</v>
      </c>
      <c r="AB269" s="500">
        <v>0</v>
      </c>
      <c r="AC269" s="499">
        <v>0</v>
      </c>
      <c r="AD269" s="500">
        <v>0</v>
      </c>
      <c r="AE269" s="499">
        <v>0</v>
      </c>
      <c r="AF269" s="500">
        <v>0</v>
      </c>
      <c r="AG269" s="499">
        <v>0</v>
      </c>
      <c r="AH269" s="500">
        <v>0</v>
      </c>
      <c r="AI269" s="499">
        <v>0</v>
      </c>
      <c r="AJ269" s="500">
        <v>0</v>
      </c>
      <c r="AK269" s="499">
        <v>0</v>
      </c>
      <c r="AL269" s="500">
        <v>0</v>
      </c>
      <c r="AM269" s="499">
        <v>0</v>
      </c>
      <c r="AN269" s="500">
        <v>0</v>
      </c>
      <c r="AO269" s="501">
        <v>0</v>
      </c>
      <c r="AP269" s="502">
        <v>0</v>
      </c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4429"/>
      <c r="B270" s="4438" t="s">
        <v>274</v>
      </c>
      <c r="C270" s="4438"/>
      <c r="D270" s="506">
        <f t="shared" si="167"/>
        <v>0</v>
      </c>
      <c r="E270" s="3194">
        <f t="shared" si="166"/>
        <v>0</v>
      </c>
      <c r="F270" s="3195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>
        <v>0</v>
      </c>
      <c r="Z270" s="475">
        <v>0</v>
      </c>
      <c r="AA270" s="474">
        <v>0</v>
      </c>
      <c r="AB270" s="475">
        <v>0</v>
      </c>
      <c r="AC270" s="474">
        <v>0</v>
      </c>
      <c r="AD270" s="475">
        <v>0</v>
      </c>
      <c r="AE270" s="474">
        <v>0</v>
      </c>
      <c r="AF270" s="475">
        <v>0</v>
      </c>
      <c r="AG270" s="474">
        <v>0</v>
      </c>
      <c r="AH270" s="475">
        <v>0</v>
      </c>
      <c r="AI270" s="474">
        <v>0</v>
      </c>
      <c r="AJ270" s="475">
        <v>0</v>
      </c>
      <c r="AK270" s="474">
        <v>0</v>
      </c>
      <c r="AL270" s="475">
        <v>0</v>
      </c>
      <c r="AM270" s="474">
        <v>0</v>
      </c>
      <c r="AN270" s="475">
        <v>0</v>
      </c>
      <c r="AO270" s="476">
        <v>0</v>
      </c>
      <c r="AP270" s="477">
        <v>0</v>
      </c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4326" t="s">
        <v>279</v>
      </c>
      <c r="B271" s="3296" t="s">
        <v>269</v>
      </c>
      <c r="C271" s="3296"/>
      <c r="D271" s="411">
        <f t="shared" si="167"/>
        <v>17</v>
      </c>
      <c r="E271" s="3196">
        <f t="shared" si="166"/>
        <v>8</v>
      </c>
      <c r="F271" s="3197">
        <f t="shared" si="166"/>
        <v>9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1</v>
      </c>
      <c r="AB271" s="484">
        <v>0</v>
      </c>
      <c r="AC271" s="483">
        <v>0</v>
      </c>
      <c r="AD271" s="484">
        <v>0</v>
      </c>
      <c r="AE271" s="483">
        <v>0</v>
      </c>
      <c r="AF271" s="484">
        <v>3</v>
      </c>
      <c r="AG271" s="483">
        <v>0</v>
      </c>
      <c r="AH271" s="484">
        <v>1</v>
      </c>
      <c r="AI271" s="483">
        <v>3</v>
      </c>
      <c r="AJ271" s="484">
        <v>2</v>
      </c>
      <c r="AK271" s="483">
        <v>1</v>
      </c>
      <c r="AL271" s="484">
        <v>2</v>
      </c>
      <c r="AM271" s="483">
        <v>3</v>
      </c>
      <c r="AN271" s="484">
        <v>1</v>
      </c>
      <c r="AO271" s="485">
        <v>2</v>
      </c>
      <c r="AP271" s="486">
        <v>0</v>
      </c>
      <c r="AQ271" s="481">
        <v>0</v>
      </c>
      <c r="AR271" s="487">
        <v>0</v>
      </c>
      <c r="AS271" s="3040">
        <v>5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55</v>
      </c>
      <c r="E272" s="3192">
        <f t="shared" si="166"/>
        <v>27</v>
      </c>
      <c r="F272" s="3193">
        <f t="shared" si="166"/>
        <v>28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0</v>
      </c>
      <c r="AE272" s="492">
        <v>0</v>
      </c>
      <c r="AF272" s="493">
        <v>5</v>
      </c>
      <c r="AG272" s="492">
        <v>3</v>
      </c>
      <c r="AH272" s="493">
        <v>2</v>
      </c>
      <c r="AI272" s="492">
        <v>5</v>
      </c>
      <c r="AJ272" s="493">
        <v>0</v>
      </c>
      <c r="AK272" s="492">
        <v>5</v>
      </c>
      <c r="AL272" s="493">
        <v>11</v>
      </c>
      <c r="AM272" s="492">
        <v>14</v>
      </c>
      <c r="AN272" s="493">
        <v>10</v>
      </c>
      <c r="AO272" s="494">
        <v>2</v>
      </c>
      <c r="AP272" s="495">
        <v>0</v>
      </c>
      <c r="AQ272" s="466"/>
      <c r="AR272" s="513"/>
      <c r="AS272" s="481">
        <v>16</v>
      </c>
      <c r="AT272" s="492">
        <v>0</v>
      </c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23</v>
      </c>
      <c r="E273" s="3192">
        <f t="shared" si="166"/>
        <v>9</v>
      </c>
      <c r="F273" s="3193">
        <f t="shared" si="166"/>
        <v>14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1</v>
      </c>
      <c r="AB273" s="493">
        <v>0</v>
      </c>
      <c r="AC273" s="492">
        <v>0</v>
      </c>
      <c r="AD273" s="493">
        <v>0</v>
      </c>
      <c r="AE273" s="492">
        <v>0</v>
      </c>
      <c r="AF273" s="493">
        <v>2</v>
      </c>
      <c r="AG273" s="492">
        <v>0</v>
      </c>
      <c r="AH273" s="493">
        <v>2</v>
      </c>
      <c r="AI273" s="492">
        <v>3</v>
      </c>
      <c r="AJ273" s="493">
        <v>5</v>
      </c>
      <c r="AK273" s="492">
        <v>2</v>
      </c>
      <c r="AL273" s="493">
        <v>2</v>
      </c>
      <c r="AM273" s="492">
        <v>3</v>
      </c>
      <c r="AN273" s="493">
        <v>3</v>
      </c>
      <c r="AO273" s="494">
        <v>1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24</v>
      </c>
      <c r="E274" s="3192">
        <f t="shared" si="166"/>
        <v>8</v>
      </c>
      <c r="F274" s="3193">
        <f t="shared" si="166"/>
        <v>16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0</v>
      </c>
      <c r="AE274" s="499">
        <v>0</v>
      </c>
      <c r="AF274" s="500">
        <v>4</v>
      </c>
      <c r="AG274" s="499">
        <v>3</v>
      </c>
      <c r="AH274" s="500">
        <v>1</v>
      </c>
      <c r="AI274" s="499">
        <v>1</v>
      </c>
      <c r="AJ274" s="500">
        <v>2</v>
      </c>
      <c r="AK274" s="499">
        <v>3</v>
      </c>
      <c r="AL274" s="500">
        <v>5</v>
      </c>
      <c r="AM274" s="499">
        <v>1</v>
      </c>
      <c r="AN274" s="500">
        <v>4</v>
      </c>
      <c r="AO274" s="501">
        <v>1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7</v>
      </c>
      <c r="E275" s="3192">
        <f t="shared" si="166"/>
        <v>3</v>
      </c>
      <c r="F275" s="3193">
        <f t="shared" si="166"/>
        <v>4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0</v>
      </c>
      <c r="AI275" s="499">
        <v>0</v>
      </c>
      <c r="AJ275" s="500">
        <v>2</v>
      </c>
      <c r="AK275" s="499">
        <v>2</v>
      </c>
      <c r="AL275" s="500">
        <v>1</v>
      </c>
      <c r="AM275" s="499">
        <v>1</v>
      </c>
      <c r="AN275" s="500">
        <v>1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4429"/>
      <c r="B276" s="4438" t="s">
        <v>274</v>
      </c>
      <c r="C276" s="4438"/>
      <c r="D276" s="506">
        <f t="shared" si="167"/>
        <v>0</v>
      </c>
      <c r="E276" s="3194">
        <f t="shared" si="166"/>
        <v>0</v>
      </c>
      <c r="F276" s="3195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>
        <v>0</v>
      </c>
      <c r="Z276" s="475">
        <v>0</v>
      </c>
      <c r="AA276" s="474">
        <v>0</v>
      </c>
      <c r="AB276" s="475">
        <v>0</v>
      </c>
      <c r="AC276" s="474">
        <v>0</v>
      </c>
      <c r="AD276" s="475">
        <v>0</v>
      </c>
      <c r="AE276" s="474">
        <v>0</v>
      </c>
      <c r="AF276" s="475">
        <v>0</v>
      </c>
      <c r="AG276" s="474">
        <v>0</v>
      </c>
      <c r="AH276" s="475">
        <v>0</v>
      </c>
      <c r="AI276" s="474">
        <v>0</v>
      </c>
      <c r="AJ276" s="475">
        <v>0</v>
      </c>
      <c r="AK276" s="474">
        <v>0</v>
      </c>
      <c r="AL276" s="475">
        <v>0</v>
      </c>
      <c r="AM276" s="474">
        <v>0</v>
      </c>
      <c r="AN276" s="475">
        <v>0</v>
      </c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4527" t="s">
        <v>280</v>
      </c>
      <c r="B277" s="3296" t="s">
        <v>269</v>
      </c>
      <c r="C277" s="3296"/>
      <c r="D277" s="411">
        <f t="shared" si="167"/>
        <v>0</v>
      </c>
      <c r="E277" s="3196">
        <f t="shared" si="166"/>
        <v>0</v>
      </c>
      <c r="F277" s="3197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>
        <v>0</v>
      </c>
      <c r="AP277" s="486">
        <v>0</v>
      </c>
      <c r="AQ277" s="481">
        <v>0</v>
      </c>
      <c r="AR277" s="487">
        <v>0</v>
      </c>
      <c r="AS277" s="3040">
        <v>0</v>
      </c>
      <c r="AT277" s="483"/>
      <c r="AU277" s="483"/>
      <c r="AV277" s="487"/>
      <c r="AW277" s="487"/>
      <c r="AX277" s="482"/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3192">
        <f t="shared" si="166"/>
        <v>0</v>
      </c>
      <c r="F278" s="3193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>
        <v>0</v>
      </c>
      <c r="AP278" s="495">
        <v>0</v>
      </c>
      <c r="AQ278" s="466"/>
      <c r="AR278" s="513"/>
      <c r="AS278" s="481">
        <v>0</v>
      </c>
      <c r="AT278" s="492"/>
      <c r="AU278" s="492"/>
      <c r="AV278" s="496"/>
      <c r="AW278" s="496"/>
      <c r="AX278" s="491"/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3192">
        <f t="shared" si="166"/>
        <v>0</v>
      </c>
      <c r="F279" s="3193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>
        <v>0</v>
      </c>
      <c r="AP279" s="495">
        <v>0</v>
      </c>
      <c r="AQ279" s="466"/>
      <c r="AR279" s="513"/>
      <c r="AS279" s="513"/>
      <c r="AT279" s="492"/>
      <c r="AU279" s="492"/>
      <c r="AV279" s="496"/>
      <c r="AW279" s="496"/>
      <c r="AX279" s="491"/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3198">
        <f t="shared" si="166"/>
        <v>0</v>
      </c>
      <c r="F280" s="3199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>
        <v>0</v>
      </c>
      <c r="AP280" s="502">
        <v>0</v>
      </c>
      <c r="AQ280" s="466"/>
      <c r="AR280" s="513"/>
      <c r="AS280" s="513"/>
      <c r="AT280" s="499"/>
      <c r="AU280" s="499"/>
      <c r="AV280" s="505"/>
      <c r="AW280" s="505"/>
      <c r="AX280" s="498"/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3198">
        <f t="shared" si="166"/>
        <v>0</v>
      </c>
      <c r="F281" s="3199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>
        <v>0</v>
      </c>
      <c r="AP281" s="502">
        <v>0</v>
      </c>
      <c r="AQ281" s="503"/>
      <c r="AR281" s="523"/>
      <c r="AS281" s="504"/>
      <c r="AT281" s="499"/>
      <c r="AU281" s="499"/>
      <c r="AV281" s="505"/>
      <c r="AW281" s="505"/>
      <c r="AX281" s="498"/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4528"/>
      <c r="B282" s="4438" t="s">
        <v>274</v>
      </c>
      <c r="C282" s="4438"/>
      <c r="D282" s="3184">
        <f t="shared" si="167"/>
        <v>0</v>
      </c>
      <c r="E282" s="1079">
        <f t="shared" si="166"/>
        <v>0</v>
      </c>
      <c r="F282" s="3067">
        <f t="shared" si="166"/>
        <v>0</v>
      </c>
      <c r="G282" s="3068"/>
      <c r="H282" s="3069"/>
      <c r="I282" s="3070"/>
      <c r="J282" s="3069"/>
      <c r="K282" s="3070"/>
      <c r="L282" s="3069"/>
      <c r="M282" s="3070"/>
      <c r="N282" s="3069"/>
      <c r="O282" s="3070"/>
      <c r="P282" s="3069"/>
      <c r="Q282" s="3070"/>
      <c r="R282" s="3069"/>
      <c r="S282" s="3070"/>
      <c r="T282" s="3069"/>
      <c r="U282" s="3070"/>
      <c r="V282" s="3069"/>
      <c r="W282" s="3070"/>
      <c r="X282" s="306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>
        <v>0</v>
      </c>
      <c r="AP282" s="477">
        <v>0</v>
      </c>
      <c r="AQ282" s="509"/>
      <c r="AR282" s="527"/>
      <c r="AS282" s="510"/>
      <c r="AT282" s="474"/>
      <c r="AU282" s="474"/>
      <c r="AV282" s="478"/>
      <c r="AW282" s="478"/>
      <c r="AX282" s="473"/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4524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>
        <v>0</v>
      </c>
      <c r="AP283" s="486">
        <v>0</v>
      </c>
      <c r="AQ283" s="481">
        <v>0</v>
      </c>
      <c r="AR283" s="487">
        <v>0</v>
      </c>
      <c r="AS283" s="3200">
        <v>0</v>
      </c>
      <c r="AT283" s="483"/>
      <c r="AU283" s="483"/>
      <c r="AV283" s="487"/>
      <c r="AW283" s="487"/>
      <c r="AX283" s="482"/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>
        <v>0</v>
      </c>
      <c r="AP284" s="495">
        <v>0</v>
      </c>
      <c r="AQ284" s="466"/>
      <c r="AR284" s="513"/>
      <c r="AS284" s="481">
        <v>0</v>
      </c>
      <c r="AT284" s="492"/>
      <c r="AU284" s="492"/>
      <c r="AV284" s="496"/>
      <c r="AW284" s="496"/>
      <c r="AX284" s="491"/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>
        <v>0</v>
      </c>
      <c r="AP285" s="495">
        <v>0</v>
      </c>
      <c r="AQ285" s="466"/>
      <c r="AR285" s="513"/>
      <c r="AS285" s="513"/>
      <c r="AT285" s="492"/>
      <c r="AU285" s="492"/>
      <c r="AV285" s="496"/>
      <c r="AW285" s="496"/>
      <c r="AX285" s="491"/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>
        <v>0</v>
      </c>
      <c r="AP286" s="502">
        <v>0</v>
      </c>
      <c r="AQ286" s="466"/>
      <c r="AR286" s="513"/>
      <c r="AS286" s="513"/>
      <c r="AT286" s="499"/>
      <c r="AU286" s="499"/>
      <c r="AV286" s="505"/>
      <c r="AW286" s="505"/>
      <c r="AX286" s="498"/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>
        <v>0</v>
      </c>
      <c r="AP287" s="502">
        <v>0</v>
      </c>
      <c r="AQ287" s="503"/>
      <c r="AR287" s="523"/>
      <c r="AS287" s="504"/>
      <c r="AT287" s="499"/>
      <c r="AU287" s="499"/>
      <c r="AV287" s="505"/>
      <c r="AW287" s="505"/>
      <c r="AX287" s="498"/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4429"/>
      <c r="B288" s="4438" t="s">
        <v>274</v>
      </c>
      <c r="C288" s="4438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>
        <v>0</v>
      </c>
      <c r="AP288" s="477">
        <v>0</v>
      </c>
      <c r="AQ288" s="509"/>
      <c r="AR288" s="527"/>
      <c r="AS288" s="510"/>
      <c r="AT288" s="474"/>
      <c r="AU288" s="474"/>
      <c r="AV288" s="478"/>
      <c r="AW288" s="478"/>
      <c r="AX288" s="473"/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4524" t="s">
        <v>105</v>
      </c>
      <c r="B289" s="4525" t="s">
        <v>269</v>
      </c>
      <c r="C289" s="4526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>
        <v>0</v>
      </c>
      <c r="AP289" s="486">
        <v>0</v>
      </c>
      <c r="AQ289" s="481">
        <v>0</v>
      </c>
      <c r="AR289" s="487">
        <v>0</v>
      </c>
      <c r="AS289" s="3200">
        <v>0</v>
      </c>
      <c r="AT289" s="483"/>
      <c r="AU289" s="483"/>
      <c r="AV289" s="487"/>
      <c r="AW289" s="487"/>
      <c r="AX289" s="482"/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>
        <v>0</v>
      </c>
      <c r="AP290" s="495">
        <v>0</v>
      </c>
      <c r="AQ290" s="466"/>
      <c r="AR290" s="513"/>
      <c r="AS290" s="481">
        <v>0</v>
      </c>
      <c r="AT290" s="492"/>
      <c r="AU290" s="492"/>
      <c r="AV290" s="496"/>
      <c r="AW290" s="496"/>
      <c r="AX290" s="491"/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>
        <v>0</v>
      </c>
      <c r="AP291" s="495">
        <v>0</v>
      </c>
      <c r="AQ291" s="466"/>
      <c r="AR291" s="513"/>
      <c r="AS291" s="513"/>
      <c r="AT291" s="492"/>
      <c r="AU291" s="492"/>
      <c r="AV291" s="496"/>
      <c r="AW291" s="496"/>
      <c r="AX291" s="491"/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>
        <v>0</v>
      </c>
      <c r="AP292" s="502">
        <v>0</v>
      </c>
      <c r="AQ292" s="466"/>
      <c r="AR292" s="513"/>
      <c r="AS292" s="513"/>
      <c r="AT292" s="499"/>
      <c r="AU292" s="499"/>
      <c r="AV292" s="505"/>
      <c r="AW292" s="505"/>
      <c r="AX292" s="498"/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>
        <v>0</v>
      </c>
      <c r="AP293" s="502">
        <v>0</v>
      </c>
      <c r="AQ293" s="503"/>
      <c r="AR293" s="523"/>
      <c r="AS293" s="504"/>
      <c r="AT293" s="499"/>
      <c r="AU293" s="499"/>
      <c r="AV293" s="505"/>
      <c r="AW293" s="505"/>
      <c r="AX293" s="498"/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4429"/>
      <c r="B294" s="4438" t="s">
        <v>274</v>
      </c>
      <c r="C294" s="4438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>
        <v>0</v>
      </c>
      <c r="AP294" s="477">
        <v>0</v>
      </c>
      <c r="AQ294" s="509"/>
      <c r="AR294" s="527"/>
      <c r="AS294" s="510"/>
      <c r="AT294" s="474"/>
      <c r="AU294" s="474"/>
      <c r="AV294" s="478"/>
      <c r="AW294" s="478"/>
      <c r="AX294" s="473"/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4462" t="s">
        <v>107</v>
      </c>
      <c r="B295" s="4523" t="s">
        <v>269</v>
      </c>
      <c r="C295" s="4523"/>
      <c r="D295" s="3201">
        <f t="shared" si="167"/>
        <v>0</v>
      </c>
      <c r="E295" s="3202">
        <f t="shared" si="168"/>
        <v>0</v>
      </c>
      <c r="F295" s="3203">
        <f t="shared" si="168"/>
        <v>0</v>
      </c>
      <c r="G295" s="3204"/>
      <c r="H295" s="3205"/>
      <c r="I295" s="3206"/>
      <c r="J295" s="3205"/>
      <c r="K295" s="3206"/>
      <c r="L295" s="3205"/>
      <c r="M295" s="3206"/>
      <c r="N295" s="3205"/>
      <c r="O295" s="3206"/>
      <c r="P295" s="3205"/>
      <c r="Q295" s="3206"/>
      <c r="R295" s="3205"/>
      <c r="S295" s="3206"/>
      <c r="T295" s="3205"/>
      <c r="U295" s="3206"/>
      <c r="V295" s="3207"/>
      <c r="W295" s="3206"/>
      <c r="X295" s="3207"/>
      <c r="Y295" s="3206"/>
      <c r="Z295" s="3207"/>
      <c r="AA295" s="3206"/>
      <c r="AB295" s="3207"/>
      <c r="AC295" s="3206"/>
      <c r="AD295" s="3207"/>
      <c r="AE295" s="3206"/>
      <c r="AF295" s="3207"/>
      <c r="AG295" s="3206"/>
      <c r="AH295" s="3207"/>
      <c r="AI295" s="3206"/>
      <c r="AJ295" s="3207"/>
      <c r="AK295" s="3206"/>
      <c r="AL295" s="3207"/>
      <c r="AM295" s="3204"/>
      <c r="AN295" s="3208"/>
      <c r="AO295" s="3206">
        <v>0</v>
      </c>
      <c r="AP295" s="3209">
        <v>0</v>
      </c>
      <c r="AQ295" s="3204">
        <v>0</v>
      </c>
      <c r="AR295" s="3210">
        <v>0</v>
      </c>
      <c r="AS295" s="3200">
        <v>0</v>
      </c>
      <c r="AT295" s="3042"/>
      <c r="AU295" s="3042"/>
      <c r="AV295" s="3178"/>
      <c r="AW295" s="3178"/>
      <c r="AX295" s="3175"/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3211">
        <f t="shared" si="168"/>
        <v>0</v>
      </c>
      <c r="F296" s="3212">
        <f t="shared" si="168"/>
        <v>0</v>
      </c>
      <c r="G296" s="3213"/>
      <c r="H296" s="3214"/>
      <c r="I296" s="3215"/>
      <c r="J296" s="3214"/>
      <c r="K296" s="3215"/>
      <c r="L296" s="3214"/>
      <c r="M296" s="3215"/>
      <c r="N296" s="3214"/>
      <c r="O296" s="3215"/>
      <c r="P296" s="3214"/>
      <c r="Q296" s="3215"/>
      <c r="R296" s="3214"/>
      <c r="S296" s="3215"/>
      <c r="T296" s="3214"/>
      <c r="U296" s="3215"/>
      <c r="V296" s="3216"/>
      <c r="W296" s="3215"/>
      <c r="X296" s="3216"/>
      <c r="Y296" s="3215"/>
      <c r="Z296" s="3216"/>
      <c r="AA296" s="3215"/>
      <c r="AB296" s="3216"/>
      <c r="AC296" s="3215"/>
      <c r="AD296" s="3216"/>
      <c r="AE296" s="3215"/>
      <c r="AF296" s="3216"/>
      <c r="AG296" s="3215"/>
      <c r="AH296" s="3216"/>
      <c r="AI296" s="3215"/>
      <c r="AJ296" s="3216"/>
      <c r="AK296" s="3215"/>
      <c r="AL296" s="3216"/>
      <c r="AM296" s="3213"/>
      <c r="AN296" s="3217"/>
      <c r="AO296" s="3215">
        <v>0</v>
      </c>
      <c r="AP296" s="3218">
        <v>0</v>
      </c>
      <c r="AQ296" s="466"/>
      <c r="AR296" s="513"/>
      <c r="AS296" s="481">
        <v>0</v>
      </c>
      <c r="AT296" s="492"/>
      <c r="AU296" s="492"/>
      <c r="AV296" s="496"/>
      <c r="AW296" s="496"/>
      <c r="AX296" s="491"/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3211">
        <f t="shared" si="168"/>
        <v>0</v>
      </c>
      <c r="F297" s="3212">
        <f t="shared" si="168"/>
        <v>0</v>
      </c>
      <c r="G297" s="3213"/>
      <c r="H297" s="3214"/>
      <c r="I297" s="3215"/>
      <c r="J297" s="3214"/>
      <c r="K297" s="3215"/>
      <c r="L297" s="3214"/>
      <c r="M297" s="3215"/>
      <c r="N297" s="3214"/>
      <c r="O297" s="3215"/>
      <c r="P297" s="3214"/>
      <c r="Q297" s="3215"/>
      <c r="R297" s="3214"/>
      <c r="S297" s="3215"/>
      <c r="T297" s="3214"/>
      <c r="U297" s="3215"/>
      <c r="V297" s="3216"/>
      <c r="W297" s="3215"/>
      <c r="X297" s="3216"/>
      <c r="Y297" s="3215"/>
      <c r="Z297" s="3216"/>
      <c r="AA297" s="3215"/>
      <c r="AB297" s="3216"/>
      <c r="AC297" s="3215"/>
      <c r="AD297" s="3216"/>
      <c r="AE297" s="3215"/>
      <c r="AF297" s="3216"/>
      <c r="AG297" s="3215"/>
      <c r="AH297" s="3216"/>
      <c r="AI297" s="3215"/>
      <c r="AJ297" s="3216"/>
      <c r="AK297" s="3215"/>
      <c r="AL297" s="3216"/>
      <c r="AM297" s="3213"/>
      <c r="AN297" s="3217"/>
      <c r="AO297" s="3215">
        <v>0</v>
      </c>
      <c r="AP297" s="3218">
        <v>0</v>
      </c>
      <c r="AQ297" s="466"/>
      <c r="AR297" s="513"/>
      <c r="AS297" s="513"/>
      <c r="AT297" s="492"/>
      <c r="AU297" s="492"/>
      <c r="AV297" s="496"/>
      <c r="AW297" s="496"/>
      <c r="AX297" s="491"/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3211">
        <f t="shared" si="168"/>
        <v>0</v>
      </c>
      <c r="F298" s="3212">
        <f t="shared" si="168"/>
        <v>0</v>
      </c>
      <c r="G298" s="3219"/>
      <c r="H298" s="3220"/>
      <c r="I298" s="3221"/>
      <c r="J298" s="3220"/>
      <c r="K298" s="3221"/>
      <c r="L298" s="3220"/>
      <c r="M298" s="3221"/>
      <c r="N298" s="3220"/>
      <c r="O298" s="3221"/>
      <c r="P298" s="3220"/>
      <c r="Q298" s="3221"/>
      <c r="R298" s="3220"/>
      <c r="S298" s="3221"/>
      <c r="T298" s="3220"/>
      <c r="U298" s="3221"/>
      <c r="V298" s="3220"/>
      <c r="W298" s="3221"/>
      <c r="X298" s="3220"/>
      <c r="Y298" s="3221"/>
      <c r="Z298" s="3220"/>
      <c r="AA298" s="3221"/>
      <c r="AB298" s="3220"/>
      <c r="AC298" s="3221"/>
      <c r="AD298" s="3220"/>
      <c r="AE298" s="3221"/>
      <c r="AF298" s="3220"/>
      <c r="AG298" s="3221"/>
      <c r="AH298" s="3220"/>
      <c r="AI298" s="3221"/>
      <c r="AJ298" s="3220"/>
      <c r="AK298" s="3221"/>
      <c r="AL298" s="3220"/>
      <c r="AM298" s="3219"/>
      <c r="AN298" s="3222"/>
      <c r="AO298" s="3223">
        <v>0</v>
      </c>
      <c r="AP298" s="3224">
        <v>0</v>
      </c>
      <c r="AQ298" s="466"/>
      <c r="AR298" s="513"/>
      <c r="AS298" s="513"/>
      <c r="AT298" s="3223"/>
      <c r="AU298" s="3223"/>
      <c r="AV298" s="3225"/>
      <c r="AW298" s="3225"/>
      <c r="AX298" s="3226"/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3211">
        <f t="shared" si="168"/>
        <v>0</v>
      </c>
      <c r="F299" s="3212">
        <f t="shared" si="168"/>
        <v>0</v>
      </c>
      <c r="G299" s="3219"/>
      <c r="H299" s="3220"/>
      <c r="I299" s="3221"/>
      <c r="J299" s="3220"/>
      <c r="K299" s="3221"/>
      <c r="L299" s="3220"/>
      <c r="M299" s="3221"/>
      <c r="N299" s="3220"/>
      <c r="O299" s="3221"/>
      <c r="P299" s="3220"/>
      <c r="Q299" s="3221"/>
      <c r="R299" s="3220"/>
      <c r="S299" s="3221"/>
      <c r="T299" s="3220"/>
      <c r="U299" s="3221"/>
      <c r="V299" s="3220"/>
      <c r="W299" s="3221"/>
      <c r="X299" s="3220"/>
      <c r="Y299" s="3221"/>
      <c r="Z299" s="3220"/>
      <c r="AA299" s="3221"/>
      <c r="AB299" s="3220"/>
      <c r="AC299" s="3221"/>
      <c r="AD299" s="3220"/>
      <c r="AE299" s="3221"/>
      <c r="AF299" s="3220"/>
      <c r="AG299" s="3221"/>
      <c r="AH299" s="3220"/>
      <c r="AI299" s="3221"/>
      <c r="AJ299" s="3220"/>
      <c r="AK299" s="3221"/>
      <c r="AL299" s="3220"/>
      <c r="AM299" s="3219"/>
      <c r="AN299" s="3222"/>
      <c r="AO299" s="561">
        <v>0</v>
      </c>
      <c r="AP299" s="562">
        <v>0</v>
      </c>
      <c r="AQ299" s="503"/>
      <c r="AR299" s="523"/>
      <c r="AS299" s="504"/>
      <c r="AT299" s="561"/>
      <c r="AU299" s="561"/>
      <c r="AV299" s="563"/>
      <c r="AW299" s="563"/>
      <c r="AX299" s="564"/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3227">
        <f t="shared" si="168"/>
        <v>0</v>
      </c>
      <c r="F300" s="3228">
        <f t="shared" si="168"/>
        <v>0</v>
      </c>
      <c r="G300" s="3229"/>
      <c r="H300" s="3230"/>
      <c r="I300" s="3231"/>
      <c r="J300" s="3230"/>
      <c r="K300" s="3231"/>
      <c r="L300" s="3230"/>
      <c r="M300" s="3231"/>
      <c r="N300" s="3230"/>
      <c r="O300" s="3231"/>
      <c r="P300" s="3230"/>
      <c r="Q300" s="3231"/>
      <c r="R300" s="3230"/>
      <c r="S300" s="3231"/>
      <c r="T300" s="3230"/>
      <c r="U300" s="3229"/>
      <c r="V300" s="3230"/>
      <c r="W300" s="3229"/>
      <c r="X300" s="3230"/>
      <c r="Y300" s="3229"/>
      <c r="Z300" s="3230"/>
      <c r="AA300" s="3229"/>
      <c r="AB300" s="3230"/>
      <c r="AC300" s="3229"/>
      <c r="AD300" s="3230"/>
      <c r="AE300" s="3229"/>
      <c r="AF300" s="3230"/>
      <c r="AG300" s="3229"/>
      <c r="AH300" s="3230"/>
      <c r="AI300" s="3229"/>
      <c r="AJ300" s="3230"/>
      <c r="AK300" s="3229"/>
      <c r="AL300" s="3230"/>
      <c r="AM300" s="3229"/>
      <c r="AN300" s="3232"/>
      <c r="AO300" s="568">
        <v>0</v>
      </c>
      <c r="AP300" s="569">
        <v>0</v>
      </c>
      <c r="AQ300" s="570"/>
      <c r="AR300" s="571"/>
      <c r="AS300" s="510"/>
      <c r="AT300" s="568"/>
      <c r="AU300" s="568"/>
      <c r="AV300" s="572"/>
      <c r="AW300" s="572"/>
      <c r="AX300" s="573"/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217</v>
      </c>
      <c r="E301" s="574">
        <f t="shared" ref="E301:F306" si="177">SUM(G301+I301+K301+M301+O301+Q301+S301+U301+W301+Y301+AA301+AC301+AE301+AG301+AI301+AK301+AM301)</f>
        <v>88</v>
      </c>
      <c r="F301" s="575">
        <f t="shared" si="177"/>
        <v>129</v>
      </c>
      <c r="G301" s="576">
        <f t="shared" ref="G301:X306" si="178">+G223+G229+G235+G241+G247+G253+G259+G283+G289+G295</f>
        <v>4</v>
      </c>
      <c r="H301" s="577">
        <f t="shared" si="178"/>
        <v>1</v>
      </c>
      <c r="I301" s="576">
        <f t="shared" si="178"/>
        <v>1</v>
      </c>
      <c r="J301" s="577">
        <f t="shared" si="178"/>
        <v>4</v>
      </c>
      <c r="K301" s="577">
        <f t="shared" si="178"/>
        <v>0</v>
      </c>
      <c r="L301" s="577">
        <f t="shared" si="178"/>
        <v>0</v>
      </c>
      <c r="M301" s="577">
        <f t="shared" si="178"/>
        <v>1</v>
      </c>
      <c r="N301" s="577">
        <f t="shared" si="178"/>
        <v>2</v>
      </c>
      <c r="O301" s="577">
        <f t="shared" si="178"/>
        <v>2</v>
      </c>
      <c r="P301" s="577">
        <f t="shared" si="178"/>
        <v>0</v>
      </c>
      <c r="Q301" s="577">
        <f t="shared" si="178"/>
        <v>1</v>
      </c>
      <c r="R301" s="577">
        <f t="shared" si="178"/>
        <v>0</v>
      </c>
      <c r="S301" s="577">
        <f t="shared" si="178"/>
        <v>7</v>
      </c>
      <c r="T301" s="577">
        <f t="shared" si="178"/>
        <v>1</v>
      </c>
      <c r="U301" s="577">
        <f t="shared" si="178"/>
        <v>4</v>
      </c>
      <c r="V301" s="577">
        <f t="shared" si="178"/>
        <v>1</v>
      </c>
      <c r="W301" s="577">
        <f t="shared" si="178"/>
        <v>6</v>
      </c>
      <c r="X301" s="577">
        <f t="shared" si="178"/>
        <v>7</v>
      </c>
      <c r="Y301" s="576">
        <f>+Y223+Y229+Y235+Y241+Y247+Y253+Y259+Y265+Y271+Y277+Y283+Y289+Y295</f>
        <v>20</v>
      </c>
      <c r="Z301" s="576">
        <f t="shared" ref="Z301:AN304" si="179">+Z223+Z229+Z235+Z241+Z247+Z253+Z259+Z265+Z271+Z277+Z283+Z289+Z295</f>
        <v>15</v>
      </c>
      <c r="AA301" s="576">
        <f t="shared" si="179"/>
        <v>7</v>
      </c>
      <c r="AB301" s="576">
        <f t="shared" si="179"/>
        <v>11</v>
      </c>
      <c r="AC301" s="576">
        <f t="shared" si="179"/>
        <v>6</v>
      </c>
      <c r="AD301" s="576">
        <f t="shared" si="179"/>
        <v>27</v>
      </c>
      <c r="AE301" s="576">
        <f t="shared" si="179"/>
        <v>6</v>
      </c>
      <c r="AF301" s="576">
        <f t="shared" si="179"/>
        <v>26</v>
      </c>
      <c r="AG301" s="576">
        <f t="shared" si="179"/>
        <v>6</v>
      </c>
      <c r="AH301" s="576">
        <f t="shared" si="179"/>
        <v>15</v>
      </c>
      <c r="AI301" s="576">
        <f t="shared" si="179"/>
        <v>6</v>
      </c>
      <c r="AJ301" s="576">
        <f t="shared" si="179"/>
        <v>5</v>
      </c>
      <c r="AK301" s="576">
        <f t="shared" si="179"/>
        <v>6</v>
      </c>
      <c r="AL301" s="576">
        <f t="shared" si="179"/>
        <v>12</v>
      </c>
      <c r="AM301" s="576">
        <f t="shared" si="179"/>
        <v>5</v>
      </c>
      <c r="AN301" s="576">
        <f t="shared" si="179"/>
        <v>2</v>
      </c>
      <c r="AO301" s="578">
        <f t="shared" ref="AO301:AO306" si="180">+AO223+AO229+AO235+AO241+AO259+AO265+AO271+AO277+AO283+AO289+AO295</f>
        <v>8</v>
      </c>
      <c r="AP301" s="579">
        <f>+AP223+AP229+AP235+AP259+AP265+AP271+AP277+AP283+AP289+AP295</f>
        <v>0</v>
      </c>
      <c r="AQ301" s="411">
        <f>SUM(AQ223+AQ229+AQ235+AQ241+AQ247+AQ253+AQ259+AQ265+AQ271+AQ277+AQ283+AQ289+AQ295)</f>
        <v>67</v>
      </c>
      <c r="AR301" s="580">
        <f>SUM(AR223+AR229+AR235+AR241+AR247+AR253+AR259+AR265+AR271+AR277+AR283+AR289+AR295)</f>
        <v>6</v>
      </c>
      <c r="AS301" s="576">
        <f t="shared" ref="AS301:AX304" si="181">+AS223+AS229+AS235+AS241+AS247+AS253+AS259+AS265+AS271+AS277+AS283+AS289+AS295</f>
        <v>56</v>
      </c>
      <c r="AT301" s="578">
        <f t="shared" si="181"/>
        <v>0</v>
      </c>
      <c r="AU301" s="578">
        <f t="shared" si="181"/>
        <v>18</v>
      </c>
      <c r="AV301" s="578">
        <f t="shared" si="181"/>
        <v>12</v>
      </c>
      <c r="AW301" s="578">
        <f t="shared" si="181"/>
        <v>0</v>
      </c>
      <c r="AX301" s="578">
        <f t="shared" si="181"/>
        <v>0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705</v>
      </c>
      <c r="E302" s="574">
        <f t="shared" si="177"/>
        <v>311</v>
      </c>
      <c r="F302" s="575">
        <f t="shared" si="177"/>
        <v>394</v>
      </c>
      <c r="G302" s="417">
        <f t="shared" si="178"/>
        <v>4</v>
      </c>
      <c r="H302" s="581">
        <f t="shared" si="178"/>
        <v>2</v>
      </c>
      <c r="I302" s="417">
        <f t="shared" si="178"/>
        <v>1</v>
      </c>
      <c r="J302" s="581">
        <f t="shared" si="178"/>
        <v>0</v>
      </c>
      <c r="K302" s="581">
        <f t="shared" si="178"/>
        <v>3</v>
      </c>
      <c r="L302" s="581">
        <f t="shared" si="178"/>
        <v>2</v>
      </c>
      <c r="M302" s="581">
        <f t="shared" si="178"/>
        <v>8</v>
      </c>
      <c r="N302" s="581">
        <f t="shared" si="178"/>
        <v>6</v>
      </c>
      <c r="O302" s="581">
        <f t="shared" si="178"/>
        <v>3</v>
      </c>
      <c r="P302" s="581">
        <f t="shared" si="178"/>
        <v>6</v>
      </c>
      <c r="Q302" s="581">
        <f t="shared" si="178"/>
        <v>5</v>
      </c>
      <c r="R302" s="581">
        <f t="shared" si="178"/>
        <v>6</v>
      </c>
      <c r="S302" s="581">
        <f t="shared" si="178"/>
        <v>7</v>
      </c>
      <c r="T302" s="581">
        <f t="shared" si="178"/>
        <v>8</v>
      </c>
      <c r="U302" s="581">
        <f t="shared" si="178"/>
        <v>17</v>
      </c>
      <c r="V302" s="581">
        <f t="shared" si="178"/>
        <v>5</v>
      </c>
      <c r="W302" s="581">
        <f t="shared" si="178"/>
        <v>40</v>
      </c>
      <c r="X302" s="581">
        <f t="shared" si="178"/>
        <v>44</v>
      </c>
      <c r="Y302" s="417">
        <f>+Y224+Y230+Y236+Y242+Y248+Y254+Y260+Y266+Y272+Y278+Y284+Y290+Y296</f>
        <v>93</v>
      </c>
      <c r="Z302" s="417">
        <f t="shared" si="179"/>
        <v>82</v>
      </c>
      <c r="AA302" s="417">
        <f t="shared" si="179"/>
        <v>32</v>
      </c>
      <c r="AB302" s="417">
        <f t="shared" si="179"/>
        <v>50</v>
      </c>
      <c r="AC302" s="417">
        <f t="shared" si="179"/>
        <v>13</v>
      </c>
      <c r="AD302" s="417">
        <f t="shared" si="179"/>
        <v>39</v>
      </c>
      <c r="AE302" s="417">
        <f t="shared" si="179"/>
        <v>14</v>
      </c>
      <c r="AF302" s="417">
        <f t="shared" si="179"/>
        <v>51</v>
      </c>
      <c r="AG302" s="417">
        <f t="shared" si="179"/>
        <v>22</v>
      </c>
      <c r="AH302" s="417">
        <f t="shared" si="179"/>
        <v>43</v>
      </c>
      <c r="AI302" s="417">
        <f t="shared" si="179"/>
        <v>10</v>
      </c>
      <c r="AJ302" s="417">
        <f t="shared" si="179"/>
        <v>2</v>
      </c>
      <c r="AK302" s="417">
        <f t="shared" si="179"/>
        <v>16</v>
      </c>
      <c r="AL302" s="417">
        <f t="shared" si="179"/>
        <v>32</v>
      </c>
      <c r="AM302" s="417">
        <f t="shared" si="179"/>
        <v>23</v>
      </c>
      <c r="AN302" s="417">
        <f t="shared" si="179"/>
        <v>16</v>
      </c>
      <c r="AO302" s="582">
        <f t="shared" si="180"/>
        <v>14</v>
      </c>
      <c r="AP302" s="583">
        <f>+AP224+AP230+AP236+AP260+AP266+AP272+AP278+AP284+AP290+AP296</f>
        <v>0</v>
      </c>
      <c r="AQ302" s="584"/>
      <c r="AR302" s="585"/>
      <c r="AS302" s="417">
        <f t="shared" si="181"/>
        <v>153</v>
      </c>
      <c r="AT302" s="582">
        <f t="shared" si="181"/>
        <v>0</v>
      </c>
      <c r="AU302" s="582">
        <f t="shared" si="181"/>
        <v>47</v>
      </c>
      <c r="AV302" s="582">
        <f t="shared" si="181"/>
        <v>30</v>
      </c>
      <c r="AW302" s="582">
        <f t="shared" si="181"/>
        <v>0</v>
      </c>
      <c r="AX302" s="582">
        <f t="shared" si="181"/>
        <v>1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224</v>
      </c>
      <c r="E303" s="574">
        <f t="shared" si="177"/>
        <v>84</v>
      </c>
      <c r="F303" s="575">
        <f t="shared" si="177"/>
        <v>140</v>
      </c>
      <c r="G303" s="417">
        <f t="shared" si="178"/>
        <v>4</v>
      </c>
      <c r="H303" s="581">
        <f t="shared" si="178"/>
        <v>0</v>
      </c>
      <c r="I303" s="417">
        <f t="shared" si="178"/>
        <v>1</v>
      </c>
      <c r="J303" s="581">
        <f t="shared" si="178"/>
        <v>1</v>
      </c>
      <c r="K303" s="581">
        <f t="shared" si="178"/>
        <v>2</v>
      </c>
      <c r="L303" s="581">
        <f t="shared" si="178"/>
        <v>0</v>
      </c>
      <c r="M303" s="581">
        <f t="shared" si="178"/>
        <v>1</v>
      </c>
      <c r="N303" s="581">
        <f t="shared" si="178"/>
        <v>2</v>
      </c>
      <c r="O303" s="581">
        <f t="shared" si="178"/>
        <v>1</v>
      </c>
      <c r="P303" s="581">
        <f t="shared" si="178"/>
        <v>1</v>
      </c>
      <c r="Q303" s="581">
        <f t="shared" si="178"/>
        <v>2</v>
      </c>
      <c r="R303" s="581">
        <f t="shared" si="178"/>
        <v>2</v>
      </c>
      <c r="S303" s="581">
        <f t="shared" si="178"/>
        <v>3</v>
      </c>
      <c r="T303" s="581">
        <f t="shared" si="178"/>
        <v>0</v>
      </c>
      <c r="U303" s="581">
        <f t="shared" si="178"/>
        <v>3</v>
      </c>
      <c r="V303" s="581">
        <f t="shared" si="178"/>
        <v>1</v>
      </c>
      <c r="W303" s="581">
        <f t="shared" si="178"/>
        <v>8</v>
      </c>
      <c r="X303" s="581">
        <f t="shared" si="178"/>
        <v>12</v>
      </c>
      <c r="Y303" s="417">
        <f>+Y225+Y231+Y237+Y243+Y249+Y255+Y261+Y267+Y273+Y279+Y285+Y291+Y297</f>
        <v>18</v>
      </c>
      <c r="Z303" s="417">
        <f t="shared" si="179"/>
        <v>16</v>
      </c>
      <c r="AA303" s="417">
        <f t="shared" si="179"/>
        <v>7</v>
      </c>
      <c r="AB303" s="417">
        <f t="shared" si="179"/>
        <v>13</v>
      </c>
      <c r="AC303" s="417">
        <f t="shared" si="179"/>
        <v>6</v>
      </c>
      <c r="AD303" s="417">
        <f t="shared" si="179"/>
        <v>27</v>
      </c>
      <c r="AE303" s="417">
        <f t="shared" si="179"/>
        <v>5</v>
      </c>
      <c r="AF303" s="417">
        <f t="shared" si="179"/>
        <v>23</v>
      </c>
      <c r="AG303" s="417">
        <f t="shared" si="179"/>
        <v>7</v>
      </c>
      <c r="AH303" s="417">
        <f t="shared" si="179"/>
        <v>17</v>
      </c>
      <c r="AI303" s="417">
        <f t="shared" si="179"/>
        <v>5</v>
      </c>
      <c r="AJ303" s="417">
        <f t="shared" si="179"/>
        <v>8</v>
      </c>
      <c r="AK303" s="417">
        <f t="shared" si="179"/>
        <v>7</v>
      </c>
      <c r="AL303" s="417">
        <f t="shared" si="179"/>
        <v>13</v>
      </c>
      <c r="AM303" s="417">
        <f t="shared" si="179"/>
        <v>4</v>
      </c>
      <c r="AN303" s="417">
        <f t="shared" si="179"/>
        <v>4</v>
      </c>
      <c r="AO303" s="582">
        <f t="shared" si="180"/>
        <v>7</v>
      </c>
      <c r="AP303" s="583">
        <f>+AP225+AP231+AP237+AP261+AP267+AP273+AP279+AP285+AP291+AP297</f>
        <v>0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6</v>
      </c>
      <c r="AW303" s="582">
        <f t="shared" si="181"/>
        <v>0</v>
      </c>
      <c r="AX303" s="582">
        <f t="shared" si="181"/>
        <v>0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184</v>
      </c>
      <c r="E304" s="574">
        <f t="shared" si="177"/>
        <v>70</v>
      </c>
      <c r="F304" s="575">
        <f t="shared" si="177"/>
        <v>114</v>
      </c>
      <c r="G304" s="417">
        <f t="shared" si="178"/>
        <v>3</v>
      </c>
      <c r="H304" s="581">
        <f t="shared" si="178"/>
        <v>2</v>
      </c>
      <c r="I304" s="417">
        <f t="shared" si="178"/>
        <v>2</v>
      </c>
      <c r="J304" s="581">
        <f t="shared" si="178"/>
        <v>0</v>
      </c>
      <c r="K304" s="581">
        <f t="shared" si="178"/>
        <v>2</v>
      </c>
      <c r="L304" s="581">
        <f t="shared" si="178"/>
        <v>0</v>
      </c>
      <c r="M304" s="581">
        <f t="shared" si="178"/>
        <v>0</v>
      </c>
      <c r="N304" s="581">
        <f t="shared" si="178"/>
        <v>1</v>
      </c>
      <c r="O304" s="581">
        <f t="shared" si="178"/>
        <v>1</v>
      </c>
      <c r="P304" s="581">
        <f t="shared" si="178"/>
        <v>3</v>
      </c>
      <c r="Q304" s="581">
        <f t="shared" si="178"/>
        <v>3</v>
      </c>
      <c r="R304" s="581">
        <f t="shared" si="178"/>
        <v>2</v>
      </c>
      <c r="S304" s="581">
        <f t="shared" si="178"/>
        <v>2</v>
      </c>
      <c r="T304" s="581">
        <f t="shared" si="178"/>
        <v>5</v>
      </c>
      <c r="U304" s="581">
        <f t="shared" si="178"/>
        <v>8</v>
      </c>
      <c r="V304" s="581">
        <f t="shared" si="178"/>
        <v>3</v>
      </c>
      <c r="W304" s="581">
        <f t="shared" si="178"/>
        <v>9</v>
      </c>
      <c r="X304" s="581">
        <f t="shared" si="178"/>
        <v>8</v>
      </c>
      <c r="Y304" s="417">
        <f>+Y226+Y232+Y238+Y244+Y250+Y256+Y262+Y268+Y274+Y280+Y286+Y292+Y298</f>
        <v>10</v>
      </c>
      <c r="Z304" s="417">
        <f t="shared" si="179"/>
        <v>17</v>
      </c>
      <c r="AA304" s="417">
        <f t="shared" si="179"/>
        <v>3</v>
      </c>
      <c r="AB304" s="417">
        <f t="shared" si="179"/>
        <v>4</v>
      </c>
      <c r="AC304" s="417">
        <f t="shared" si="179"/>
        <v>3</v>
      </c>
      <c r="AD304" s="417">
        <f t="shared" si="179"/>
        <v>13</v>
      </c>
      <c r="AE304" s="417">
        <f t="shared" si="179"/>
        <v>4</v>
      </c>
      <c r="AF304" s="417">
        <f t="shared" si="179"/>
        <v>20</v>
      </c>
      <c r="AG304" s="417">
        <f t="shared" si="179"/>
        <v>6</v>
      </c>
      <c r="AH304" s="417">
        <f t="shared" si="179"/>
        <v>16</v>
      </c>
      <c r="AI304" s="417">
        <f t="shared" si="179"/>
        <v>4</v>
      </c>
      <c r="AJ304" s="417">
        <f t="shared" si="179"/>
        <v>3</v>
      </c>
      <c r="AK304" s="417">
        <f t="shared" si="179"/>
        <v>7</v>
      </c>
      <c r="AL304" s="417">
        <f t="shared" si="179"/>
        <v>12</v>
      </c>
      <c r="AM304" s="417">
        <f t="shared" si="179"/>
        <v>3</v>
      </c>
      <c r="AN304" s="417">
        <f t="shared" si="179"/>
        <v>5</v>
      </c>
      <c r="AO304" s="582">
        <f t="shared" si="180"/>
        <v>3</v>
      </c>
      <c r="AP304" s="583">
        <f>+AP226+AP232+AP238+AP262+AP268+AP274+AP280+AP286+AP292+AP298</f>
        <v>0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14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45</v>
      </c>
      <c r="E305" s="574">
        <f t="shared" si="177"/>
        <v>12</v>
      </c>
      <c r="F305" s="575">
        <f t="shared" si="177"/>
        <v>33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0</v>
      </c>
      <c r="X305" s="581">
        <f t="shared" si="178"/>
        <v>0</v>
      </c>
      <c r="Y305" s="417">
        <f>+Y227+Y233+Y239+Y245+Y251+Y257+Y263+Y281+Y275+Y269+Y287+Y293+Y299</f>
        <v>0</v>
      </c>
      <c r="Z305" s="417">
        <f t="shared" ref="Z305:AN305" si="182">+Z227+Z233+Z239+Z245+Z251+Z257+Z263+Z281+Z275+Z269+Z287+Z293+Z299</f>
        <v>4</v>
      </c>
      <c r="AA305" s="417">
        <f t="shared" si="182"/>
        <v>2</v>
      </c>
      <c r="AB305" s="417">
        <f t="shared" si="182"/>
        <v>3</v>
      </c>
      <c r="AC305" s="417">
        <f t="shared" si="182"/>
        <v>1</v>
      </c>
      <c r="AD305" s="417">
        <f t="shared" si="182"/>
        <v>3</v>
      </c>
      <c r="AE305" s="417">
        <f t="shared" si="182"/>
        <v>1</v>
      </c>
      <c r="AF305" s="417">
        <f t="shared" si="182"/>
        <v>2</v>
      </c>
      <c r="AG305" s="417">
        <f t="shared" si="182"/>
        <v>2</v>
      </c>
      <c r="AH305" s="417">
        <f t="shared" si="182"/>
        <v>7</v>
      </c>
      <c r="AI305" s="417">
        <f t="shared" si="182"/>
        <v>1</v>
      </c>
      <c r="AJ305" s="417">
        <f t="shared" si="182"/>
        <v>7</v>
      </c>
      <c r="AK305" s="417">
        <f t="shared" si="182"/>
        <v>2</v>
      </c>
      <c r="AL305" s="417">
        <f t="shared" si="182"/>
        <v>6</v>
      </c>
      <c r="AM305" s="417">
        <f t="shared" si="182"/>
        <v>3</v>
      </c>
      <c r="AN305" s="417">
        <f t="shared" si="182"/>
        <v>1</v>
      </c>
      <c r="AO305" s="582">
        <f t="shared" si="180"/>
        <v>0</v>
      </c>
      <c r="AP305" s="583">
        <f>+AP227+AP233+AP239+AP263+AP281+AP275+AP269+AP287+AP293+AP299</f>
        <v>0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0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4432"/>
      <c r="B306" s="3302" t="s">
        <v>274</v>
      </c>
      <c r="C306" s="3302"/>
      <c r="D306" s="506">
        <f t="shared" si="176"/>
        <v>3</v>
      </c>
      <c r="E306" s="586">
        <f t="shared" si="177"/>
        <v>1</v>
      </c>
      <c r="F306" s="587">
        <f t="shared" si="177"/>
        <v>2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1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0</v>
      </c>
      <c r="Y306" s="506">
        <f>SUM(Y228+Y234+Y240+Y246+Y252+Y258+Y264+Y270+Y276+Y282+Y288+Y294+Y300)</f>
        <v>0</v>
      </c>
      <c r="Z306" s="506">
        <f t="shared" ref="Z306:AN306" si="183">SUM(Z228+Z234+Z240+Z246+Z252+Z258+Z264+Z270+Z276+Z282+Z288+Z294+Z300)</f>
        <v>0</v>
      </c>
      <c r="AA306" s="506">
        <f t="shared" si="183"/>
        <v>0</v>
      </c>
      <c r="AB306" s="506">
        <f t="shared" si="183"/>
        <v>0</v>
      </c>
      <c r="AC306" s="506">
        <f t="shared" si="183"/>
        <v>0</v>
      </c>
      <c r="AD306" s="506">
        <f t="shared" si="183"/>
        <v>1</v>
      </c>
      <c r="AE306" s="506">
        <f t="shared" si="183"/>
        <v>0</v>
      </c>
      <c r="AF306" s="506">
        <f t="shared" si="183"/>
        <v>0</v>
      </c>
      <c r="AG306" s="506">
        <f t="shared" si="183"/>
        <v>0</v>
      </c>
      <c r="AH306" s="506">
        <f t="shared" si="183"/>
        <v>1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4511" t="s">
        <v>40</v>
      </c>
      <c r="B308" s="4512"/>
      <c r="C308" s="4513"/>
      <c r="D308" s="4514" t="s">
        <v>4</v>
      </c>
      <c r="E308" s="4515"/>
      <c r="F308" s="4516"/>
      <c r="G308" s="4502" t="s">
        <v>5</v>
      </c>
      <c r="H308" s="4517"/>
      <c r="I308" s="4517"/>
      <c r="J308" s="4517"/>
      <c r="K308" s="4517"/>
      <c r="L308" s="4517"/>
      <c r="M308" s="4517"/>
      <c r="N308" s="4517"/>
      <c r="O308" s="4517"/>
      <c r="P308" s="4517"/>
      <c r="Q308" s="4517"/>
      <c r="R308" s="4517"/>
      <c r="S308" s="4517"/>
      <c r="T308" s="4517"/>
      <c r="U308" s="4517"/>
      <c r="V308" s="4517"/>
      <c r="W308" s="4517"/>
      <c r="X308" s="4517"/>
      <c r="Y308" s="4517"/>
      <c r="Z308" s="4517"/>
      <c r="AA308" s="4517"/>
      <c r="AB308" s="4517"/>
      <c r="AC308" s="4517"/>
      <c r="AD308" s="4517"/>
      <c r="AE308" s="4517"/>
      <c r="AF308" s="4517"/>
      <c r="AG308" s="4517"/>
      <c r="AH308" s="4517"/>
      <c r="AI308" s="4517"/>
      <c r="AJ308" s="4517"/>
      <c r="AK308" s="4517"/>
      <c r="AL308" s="4517"/>
      <c r="AM308" s="4517"/>
      <c r="AN308" s="4517"/>
      <c r="AO308" s="4517"/>
      <c r="AP308" s="4518"/>
      <c r="AQ308" s="4519" t="s">
        <v>7</v>
      </c>
      <c r="AR308" s="4520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4422"/>
      <c r="E309" s="3505"/>
      <c r="F309" s="4423"/>
      <c r="G309" s="4521" t="s">
        <v>14</v>
      </c>
      <c r="H309" s="4522"/>
      <c r="I309" s="4502" t="s">
        <v>15</v>
      </c>
      <c r="J309" s="4510"/>
      <c r="K309" s="4517" t="s">
        <v>16</v>
      </c>
      <c r="L309" s="4510"/>
      <c r="M309" s="4502" t="s">
        <v>17</v>
      </c>
      <c r="N309" s="4510"/>
      <c r="O309" s="4502" t="s">
        <v>18</v>
      </c>
      <c r="P309" s="4510"/>
      <c r="Q309" s="4502" t="s">
        <v>19</v>
      </c>
      <c r="R309" s="4510"/>
      <c r="S309" s="4502" t="s">
        <v>20</v>
      </c>
      <c r="T309" s="4510"/>
      <c r="U309" s="4502" t="s">
        <v>21</v>
      </c>
      <c r="V309" s="4510"/>
      <c r="W309" s="4502" t="s">
        <v>22</v>
      </c>
      <c r="X309" s="4510"/>
      <c r="Y309" s="4502" t="s">
        <v>23</v>
      </c>
      <c r="Z309" s="4509"/>
      <c r="AA309" s="4502" t="s">
        <v>24</v>
      </c>
      <c r="AB309" s="4509"/>
      <c r="AC309" s="4502" t="s">
        <v>247</v>
      </c>
      <c r="AD309" s="4509"/>
      <c r="AE309" s="4502" t="s">
        <v>248</v>
      </c>
      <c r="AF309" s="4509"/>
      <c r="AG309" s="4502" t="s">
        <v>249</v>
      </c>
      <c r="AH309" s="4509"/>
      <c r="AI309" s="4502" t="s">
        <v>250</v>
      </c>
      <c r="AJ309" s="4509"/>
      <c r="AK309" s="4502" t="s">
        <v>29</v>
      </c>
      <c r="AL309" s="4509"/>
      <c r="AM309" s="4502" t="s">
        <v>30</v>
      </c>
      <c r="AN309" s="4509"/>
      <c r="AO309" s="4502" t="s">
        <v>31</v>
      </c>
      <c r="AP309" s="4509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4417"/>
      <c r="B310" s="3499"/>
      <c r="C310" s="4418"/>
      <c r="D310" s="3111" t="s">
        <v>32</v>
      </c>
      <c r="E310" s="3112" t="s">
        <v>33</v>
      </c>
      <c r="F310" s="3113" t="s">
        <v>34</v>
      </c>
      <c r="G310" s="3233" t="s">
        <v>33</v>
      </c>
      <c r="H310" s="3234" t="s">
        <v>34</v>
      </c>
      <c r="I310" s="3235" t="s">
        <v>33</v>
      </c>
      <c r="J310" s="3234" t="s">
        <v>34</v>
      </c>
      <c r="K310" s="3235" t="s">
        <v>33</v>
      </c>
      <c r="L310" s="3234" t="s">
        <v>34</v>
      </c>
      <c r="M310" s="3235" t="s">
        <v>33</v>
      </c>
      <c r="N310" s="3234" t="s">
        <v>34</v>
      </c>
      <c r="O310" s="3235" t="s">
        <v>33</v>
      </c>
      <c r="P310" s="3234" t="s">
        <v>34</v>
      </c>
      <c r="Q310" s="3235" t="s">
        <v>33</v>
      </c>
      <c r="R310" s="3234" t="s">
        <v>34</v>
      </c>
      <c r="S310" s="3235" t="s">
        <v>33</v>
      </c>
      <c r="T310" s="3234" t="s">
        <v>34</v>
      </c>
      <c r="U310" s="3235" t="s">
        <v>33</v>
      </c>
      <c r="V310" s="3234" t="s">
        <v>34</v>
      </c>
      <c r="W310" s="3235" t="s">
        <v>33</v>
      </c>
      <c r="X310" s="3234" t="s">
        <v>34</v>
      </c>
      <c r="Y310" s="3235" t="s">
        <v>33</v>
      </c>
      <c r="Z310" s="3234" t="s">
        <v>34</v>
      </c>
      <c r="AA310" s="3235" t="s">
        <v>33</v>
      </c>
      <c r="AB310" s="3234" t="s">
        <v>34</v>
      </c>
      <c r="AC310" s="3235" t="s">
        <v>33</v>
      </c>
      <c r="AD310" s="3234" t="s">
        <v>34</v>
      </c>
      <c r="AE310" s="3235" t="s">
        <v>33</v>
      </c>
      <c r="AF310" s="3234" t="s">
        <v>34</v>
      </c>
      <c r="AG310" s="3235" t="s">
        <v>33</v>
      </c>
      <c r="AH310" s="3234" t="s">
        <v>34</v>
      </c>
      <c r="AI310" s="3235" t="s">
        <v>33</v>
      </c>
      <c r="AJ310" s="3234" t="s">
        <v>34</v>
      </c>
      <c r="AK310" s="3235" t="s">
        <v>33</v>
      </c>
      <c r="AL310" s="3234" t="s">
        <v>34</v>
      </c>
      <c r="AM310" s="3235" t="s">
        <v>33</v>
      </c>
      <c r="AN310" s="3234" t="s">
        <v>34</v>
      </c>
      <c r="AO310" s="3235" t="s">
        <v>33</v>
      </c>
      <c r="AP310" s="3234" t="s">
        <v>34</v>
      </c>
      <c r="AQ310" s="4427"/>
      <c r="AR310" s="4429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4506" t="s">
        <v>46</v>
      </c>
      <c r="B311" s="4507"/>
      <c r="C311" s="4508"/>
      <c r="D311" s="3236">
        <f>SUM(E311:F311)</f>
        <v>0</v>
      </c>
      <c r="E311" s="3237">
        <f t="shared" ref="E311:F315" si="184">SUM(G311+I311+K311+M311+O311+Q311+S311+U311+W311+Y311+AA311+AC311+AE311+AG311+AI311+AK311+AM311+AO311)</f>
        <v>0</v>
      </c>
      <c r="F311" s="3237">
        <f t="shared" si="184"/>
        <v>0</v>
      </c>
      <c r="G311" s="3238"/>
      <c r="H311" s="3120"/>
      <c r="I311" s="3238"/>
      <c r="J311" s="3120"/>
      <c r="K311" s="3238"/>
      <c r="L311" s="3120"/>
      <c r="M311" s="3238"/>
      <c r="N311" s="3120"/>
      <c r="O311" s="3238"/>
      <c r="P311" s="3120"/>
      <c r="Q311" s="3238"/>
      <c r="R311" s="3120"/>
      <c r="S311" s="3238"/>
      <c r="T311" s="3120"/>
      <c r="U311" s="3238"/>
      <c r="V311" s="3120"/>
      <c r="W311" s="3238"/>
      <c r="X311" s="3120"/>
      <c r="Y311" s="3238"/>
      <c r="Z311" s="3120"/>
      <c r="AA311" s="3238"/>
      <c r="AB311" s="3120"/>
      <c r="AC311" s="3238"/>
      <c r="AD311" s="3120"/>
      <c r="AE311" s="3238"/>
      <c r="AF311" s="3120"/>
      <c r="AG311" s="3238"/>
      <c r="AH311" s="3120"/>
      <c r="AI311" s="3238"/>
      <c r="AJ311" s="3120"/>
      <c r="AK311" s="3238"/>
      <c r="AL311" s="3120"/>
      <c r="AM311" s="3238"/>
      <c r="AN311" s="3120"/>
      <c r="AO311" s="3238"/>
      <c r="AP311" s="3121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4502" t="s">
        <v>287</v>
      </c>
      <c r="B317" s="4503"/>
      <c r="C317" s="3239" t="s">
        <v>288</v>
      </c>
      <c r="D317" s="3239" t="s">
        <v>289</v>
      </c>
      <c r="E317" s="3239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4504" t="s">
        <v>94</v>
      </c>
      <c r="B318" s="4505"/>
      <c r="C318" s="3240"/>
      <c r="D318" s="3240"/>
      <c r="E318" s="3240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3509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3099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17" workbookViewId="0">
      <pane xSplit="4" ySplit="4" topLeftCell="AS248" activePane="bottomRight" state="frozen"/>
      <selection activeCell="A217" sqref="A217"/>
      <selection pane="topRight" activeCell="E217" sqref="E217"/>
      <selection pane="bottomLeft" activeCell="A221" sqref="A221"/>
      <selection pane="bottomRight" activeCell="D260" sqref="D260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14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",[13]NOMBRE!B2," - ","( ",[13]NOMBRE!C2,[13]NOMBRE!D2,[13]NOMBRE!E2,[13]NOMBRE!F2,[13]NOMBRE!G2,"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",[13]NOMBRE!B6," - ","( ",[13]NOMBRE!C6,[13]NOMBRE!D6," )")</f>
        <v>MES: DICIEMBRE - ( 12 )</v>
      </c>
      <c r="BU4" s="4"/>
      <c r="BV4" s="4"/>
      <c r="BW4" s="4"/>
    </row>
    <row r="5" spans="1:112" x14ac:dyDescent="0.2">
      <c r="A5" s="7" t="str">
        <f>CONCATENATE("AÑO: ",[13]NOMBRE!B7)</f>
        <v>AÑO: 2023</v>
      </c>
      <c r="BU5" s="4"/>
      <c r="BV5" s="4"/>
      <c r="BW5" s="4"/>
    </row>
    <row r="6" spans="1:112" s="614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10"/>
      <c r="R6" s="610"/>
      <c r="S6" s="610"/>
      <c r="T6" s="610"/>
      <c r="U6" s="610"/>
      <c r="V6" s="610"/>
      <c r="W6" s="610"/>
      <c r="X6" s="610"/>
      <c r="Y6" s="610"/>
      <c r="Z6" s="610"/>
      <c r="AA6" s="610"/>
      <c r="AB6" s="610"/>
      <c r="AC6" s="610"/>
      <c r="AD6" s="610"/>
      <c r="AE6" s="610"/>
      <c r="AF6" s="610"/>
      <c r="AG6" s="610"/>
      <c r="AH6" s="610"/>
      <c r="AI6" s="610"/>
      <c r="AJ6" s="610"/>
      <c r="AK6" s="610"/>
      <c r="AL6" s="610"/>
      <c r="AM6" s="610"/>
      <c r="AN6" s="610"/>
      <c r="AO6" s="610"/>
      <c r="AP6" s="610"/>
      <c r="AQ6" s="610"/>
      <c r="AR6" s="610"/>
      <c r="AS6" s="610"/>
      <c r="AT6" s="610"/>
      <c r="AU6" s="610"/>
      <c r="AV6" s="610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14"/>
      <c r="H8" s="14"/>
      <c r="I8" s="14"/>
      <c r="J8" s="14"/>
      <c r="K8" s="14"/>
      <c r="L8" s="14"/>
      <c r="M8" s="14"/>
      <c r="N8" s="14"/>
      <c r="O8" s="14"/>
      <c r="P8" s="614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4641" t="s">
        <v>3</v>
      </c>
      <c r="B9" s="4641"/>
      <c r="C9" s="4642"/>
      <c r="D9" s="4637" t="s">
        <v>4</v>
      </c>
      <c r="E9" s="4637"/>
      <c r="F9" s="4590"/>
      <c r="G9" s="4605" t="s">
        <v>5</v>
      </c>
      <c r="H9" s="4614"/>
      <c r="I9" s="4614"/>
      <c r="J9" s="4614"/>
      <c r="K9" s="4614"/>
      <c r="L9" s="4614"/>
      <c r="M9" s="4614"/>
      <c r="N9" s="4614"/>
      <c r="O9" s="4614"/>
      <c r="P9" s="4614"/>
      <c r="Q9" s="4614"/>
      <c r="R9" s="4614"/>
      <c r="S9" s="4614"/>
      <c r="T9" s="4614"/>
      <c r="U9" s="4614"/>
      <c r="V9" s="4614"/>
      <c r="W9" s="4614"/>
      <c r="X9" s="4614"/>
      <c r="Y9" s="4614"/>
      <c r="Z9" s="4614"/>
      <c r="AA9" s="4614"/>
      <c r="AB9" s="4614"/>
      <c r="AC9" s="4614"/>
      <c r="AD9" s="4614"/>
      <c r="AE9" s="4614"/>
      <c r="AF9" s="4614"/>
      <c r="AG9" s="4614"/>
      <c r="AH9" s="4614"/>
      <c r="AI9" s="4614"/>
      <c r="AJ9" s="4614"/>
      <c r="AK9" s="4614"/>
      <c r="AL9" s="4614"/>
      <c r="AM9" s="4614"/>
      <c r="AN9" s="4614"/>
      <c r="AO9" s="4614"/>
      <c r="AP9" s="4616"/>
      <c r="AQ9" s="4590" t="s">
        <v>6</v>
      </c>
      <c r="AR9" s="4599" t="s">
        <v>7</v>
      </c>
      <c r="AS9" s="4599" t="s">
        <v>8</v>
      </c>
      <c r="AT9" s="4599" t="s">
        <v>9</v>
      </c>
      <c r="AU9" s="4599" t="s">
        <v>10</v>
      </c>
      <c r="AV9" s="4665" t="s">
        <v>11</v>
      </c>
      <c r="AW9" s="4599" t="s">
        <v>12</v>
      </c>
      <c r="AX9" s="4599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4639"/>
      <c r="G10" s="4612" t="s">
        <v>14</v>
      </c>
      <c r="H10" s="4613"/>
      <c r="I10" s="4605" t="s">
        <v>15</v>
      </c>
      <c r="J10" s="4615"/>
      <c r="K10" s="4614" t="s">
        <v>16</v>
      </c>
      <c r="L10" s="4615"/>
      <c r="M10" s="4605" t="s">
        <v>17</v>
      </c>
      <c r="N10" s="4615"/>
      <c r="O10" s="4605" t="s">
        <v>18</v>
      </c>
      <c r="P10" s="4615"/>
      <c r="Q10" s="4605" t="s">
        <v>19</v>
      </c>
      <c r="R10" s="4615"/>
      <c r="S10" s="4605" t="s">
        <v>20</v>
      </c>
      <c r="T10" s="4615"/>
      <c r="U10" s="4605" t="s">
        <v>21</v>
      </c>
      <c r="V10" s="4615"/>
      <c r="W10" s="4605" t="s">
        <v>22</v>
      </c>
      <c r="X10" s="4615"/>
      <c r="Y10" s="4605" t="s">
        <v>23</v>
      </c>
      <c r="Z10" s="4606"/>
      <c r="AA10" s="4605" t="s">
        <v>24</v>
      </c>
      <c r="AB10" s="4606"/>
      <c r="AC10" s="4605" t="s">
        <v>25</v>
      </c>
      <c r="AD10" s="4606"/>
      <c r="AE10" s="4605" t="s">
        <v>26</v>
      </c>
      <c r="AF10" s="4606"/>
      <c r="AG10" s="4605" t="s">
        <v>27</v>
      </c>
      <c r="AH10" s="4606"/>
      <c r="AI10" s="4605" t="s">
        <v>28</v>
      </c>
      <c r="AJ10" s="4606"/>
      <c r="AK10" s="4605" t="s">
        <v>29</v>
      </c>
      <c r="AL10" s="4606"/>
      <c r="AM10" s="4605" t="s">
        <v>30</v>
      </c>
      <c r="AN10" s="4606"/>
      <c r="AO10" s="4605" t="s">
        <v>31</v>
      </c>
      <c r="AP10" s="4669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4644"/>
      <c r="D11" s="649" t="s">
        <v>32</v>
      </c>
      <c r="E11" s="650" t="s">
        <v>33</v>
      </c>
      <c r="F11" s="643" t="s">
        <v>34</v>
      </c>
      <c r="G11" s="644" t="s">
        <v>33</v>
      </c>
      <c r="H11" s="643" t="s">
        <v>34</v>
      </c>
      <c r="I11" s="644" t="s">
        <v>33</v>
      </c>
      <c r="J11" s="643" t="s">
        <v>34</v>
      </c>
      <c r="K11" s="644" t="s">
        <v>33</v>
      </c>
      <c r="L11" s="643" t="s">
        <v>34</v>
      </c>
      <c r="M11" s="644" t="s">
        <v>33</v>
      </c>
      <c r="N11" s="643" t="s">
        <v>34</v>
      </c>
      <c r="O11" s="644" t="s">
        <v>33</v>
      </c>
      <c r="P11" s="643" t="s">
        <v>34</v>
      </c>
      <c r="Q11" s="644" t="s">
        <v>33</v>
      </c>
      <c r="R11" s="643" t="s">
        <v>34</v>
      </c>
      <c r="S11" s="644" t="s">
        <v>33</v>
      </c>
      <c r="T11" s="643" t="s">
        <v>34</v>
      </c>
      <c r="U11" s="644" t="s">
        <v>33</v>
      </c>
      <c r="V11" s="643" t="s">
        <v>34</v>
      </c>
      <c r="W11" s="644" t="s">
        <v>33</v>
      </c>
      <c r="X11" s="643" t="s">
        <v>34</v>
      </c>
      <c r="Y11" s="644" t="s">
        <v>33</v>
      </c>
      <c r="Z11" s="643" t="s">
        <v>34</v>
      </c>
      <c r="AA11" s="644" t="s">
        <v>33</v>
      </c>
      <c r="AB11" s="643" t="s">
        <v>34</v>
      </c>
      <c r="AC11" s="644" t="s">
        <v>33</v>
      </c>
      <c r="AD11" s="643" t="s">
        <v>34</v>
      </c>
      <c r="AE11" s="644" t="s">
        <v>33</v>
      </c>
      <c r="AF11" s="643" t="s">
        <v>34</v>
      </c>
      <c r="AG11" s="644" t="s">
        <v>33</v>
      </c>
      <c r="AH11" s="643" t="s">
        <v>34</v>
      </c>
      <c r="AI11" s="644" t="s">
        <v>33</v>
      </c>
      <c r="AJ11" s="643" t="s">
        <v>34</v>
      </c>
      <c r="AK11" s="644" t="s">
        <v>33</v>
      </c>
      <c r="AL11" s="643" t="s">
        <v>34</v>
      </c>
      <c r="AM11" s="644" t="s">
        <v>33</v>
      </c>
      <c r="AN11" s="643" t="s">
        <v>34</v>
      </c>
      <c r="AO11" s="644" t="s">
        <v>33</v>
      </c>
      <c r="AP11" s="651" t="s">
        <v>34</v>
      </c>
      <c r="AQ11" s="4639"/>
      <c r="AR11" s="4600"/>
      <c r="AS11" s="4600"/>
      <c r="AT11" s="4600"/>
      <c r="AU11" s="4600"/>
      <c r="AV11" s="4666"/>
      <c r="AW11" s="4600"/>
      <c r="AX11" s="460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4696" t="s">
        <v>35</v>
      </c>
      <c r="B12" s="4697"/>
      <c r="C12" s="4698"/>
      <c r="D12" s="636">
        <f>SUM(E12+F12)</f>
        <v>0</v>
      </c>
      <c r="E12" s="637">
        <f>SUM(G12+I12+K12+M12+O12+Q12+S12+U12+W12+Y12+AA12+AC12+AE12+AG12+AI12+AK12+AM12+AO12)</f>
        <v>0</v>
      </c>
      <c r="F12" s="638">
        <f t="shared" ref="E12:F15" si="0">SUM(H12+J12+L12+N12+P12+R12+T12+V12+X12+Z12+AB12+AD12+AF12+AH12+AJ12+AL12+AN12+AP12)</f>
        <v>0</v>
      </c>
      <c r="G12" s="24"/>
      <c r="H12" s="25"/>
      <c r="I12" s="639"/>
      <c r="J12" s="25"/>
      <c r="K12" s="639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652"/>
      <c r="H16" s="652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4640" t="s">
        <v>40</v>
      </c>
      <c r="B17" s="4641"/>
      <c r="C17" s="4642"/>
      <c r="D17" s="4605" t="s">
        <v>41</v>
      </c>
      <c r="E17" s="4614"/>
      <c r="F17" s="4615"/>
      <c r="G17" s="4699" t="s">
        <v>14</v>
      </c>
      <c r="H17" s="4700"/>
      <c r="I17" s="4615" t="s">
        <v>15</v>
      </c>
      <c r="J17" s="4673"/>
      <c r="K17" s="4605" t="s">
        <v>16</v>
      </c>
      <c r="L17" s="4615"/>
      <c r="M17" s="4615" t="s">
        <v>17</v>
      </c>
      <c r="N17" s="4673"/>
      <c r="O17" s="4605" t="s">
        <v>18</v>
      </c>
      <c r="P17" s="4615"/>
      <c r="Q17" s="4605" t="s">
        <v>19</v>
      </c>
      <c r="R17" s="4615"/>
      <c r="S17" s="4605" t="s">
        <v>20</v>
      </c>
      <c r="T17" s="4615"/>
      <c r="U17" s="4605" t="s">
        <v>21</v>
      </c>
      <c r="V17" s="4615"/>
      <c r="W17" s="4614" t="s">
        <v>22</v>
      </c>
      <c r="X17" s="4614"/>
      <c r="Y17" s="4605" t="s">
        <v>23</v>
      </c>
      <c r="Z17" s="4606"/>
      <c r="AA17" s="4614" t="s">
        <v>24</v>
      </c>
      <c r="AB17" s="4678"/>
      <c r="AC17" s="4614" t="s">
        <v>25</v>
      </c>
      <c r="AD17" s="4678"/>
      <c r="AE17" s="4614" t="s">
        <v>26</v>
      </c>
      <c r="AF17" s="4678"/>
      <c r="AG17" s="4614" t="s">
        <v>27</v>
      </c>
      <c r="AH17" s="4678"/>
      <c r="AI17" s="4614" t="s">
        <v>28</v>
      </c>
      <c r="AJ17" s="4678"/>
      <c r="AK17" s="4614" t="s">
        <v>29</v>
      </c>
      <c r="AL17" s="4678"/>
      <c r="AM17" s="4614" t="s">
        <v>30</v>
      </c>
      <c r="AN17" s="4606"/>
      <c r="AO17" s="4614" t="s">
        <v>31</v>
      </c>
      <c r="AP17" s="4669"/>
      <c r="AQ17" s="4590" t="s">
        <v>6</v>
      </c>
      <c r="AR17" s="4590" t="s">
        <v>7</v>
      </c>
      <c r="AS17" s="4599" t="s">
        <v>8</v>
      </c>
      <c r="AT17" s="4599" t="s">
        <v>42</v>
      </c>
      <c r="AU17" s="4590" t="s">
        <v>9</v>
      </c>
      <c r="AV17" s="4693" t="s">
        <v>10</v>
      </c>
      <c r="AW17" s="4693" t="s">
        <v>12</v>
      </c>
      <c r="AX17" s="4693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4643"/>
      <c r="B18" s="3499"/>
      <c r="C18" s="4644"/>
      <c r="D18" s="644" t="s">
        <v>32</v>
      </c>
      <c r="E18" s="653" t="s">
        <v>33</v>
      </c>
      <c r="F18" s="611" t="s">
        <v>34</v>
      </c>
      <c r="G18" s="644" t="s">
        <v>33</v>
      </c>
      <c r="H18" s="643" t="s">
        <v>34</v>
      </c>
      <c r="I18" s="654" t="s">
        <v>33</v>
      </c>
      <c r="J18" s="611" t="s">
        <v>34</v>
      </c>
      <c r="K18" s="654" t="s">
        <v>33</v>
      </c>
      <c r="L18" s="655" t="s">
        <v>34</v>
      </c>
      <c r="M18" s="654" t="s">
        <v>33</v>
      </c>
      <c r="N18" s="611" t="s">
        <v>34</v>
      </c>
      <c r="O18" s="654" t="s">
        <v>33</v>
      </c>
      <c r="P18" s="611" t="s">
        <v>34</v>
      </c>
      <c r="Q18" s="654" t="s">
        <v>33</v>
      </c>
      <c r="R18" s="611" t="s">
        <v>34</v>
      </c>
      <c r="S18" s="654" t="s">
        <v>33</v>
      </c>
      <c r="T18" s="611" t="s">
        <v>34</v>
      </c>
      <c r="U18" s="644" t="s">
        <v>33</v>
      </c>
      <c r="V18" s="643" t="s">
        <v>34</v>
      </c>
      <c r="W18" s="642" t="s">
        <v>33</v>
      </c>
      <c r="X18" s="656" t="s">
        <v>34</v>
      </c>
      <c r="Y18" s="644" t="s">
        <v>33</v>
      </c>
      <c r="Z18" s="643" t="s">
        <v>34</v>
      </c>
      <c r="AA18" s="642" t="s">
        <v>33</v>
      </c>
      <c r="AB18" s="656" t="s">
        <v>34</v>
      </c>
      <c r="AC18" s="644" t="s">
        <v>33</v>
      </c>
      <c r="AD18" s="643" t="s">
        <v>34</v>
      </c>
      <c r="AE18" s="642" t="s">
        <v>33</v>
      </c>
      <c r="AF18" s="656" t="s">
        <v>34</v>
      </c>
      <c r="AG18" s="644" t="s">
        <v>33</v>
      </c>
      <c r="AH18" s="643" t="s">
        <v>34</v>
      </c>
      <c r="AI18" s="642" t="s">
        <v>33</v>
      </c>
      <c r="AJ18" s="656" t="s">
        <v>34</v>
      </c>
      <c r="AK18" s="644" t="s">
        <v>33</v>
      </c>
      <c r="AL18" s="643" t="s">
        <v>34</v>
      </c>
      <c r="AM18" s="642" t="s">
        <v>33</v>
      </c>
      <c r="AN18" s="643" t="s">
        <v>34</v>
      </c>
      <c r="AO18" s="642" t="s">
        <v>33</v>
      </c>
      <c r="AP18" s="651" t="s">
        <v>34</v>
      </c>
      <c r="AQ18" s="3304"/>
      <c r="AR18" s="3471"/>
      <c r="AS18" s="4600"/>
      <c r="AT18" s="4600"/>
      <c r="AU18" s="4639"/>
      <c r="AV18" s="4694"/>
      <c r="AW18" s="4694"/>
      <c r="AX18" s="4694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4628" t="s">
        <v>43</v>
      </c>
      <c r="B19" s="4629"/>
      <c r="C19" s="4695"/>
      <c r="D19" s="657">
        <f>SUM(E19+F19)</f>
        <v>0</v>
      </c>
      <c r="E19" s="637">
        <f>SUM(G19+I19+K19+M19+O19+Q19+S19+U19+W19+Y19+AA19+AC19+AE19+AG19+AI19+AK19+AM19+AO19)</f>
        <v>0</v>
      </c>
      <c r="F19" s="638">
        <f>SUM(H19+J19+L19+N19+P19+R19+T19+V19+X19+Z19+AB19+AD19+AF19+AH19+AJ19+AL19+AN19+AP19)</f>
        <v>0</v>
      </c>
      <c r="G19" s="639"/>
      <c r="H19" s="648"/>
      <c r="I19" s="639"/>
      <c r="J19" s="658"/>
      <c r="K19" s="639"/>
      <c r="L19" s="648"/>
      <c r="M19" s="639"/>
      <c r="N19" s="658"/>
      <c r="O19" s="639"/>
      <c r="P19" s="648"/>
      <c r="Q19" s="639"/>
      <c r="R19" s="648"/>
      <c r="S19" s="639"/>
      <c r="T19" s="648"/>
      <c r="U19" s="639"/>
      <c r="V19" s="648"/>
      <c r="W19" s="647"/>
      <c r="X19" s="659"/>
      <c r="Y19" s="639"/>
      <c r="Z19" s="648"/>
      <c r="AA19" s="647"/>
      <c r="AB19" s="659"/>
      <c r="AC19" s="639"/>
      <c r="AD19" s="648"/>
      <c r="AE19" s="647"/>
      <c r="AF19" s="659"/>
      <c r="AG19" s="639"/>
      <c r="AH19" s="648"/>
      <c r="AI19" s="647"/>
      <c r="AJ19" s="659"/>
      <c r="AK19" s="639"/>
      <c r="AL19" s="648"/>
      <c r="AM19" s="647"/>
      <c r="AN19" s="648"/>
      <c r="AO19" s="647"/>
      <c r="AP19" s="634"/>
      <c r="AQ19" s="660"/>
      <c r="AR19" s="658"/>
      <c r="AS19" s="661"/>
      <c r="AT19" s="661"/>
      <c r="AU19" s="661"/>
      <c r="AV19" s="661"/>
      <c r="AW19" s="661"/>
      <c r="AX19" s="661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6</v>
      </c>
      <c r="E22" s="35">
        <f t="shared" si="25"/>
        <v>4</v>
      </c>
      <c r="F22" s="36">
        <f t="shared" si="25"/>
        <v>2</v>
      </c>
      <c r="G22" s="37">
        <v>0</v>
      </c>
      <c r="H22" s="39">
        <v>0</v>
      </c>
      <c r="I22" s="37">
        <v>0</v>
      </c>
      <c r="J22" s="38">
        <v>0</v>
      </c>
      <c r="K22" s="37">
        <v>0</v>
      </c>
      <c r="L22" s="39">
        <v>0</v>
      </c>
      <c r="M22" s="37">
        <v>0</v>
      </c>
      <c r="N22" s="38">
        <v>0</v>
      </c>
      <c r="O22" s="37">
        <v>0</v>
      </c>
      <c r="P22" s="39">
        <v>0</v>
      </c>
      <c r="Q22" s="37">
        <v>0</v>
      </c>
      <c r="R22" s="39">
        <v>0</v>
      </c>
      <c r="S22" s="37">
        <v>0</v>
      </c>
      <c r="T22" s="39">
        <v>0</v>
      </c>
      <c r="U22" s="37">
        <v>0</v>
      </c>
      <c r="V22" s="39">
        <v>0</v>
      </c>
      <c r="W22" s="68">
        <v>3</v>
      </c>
      <c r="X22" s="69">
        <v>2</v>
      </c>
      <c r="Y22" s="37">
        <v>0</v>
      </c>
      <c r="Z22" s="39">
        <v>0</v>
      </c>
      <c r="AA22" s="68">
        <v>1</v>
      </c>
      <c r="AB22" s="69">
        <v>0</v>
      </c>
      <c r="AC22" s="37">
        <v>0</v>
      </c>
      <c r="AD22" s="39">
        <v>0</v>
      </c>
      <c r="AE22" s="68">
        <v>0</v>
      </c>
      <c r="AF22" s="69">
        <v>0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38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16</v>
      </c>
      <c r="E23" s="35">
        <f t="shared" si="25"/>
        <v>9</v>
      </c>
      <c r="F23" s="36">
        <f t="shared" si="25"/>
        <v>7</v>
      </c>
      <c r="G23" s="37">
        <v>0</v>
      </c>
      <c r="H23" s="39">
        <v>0</v>
      </c>
      <c r="I23" s="37">
        <v>0</v>
      </c>
      <c r="J23" s="38">
        <v>1</v>
      </c>
      <c r="K23" s="37">
        <v>1</v>
      </c>
      <c r="L23" s="39">
        <v>0</v>
      </c>
      <c r="M23" s="37">
        <v>0</v>
      </c>
      <c r="N23" s="38">
        <v>0</v>
      </c>
      <c r="O23" s="37">
        <v>1</v>
      </c>
      <c r="P23" s="39">
        <v>2</v>
      </c>
      <c r="Q23" s="37">
        <v>0</v>
      </c>
      <c r="R23" s="39">
        <v>0</v>
      </c>
      <c r="S23" s="37">
        <v>0</v>
      </c>
      <c r="T23" s="39">
        <v>2</v>
      </c>
      <c r="U23" s="37">
        <v>1</v>
      </c>
      <c r="V23" s="39">
        <v>0</v>
      </c>
      <c r="W23" s="68">
        <v>2</v>
      </c>
      <c r="X23" s="69">
        <v>0</v>
      </c>
      <c r="Y23" s="37">
        <v>3</v>
      </c>
      <c r="Z23" s="39">
        <v>0</v>
      </c>
      <c r="AA23" s="68">
        <v>1</v>
      </c>
      <c r="AB23" s="69">
        <v>2</v>
      </c>
      <c r="AC23" s="37">
        <v>0</v>
      </c>
      <c r="AD23" s="39">
        <v>0</v>
      </c>
      <c r="AE23" s="68">
        <v>0</v>
      </c>
      <c r="AF23" s="69">
        <v>0</v>
      </c>
      <c r="AG23" s="37">
        <v>0</v>
      </c>
      <c r="AH23" s="39">
        <v>0</v>
      </c>
      <c r="AI23" s="68">
        <v>0</v>
      </c>
      <c r="AJ23" s="69">
        <v>0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6</v>
      </c>
      <c r="E26" s="35">
        <f t="shared" si="25"/>
        <v>4</v>
      </c>
      <c r="F26" s="36">
        <f t="shared" si="25"/>
        <v>2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1</v>
      </c>
      <c r="R26" s="39">
        <v>1</v>
      </c>
      <c r="S26" s="37">
        <v>0</v>
      </c>
      <c r="T26" s="39">
        <v>0</v>
      </c>
      <c r="U26" s="37">
        <v>0</v>
      </c>
      <c r="V26" s="39">
        <v>0</v>
      </c>
      <c r="W26" s="68">
        <v>1</v>
      </c>
      <c r="X26" s="69">
        <v>0</v>
      </c>
      <c r="Y26" s="37">
        <v>0</v>
      </c>
      <c r="Z26" s="39">
        <v>0</v>
      </c>
      <c r="AA26" s="68">
        <v>2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0</v>
      </c>
      <c r="AH26" s="39">
        <v>0</v>
      </c>
      <c r="AI26" s="68">
        <v>0</v>
      </c>
      <c r="AJ26" s="69">
        <v>1</v>
      </c>
      <c r="AK26" s="37">
        <v>0</v>
      </c>
      <c r="AL26" s="39">
        <v>0</v>
      </c>
      <c r="AM26" s="68">
        <v>0</v>
      </c>
      <c r="AN26" s="39">
        <v>0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14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76</v>
      </c>
      <c r="E31" s="35">
        <f t="shared" si="25"/>
        <v>36</v>
      </c>
      <c r="F31" s="36">
        <f t="shared" si="25"/>
        <v>40</v>
      </c>
      <c r="G31" s="37">
        <v>0</v>
      </c>
      <c r="H31" s="39">
        <v>0</v>
      </c>
      <c r="I31" s="37">
        <v>0</v>
      </c>
      <c r="J31" s="38">
        <v>0</v>
      </c>
      <c r="K31" s="37">
        <v>0</v>
      </c>
      <c r="L31" s="39">
        <v>1</v>
      </c>
      <c r="M31" s="37">
        <v>3</v>
      </c>
      <c r="N31" s="38">
        <v>2</v>
      </c>
      <c r="O31" s="37">
        <v>4</v>
      </c>
      <c r="P31" s="39">
        <v>2</v>
      </c>
      <c r="Q31" s="37">
        <v>5</v>
      </c>
      <c r="R31" s="39">
        <v>4</v>
      </c>
      <c r="S31" s="37">
        <v>1</v>
      </c>
      <c r="T31" s="39">
        <v>9</v>
      </c>
      <c r="U31" s="37">
        <v>5</v>
      </c>
      <c r="V31" s="39">
        <v>0</v>
      </c>
      <c r="W31" s="68">
        <v>7</v>
      </c>
      <c r="X31" s="69">
        <v>2</v>
      </c>
      <c r="Y31" s="37">
        <v>4</v>
      </c>
      <c r="Z31" s="39">
        <v>2</v>
      </c>
      <c r="AA31" s="68">
        <v>4</v>
      </c>
      <c r="AB31" s="69">
        <v>0</v>
      </c>
      <c r="AC31" s="37">
        <v>0</v>
      </c>
      <c r="AD31" s="39">
        <v>0</v>
      </c>
      <c r="AE31" s="68">
        <v>0</v>
      </c>
      <c r="AF31" s="69">
        <v>3</v>
      </c>
      <c r="AG31" s="37">
        <v>0</v>
      </c>
      <c r="AH31" s="39">
        <v>6</v>
      </c>
      <c r="AI31" s="68">
        <v>3</v>
      </c>
      <c r="AJ31" s="69">
        <v>6</v>
      </c>
      <c r="AK31" s="37">
        <v>0</v>
      </c>
      <c r="AL31" s="39">
        <v>0</v>
      </c>
      <c r="AM31" s="68">
        <v>0</v>
      </c>
      <c r="AN31" s="39">
        <v>2</v>
      </c>
      <c r="AO31" s="68">
        <v>0</v>
      </c>
      <c r="AP31" s="40">
        <v>1</v>
      </c>
      <c r="AQ31" s="70">
        <v>0</v>
      </c>
      <c r="AR31" s="38">
        <v>0</v>
      </c>
      <c r="AS31" s="70">
        <v>0</v>
      </c>
      <c r="AT31" s="70">
        <v>0</v>
      </c>
      <c r="AU31" s="70">
        <v>5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4673" t="s">
        <v>60</v>
      </c>
      <c r="B36" s="4673"/>
      <c r="C36" s="4673"/>
      <c r="D36" s="662">
        <f t="shared" ref="D36:AV36" si="27">SUM(D19:D35)</f>
        <v>104</v>
      </c>
      <c r="E36" s="663">
        <f t="shared" si="27"/>
        <v>53</v>
      </c>
      <c r="F36" s="664">
        <f t="shared" si="27"/>
        <v>51</v>
      </c>
      <c r="G36" s="662">
        <f t="shared" si="27"/>
        <v>0</v>
      </c>
      <c r="H36" s="664">
        <f t="shared" si="27"/>
        <v>0</v>
      </c>
      <c r="I36" s="662">
        <f t="shared" si="27"/>
        <v>0</v>
      </c>
      <c r="J36" s="664">
        <f t="shared" si="27"/>
        <v>1</v>
      </c>
      <c r="K36" s="662">
        <f t="shared" si="27"/>
        <v>1</v>
      </c>
      <c r="L36" s="664">
        <f t="shared" si="27"/>
        <v>1</v>
      </c>
      <c r="M36" s="662">
        <f t="shared" si="27"/>
        <v>3</v>
      </c>
      <c r="N36" s="664">
        <f t="shared" si="27"/>
        <v>2</v>
      </c>
      <c r="O36" s="662">
        <f t="shared" si="27"/>
        <v>5</v>
      </c>
      <c r="P36" s="664">
        <f t="shared" si="27"/>
        <v>4</v>
      </c>
      <c r="Q36" s="662">
        <f t="shared" si="27"/>
        <v>6</v>
      </c>
      <c r="R36" s="664">
        <f t="shared" si="27"/>
        <v>5</v>
      </c>
      <c r="S36" s="662">
        <f t="shared" si="27"/>
        <v>1</v>
      </c>
      <c r="T36" s="664">
        <f t="shared" si="27"/>
        <v>11</v>
      </c>
      <c r="U36" s="662">
        <f t="shared" si="27"/>
        <v>6</v>
      </c>
      <c r="V36" s="664">
        <f t="shared" si="27"/>
        <v>0</v>
      </c>
      <c r="W36" s="665">
        <f t="shared" si="27"/>
        <v>13</v>
      </c>
      <c r="X36" s="666">
        <f t="shared" si="27"/>
        <v>4</v>
      </c>
      <c r="Y36" s="662">
        <f t="shared" si="27"/>
        <v>7</v>
      </c>
      <c r="Z36" s="664">
        <f t="shared" si="27"/>
        <v>2</v>
      </c>
      <c r="AA36" s="665">
        <f t="shared" si="27"/>
        <v>8</v>
      </c>
      <c r="AB36" s="666">
        <f t="shared" si="27"/>
        <v>2</v>
      </c>
      <c r="AC36" s="662">
        <f t="shared" si="27"/>
        <v>0</v>
      </c>
      <c r="AD36" s="664">
        <f t="shared" si="27"/>
        <v>0</v>
      </c>
      <c r="AE36" s="662">
        <f t="shared" si="27"/>
        <v>0</v>
      </c>
      <c r="AF36" s="666">
        <f t="shared" si="27"/>
        <v>3</v>
      </c>
      <c r="AG36" s="662">
        <f t="shared" si="27"/>
        <v>0</v>
      </c>
      <c r="AH36" s="664">
        <f t="shared" si="27"/>
        <v>6</v>
      </c>
      <c r="AI36" s="662">
        <f t="shared" si="27"/>
        <v>3</v>
      </c>
      <c r="AJ36" s="666">
        <f t="shared" si="27"/>
        <v>7</v>
      </c>
      <c r="AK36" s="662">
        <f t="shared" si="27"/>
        <v>0</v>
      </c>
      <c r="AL36" s="664">
        <f t="shared" si="27"/>
        <v>0</v>
      </c>
      <c r="AM36" s="662">
        <f t="shared" si="27"/>
        <v>0</v>
      </c>
      <c r="AN36" s="664">
        <f t="shared" si="27"/>
        <v>2</v>
      </c>
      <c r="AO36" s="662">
        <f t="shared" si="27"/>
        <v>0</v>
      </c>
      <c r="AP36" s="667">
        <f t="shared" si="27"/>
        <v>1</v>
      </c>
      <c r="AQ36" s="664">
        <f t="shared" si="27"/>
        <v>0</v>
      </c>
      <c r="AR36" s="664">
        <f t="shared" si="27"/>
        <v>0</v>
      </c>
      <c r="AS36" s="668">
        <f t="shared" si="27"/>
        <v>0</v>
      </c>
      <c r="AT36" s="668">
        <f t="shared" si="27"/>
        <v>0</v>
      </c>
      <c r="AU36" s="668">
        <f t="shared" si="27"/>
        <v>5</v>
      </c>
      <c r="AV36" s="668">
        <f t="shared" si="27"/>
        <v>0</v>
      </c>
      <c r="AW36" s="668">
        <f>SUM(AW19:AW35)</f>
        <v>0</v>
      </c>
      <c r="AX36" s="668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4636" t="s">
        <v>62</v>
      </c>
      <c r="B38" s="4637"/>
      <c r="C38" s="4637"/>
      <c r="D38" s="4636" t="s">
        <v>63</v>
      </c>
      <c r="E38" s="4637"/>
      <c r="F38" s="4590"/>
      <c r="G38" s="4605" t="s">
        <v>64</v>
      </c>
      <c r="H38" s="4614"/>
      <c r="I38" s="4614"/>
      <c r="J38" s="4614"/>
      <c r="K38" s="4614"/>
      <c r="L38" s="4614"/>
      <c r="M38" s="4614"/>
      <c r="N38" s="4614"/>
      <c r="O38" s="4614"/>
      <c r="P38" s="4614"/>
      <c r="Q38" s="4614"/>
      <c r="R38" s="4614"/>
      <c r="S38" s="4614"/>
      <c r="T38" s="4614"/>
      <c r="U38" s="4614"/>
      <c r="V38" s="4614"/>
      <c r="W38" s="4614"/>
      <c r="X38" s="4614"/>
      <c r="Y38" s="4614"/>
      <c r="Z38" s="4614"/>
      <c r="AA38" s="4614"/>
      <c r="AB38" s="4614"/>
      <c r="AC38" s="4614"/>
      <c r="AD38" s="4614"/>
      <c r="AE38" s="4614"/>
      <c r="AF38" s="4614"/>
      <c r="AG38" s="4614"/>
      <c r="AH38" s="4614"/>
      <c r="AI38" s="4614"/>
      <c r="AJ38" s="4614"/>
      <c r="AK38" s="4614"/>
      <c r="AL38" s="4614"/>
      <c r="AM38" s="4614"/>
      <c r="AN38" s="4614"/>
      <c r="AO38" s="4614"/>
      <c r="AP38" s="4616"/>
      <c r="AQ38" s="4590" t="s">
        <v>6</v>
      </c>
      <c r="AR38" s="4590" t="s">
        <v>7</v>
      </c>
      <c r="AS38" s="4590" t="s">
        <v>8</v>
      </c>
      <c r="AT38" s="4590" t="s">
        <v>9</v>
      </c>
      <c r="AU38" s="4599" t="s">
        <v>65</v>
      </c>
      <c r="AV38" s="4599" t="s">
        <v>13</v>
      </c>
      <c r="AW38" s="4599" t="s">
        <v>10</v>
      </c>
      <c r="AX38" s="4665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4639"/>
      <c r="G39" s="4612" t="s">
        <v>14</v>
      </c>
      <c r="H39" s="4613"/>
      <c r="I39" s="4605" t="s">
        <v>15</v>
      </c>
      <c r="J39" s="4615"/>
      <c r="K39" s="4614" t="s">
        <v>16</v>
      </c>
      <c r="L39" s="4615"/>
      <c r="M39" s="4605" t="s">
        <v>17</v>
      </c>
      <c r="N39" s="4615"/>
      <c r="O39" s="4605" t="s">
        <v>18</v>
      </c>
      <c r="P39" s="4615"/>
      <c r="Q39" s="4605" t="s">
        <v>19</v>
      </c>
      <c r="R39" s="4615"/>
      <c r="S39" s="4605" t="s">
        <v>20</v>
      </c>
      <c r="T39" s="4615"/>
      <c r="U39" s="4605" t="s">
        <v>21</v>
      </c>
      <c r="V39" s="4615"/>
      <c r="W39" s="4605" t="s">
        <v>22</v>
      </c>
      <c r="X39" s="4615"/>
      <c r="Y39" s="4605" t="s">
        <v>23</v>
      </c>
      <c r="Z39" s="4606"/>
      <c r="AA39" s="4605" t="s">
        <v>24</v>
      </c>
      <c r="AB39" s="4606"/>
      <c r="AC39" s="4605" t="s">
        <v>25</v>
      </c>
      <c r="AD39" s="4606"/>
      <c r="AE39" s="4605" t="s">
        <v>26</v>
      </c>
      <c r="AF39" s="4606"/>
      <c r="AG39" s="4605" t="s">
        <v>27</v>
      </c>
      <c r="AH39" s="4606"/>
      <c r="AI39" s="4605" t="s">
        <v>28</v>
      </c>
      <c r="AJ39" s="4606"/>
      <c r="AK39" s="4605" t="s">
        <v>29</v>
      </c>
      <c r="AL39" s="4606"/>
      <c r="AM39" s="4605" t="s">
        <v>30</v>
      </c>
      <c r="AN39" s="4606"/>
      <c r="AO39" s="4605" t="s">
        <v>31</v>
      </c>
      <c r="AP39" s="4669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669" t="s">
        <v>32</v>
      </c>
      <c r="E40" s="650" t="s">
        <v>33</v>
      </c>
      <c r="F40" s="670" t="s">
        <v>34</v>
      </c>
      <c r="G40" s="669" t="s">
        <v>33</v>
      </c>
      <c r="H40" s="670" t="s">
        <v>34</v>
      </c>
      <c r="I40" s="669" t="s">
        <v>33</v>
      </c>
      <c r="J40" s="670" t="s">
        <v>34</v>
      </c>
      <c r="K40" s="649" t="s">
        <v>33</v>
      </c>
      <c r="L40" s="670" t="s">
        <v>34</v>
      </c>
      <c r="M40" s="650" t="s">
        <v>33</v>
      </c>
      <c r="N40" s="670" t="s">
        <v>34</v>
      </c>
      <c r="O40" s="650" t="s">
        <v>33</v>
      </c>
      <c r="P40" s="670" t="s">
        <v>34</v>
      </c>
      <c r="Q40" s="650" t="s">
        <v>33</v>
      </c>
      <c r="R40" s="670" t="s">
        <v>34</v>
      </c>
      <c r="S40" s="650" t="s">
        <v>33</v>
      </c>
      <c r="T40" s="670" t="s">
        <v>34</v>
      </c>
      <c r="U40" s="671" t="s">
        <v>33</v>
      </c>
      <c r="V40" s="643" t="s">
        <v>34</v>
      </c>
      <c r="W40" s="671" t="s">
        <v>33</v>
      </c>
      <c r="X40" s="643" t="s">
        <v>34</v>
      </c>
      <c r="Y40" s="671" t="s">
        <v>33</v>
      </c>
      <c r="Z40" s="643" t="s">
        <v>34</v>
      </c>
      <c r="AA40" s="671" t="s">
        <v>33</v>
      </c>
      <c r="AB40" s="643" t="s">
        <v>34</v>
      </c>
      <c r="AC40" s="671" t="s">
        <v>33</v>
      </c>
      <c r="AD40" s="643" t="s">
        <v>34</v>
      </c>
      <c r="AE40" s="671" t="s">
        <v>33</v>
      </c>
      <c r="AF40" s="643" t="s">
        <v>34</v>
      </c>
      <c r="AG40" s="671" t="s">
        <v>33</v>
      </c>
      <c r="AH40" s="643" t="s">
        <v>34</v>
      </c>
      <c r="AI40" s="671" t="s">
        <v>33</v>
      </c>
      <c r="AJ40" s="643" t="s">
        <v>34</v>
      </c>
      <c r="AK40" s="671" t="s">
        <v>33</v>
      </c>
      <c r="AL40" s="643" t="s">
        <v>34</v>
      </c>
      <c r="AM40" s="671" t="s">
        <v>33</v>
      </c>
      <c r="AN40" s="643" t="s">
        <v>34</v>
      </c>
      <c r="AO40" s="671" t="s">
        <v>33</v>
      </c>
      <c r="AP40" s="651" t="s">
        <v>34</v>
      </c>
      <c r="AQ40" s="4639"/>
      <c r="AR40" s="4639"/>
      <c r="AS40" s="4639"/>
      <c r="AT40" s="4639"/>
      <c r="AU40" s="4600"/>
      <c r="AV40" s="4600"/>
      <c r="AW40" s="4600"/>
      <c r="AX40" s="4666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4648" t="s">
        <v>67</v>
      </c>
      <c r="B41" s="4649"/>
      <c r="C41" s="4650"/>
      <c r="D41" s="672">
        <f>SUM(E41+F41)</f>
        <v>0</v>
      </c>
      <c r="E41" s="673">
        <f>+S41+Y41+AA41+AC41+AE41+AG41+AI41+AK41+AM41+AO41</f>
        <v>0</v>
      </c>
      <c r="F41" s="674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675"/>
      <c r="T41" s="676"/>
      <c r="U41" s="65"/>
      <c r="V41" s="67"/>
      <c r="W41" s="65"/>
      <c r="X41" s="67"/>
      <c r="Y41" s="675"/>
      <c r="Z41" s="676"/>
      <c r="AA41" s="677"/>
      <c r="AB41" s="676"/>
      <c r="AC41" s="678"/>
      <c r="AD41" s="676"/>
      <c r="AE41" s="677"/>
      <c r="AF41" s="676"/>
      <c r="AG41" s="675"/>
      <c r="AH41" s="676"/>
      <c r="AI41" s="675"/>
      <c r="AJ41" s="676"/>
      <c r="AK41" s="677"/>
      <c r="AL41" s="676"/>
      <c r="AM41" s="678"/>
      <c r="AN41" s="676"/>
      <c r="AO41" s="679"/>
      <c r="AP41" s="680"/>
      <c r="AQ41" s="681"/>
      <c r="AR41" s="676"/>
      <c r="AS41" s="682"/>
      <c r="AT41" s="682"/>
      <c r="AU41" s="682"/>
      <c r="AV41" s="682"/>
      <c r="AW41" s="682"/>
      <c r="AX41" s="682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13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13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4605" t="s">
        <v>72</v>
      </c>
      <c r="B46" s="4614"/>
      <c r="C46" s="4615"/>
      <c r="D46" s="644">
        <f t="shared" ref="D46:D59" si="34">SUM(E46+F46)</f>
        <v>0</v>
      </c>
      <c r="E46" s="653">
        <f>S46+U46+W46+Y46+AA46+AC46+AE46+AG46+AI46+AK46+AM46+AO46</f>
        <v>0</v>
      </c>
      <c r="F46" s="643">
        <f>T46+V46+X46+Z46+AB46+AD46+AF46+AH46+AJ46+AL46+AN46+AP46</f>
        <v>0</v>
      </c>
      <c r="G46" s="683"/>
      <c r="H46" s="684"/>
      <c r="I46" s="683"/>
      <c r="J46" s="684"/>
      <c r="K46" s="683"/>
      <c r="L46" s="684"/>
      <c r="M46" s="683"/>
      <c r="N46" s="684"/>
      <c r="O46" s="683"/>
      <c r="P46" s="684"/>
      <c r="Q46" s="683"/>
      <c r="R46" s="684"/>
      <c r="S46" s="644">
        <f t="shared" ref="S46:AB46" si="35">SUM(S44:S45)</f>
        <v>0</v>
      </c>
      <c r="T46" s="643">
        <f t="shared" si="35"/>
        <v>0</v>
      </c>
      <c r="U46" s="644">
        <f t="shared" si="35"/>
        <v>0</v>
      </c>
      <c r="V46" s="643">
        <f t="shared" si="35"/>
        <v>0</v>
      </c>
      <c r="W46" s="642">
        <f t="shared" si="35"/>
        <v>0</v>
      </c>
      <c r="X46" s="642">
        <f t="shared" si="35"/>
        <v>0</v>
      </c>
      <c r="Y46" s="644">
        <f t="shared" si="35"/>
        <v>0</v>
      </c>
      <c r="Z46" s="642">
        <f t="shared" si="35"/>
        <v>0</v>
      </c>
      <c r="AA46" s="644">
        <f t="shared" si="35"/>
        <v>0</v>
      </c>
      <c r="AB46" s="642">
        <f t="shared" si="35"/>
        <v>0</v>
      </c>
      <c r="AC46" s="644">
        <f>SUM(AC44:AC45)</f>
        <v>0</v>
      </c>
      <c r="AD46" s="643">
        <f>SUM(AD44:AD45)</f>
        <v>0</v>
      </c>
      <c r="AE46" s="642">
        <f>SUM(AE44:AE45)</f>
        <v>0</v>
      </c>
      <c r="AF46" s="642">
        <f t="shared" ref="AF46:AN46" si="36">SUM(AF44:AF45)</f>
        <v>0</v>
      </c>
      <c r="AG46" s="644">
        <f t="shared" si="36"/>
        <v>0</v>
      </c>
      <c r="AH46" s="642">
        <f t="shared" si="36"/>
        <v>0</v>
      </c>
      <c r="AI46" s="644">
        <f t="shared" si="36"/>
        <v>0</v>
      </c>
      <c r="AJ46" s="642">
        <f t="shared" si="36"/>
        <v>0</v>
      </c>
      <c r="AK46" s="644">
        <f t="shared" si="36"/>
        <v>0</v>
      </c>
      <c r="AL46" s="642">
        <f t="shared" si="36"/>
        <v>0</v>
      </c>
      <c r="AM46" s="644">
        <f t="shared" si="36"/>
        <v>0</v>
      </c>
      <c r="AN46" s="643">
        <f t="shared" si="36"/>
        <v>0</v>
      </c>
      <c r="AO46" s="642">
        <f>SUM(AO44:AO45)</f>
        <v>0</v>
      </c>
      <c r="AP46" s="685">
        <f>SUM(AP44:AP45)</f>
        <v>0</v>
      </c>
      <c r="AQ46" s="642">
        <f>SUM(AQ44:AQ45)</f>
        <v>0</v>
      </c>
      <c r="AR46" s="686">
        <f>SUM(AR44:AR45)</f>
        <v>0</v>
      </c>
      <c r="AS46" s="643">
        <f>SUM(AS44)</f>
        <v>0</v>
      </c>
      <c r="AT46" s="643">
        <f>SUM(AT44:AT45)</f>
        <v>0</v>
      </c>
      <c r="AU46" s="643">
        <f>SUM(AU44:AU45)</f>
        <v>0</v>
      </c>
      <c r="AV46" s="643">
        <f>SUM(AV44:AV45)</f>
        <v>0</v>
      </c>
      <c r="AW46" s="643">
        <f>SUM(AW44:AW45)</f>
        <v>0</v>
      </c>
      <c r="AX46" s="643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4690" t="s">
        <v>73</v>
      </c>
      <c r="B47" s="4691"/>
      <c r="C47" s="4692"/>
      <c r="D47" s="644">
        <f t="shared" si="34"/>
        <v>0</v>
      </c>
      <c r="E47" s="653">
        <f>+G47+I47+K47+M47+O47+Q47+S47+U47+W47+Y47+AA47+AC47+AE47+AG47+AI47+AK47+AM47+AO47</f>
        <v>0</v>
      </c>
      <c r="F47" s="643">
        <f>+H47+J47+L47+N47+P47+R47+T47+V47+X47+Z47+AB47+AD47+AF47+AH47+AJ47+AL47+AN47+AP47</f>
        <v>0</v>
      </c>
      <c r="G47" s="687"/>
      <c r="H47" s="688"/>
      <c r="I47" s="687"/>
      <c r="J47" s="689"/>
      <c r="K47" s="687"/>
      <c r="L47" s="688"/>
      <c r="M47" s="687"/>
      <c r="N47" s="688"/>
      <c r="O47" s="687"/>
      <c r="P47" s="688"/>
      <c r="Q47" s="687"/>
      <c r="R47" s="690"/>
      <c r="S47" s="687"/>
      <c r="T47" s="690"/>
      <c r="U47" s="687"/>
      <c r="V47" s="690"/>
      <c r="W47" s="687"/>
      <c r="X47" s="690"/>
      <c r="Y47" s="687"/>
      <c r="Z47" s="690"/>
      <c r="AA47" s="687"/>
      <c r="AB47" s="690"/>
      <c r="AC47" s="691"/>
      <c r="AD47" s="690"/>
      <c r="AE47" s="692"/>
      <c r="AF47" s="690"/>
      <c r="AG47" s="687"/>
      <c r="AH47" s="690"/>
      <c r="AI47" s="687"/>
      <c r="AJ47" s="690"/>
      <c r="AK47" s="687"/>
      <c r="AL47" s="690"/>
      <c r="AM47" s="691"/>
      <c r="AN47" s="690"/>
      <c r="AO47" s="689"/>
      <c r="AP47" s="693"/>
      <c r="AQ47" s="694"/>
      <c r="AR47" s="688"/>
      <c r="AS47" s="688"/>
      <c r="AT47" s="688"/>
      <c r="AU47" s="688"/>
      <c r="AV47" s="688"/>
      <c r="AW47" s="688"/>
      <c r="AX47" s="688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4631" t="s">
        <v>74</v>
      </c>
      <c r="B48" s="4633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13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13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13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13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13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4673" t="s">
        <v>4</v>
      </c>
      <c r="B54" s="4673"/>
      <c r="C54" s="4673"/>
      <c r="D54" s="644">
        <f>SUM(D48:D53)</f>
        <v>0</v>
      </c>
      <c r="E54" s="642">
        <f>SUM(E48:E53)</f>
        <v>0</v>
      </c>
      <c r="F54" s="643">
        <f>SUM(F48:F53)</f>
        <v>0</v>
      </c>
      <c r="G54" s="644">
        <f>SUM(G48:G53)</f>
        <v>0</v>
      </c>
      <c r="H54" s="644">
        <f t="shared" ref="H54:AW54" si="52">SUM(H48:H53)</f>
        <v>0</v>
      </c>
      <c r="I54" s="644">
        <f t="shared" si="52"/>
        <v>0</v>
      </c>
      <c r="J54" s="644">
        <f t="shared" si="52"/>
        <v>0</v>
      </c>
      <c r="K54" s="644">
        <f t="shared" si="52"/>
        <v>0</v>
      </c>
      <c r="L54" s="644">
        <f t="shared" si="52"/>
        <v>0</v>
      </c>
      <c r="M54" s="644">
        <f t="shared" si="52"/>
        <v>0</v>
      </c>
      <c r="N54" s="644">
        <f t="shared" si="52"/>
        <v>0</v>
      </c>
      <c r="O54" s="644">
        <f t="shared" si="52"/>
        <v>0</v>
      </c>
      <c r="P54" s="644">
        <f t="shared" si="52"/>
        <v>0</v>
      </c>
      <c r="Q54" s="644">
        <f t="shared" si="52"/>
        <v>0</v>
      </c>
      <c r="R54" s="644">
        <f t="shared" si="52"/>
        <v>0</v>
      </c>
      <c r="S54" s="644">
        <f t="shared" si="52"/>
        <v>0</v>
      </c>
      <c r="T54" s="644">
        <f t="shared" si="52"/>
        <v>0</v>
      </c>
      <c r="U54" s="644">
        <f t="shared" si="52"/>
        <v>0</v>
      </c>
      <c r="V54" s="644">
        <f t="shared" si="52"/>
        <v>0</v>
      </c>
      <c r="W54" s="644">
        <f t="shared" si="52"/>
        <v>0</v>
      </c>
      <c r="X54" s="644">
        <f t="shared" si="52"/>
        <v>0</v>
      </c>
      <c r="Y54" s="644">
        <f>SUM(Y48:Y53)</f>
        <v>0</v>
      </c>
      <c r="Z54" s="644">
        <f>SUM(Z48:Z53)</f>
        <v>0</v>
      </c>
      <c r="AA54" s="644">
        <f t="shared" si="52"/>
        <v>0</v>
      </c>
      <c r="AB54" s="644">
        <f t="shared" si="52"/>
        <v>0</v>
      </c>
      <c r="AC54" s="644">
        <f t="shared" si="52"/>
        <v>0</v>
      </c>
      <c r="AD54" s="644">
        <f t="shared" si="52"/>
        <v>0</v>
      </c>
      <c r="AE54" s="644">
        <f t="shared" si="52"/>
        <v>0</v>
      </c>
      <c r="AF54" s="644">
        <f t="shared" si="52"/>
        <v>0</v>
      </c>
      <c r="AG54" s="644">
        <f t="shared" si="52"/>
        <v>0</v>
      </c>
      <c r="AH54" s="644">
        <f t="shared" si="52"/>
        <v>0</v>
      </c>
      <c r="AI54" s="644">
        <f t="shared" si="52"/>
        <v>0</v>
      </c>
      <c r="AJ54" s="644">
        <f t="shared" si="52"/>
        <v>0</v>
      </c>
      <c r="AK54" s="644">
        <f t="shared" si="52"/>
        <v>0</v>
      </c>
      <c r="AL54" s="644">
        <f t="shared" si="52"/>
        <v>0</v>
      </c>
      <c r="AM54" s="644">
        <f t="shared" si="52"/>
        <v>0</v>
      </c>
      <c r="AN54" s="644">
        <f t="shared" si="52"/>
        <v>0</v>
      </c>
      <c r="AO54" s="644">
        <f t="shared" si="52"/>
        <v>0</v>
      </c>
      <c r="AP54" s="644">
        <f t="shared" si="52"/>
        <v>0</v>
      </c>
      <c r="AQ54" s="644">
        <f t="shared" si="52"/>
        <v>0</v>
      </c>
      <c r="AR54" s="644">
        <f t="shared" si="52"/>
        <v>0</v>
      </c>
      <c r="AS54" s="644">
        <f t="shared" si="52"/>
        <v>0</v>
      </c>
      <c r="AT54" s="644">
        <f t="shared" si="52"/>
        <v>0</v>
      </c>
      <c r="AU54" s="644">
        <f t="shared" si="52"/>
        <v>0</v>
      </c>
      <c r="AV54" s="643">
        <f>SUM(AV48:AV53)</f>
        <v>0</v>
      </c>
      <c r="AW54" s="644">
        <f t="shared" si="52"/>
        <v>0</v>
      </c>
      <c r="AX54" s="644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672">
        <f t="shared" si="34"/>
        <v>0</v>
      </c>
      <c r="E55" s="695">
        <f t="shared" si="51"/>
        <v>0</v>
      </c>
      <c r="F55" s="696">
        <f t="shared" si="51"/>
        <v>0</v>
      </c>
      <c r="G55" s="675"/>
      <c r="H55" s="676"/>
      <c r="I55" s="675"/>
      <c r="J55" s="676"/>
      <c r="K55" s="675"/>
      <c r="L55" s="676"/>
      <c r="M55" s="675"/>
      <c r="N55" s="676"/>
      <c r="O55" s="675"/>
      <c r="P55" s="676"/>
      <c r="Q55" s="675"/>
      <c r="R55" s="676"/>
      <c r="S55" s="675"/>
      <c r="T55" s="676"/>
      <c r="U55" s="675"/>
      <c r="V55" s="676"/>
      <c r="W55" s="675"/>
      <c r="X55" s="676"/>
      <c r="Y55" s="675"/>
      <c r="Z55" s="676"/>
      <c r="AA55" s="675"/>
      <c r="AB55" s="676"/>
      <c r="AC55" s="675"/>
      <c r="AD55" s="676"/>
      <c r="AE55" s="675"/>
      <c r="AF55" s="676"/>
      <c r="AG55" s="675"/>
      <c r="AH55" s="676"/>
      <c r="AI55" s="675"/>
      <c r="AJ55" s="676"/>
      <c r="AK55" s="675"/>
      <c r="AL55" s="676"/>
      <c r="AM55" s="675"/>
      <c r="AN55" s="676"/>
      <c r="AO55" s="675"/>
      <c r="AP55" s="680"/>
      <c r="AQ55" s="682"/>
      <c r="AR55" s="682"/>
      <c r="AS55" s="697"/>
      <c r="AT55" s="697"/>
      <c r="AU55" s="697"/>
      <c r="AV55" s="697"/>
      <c r="AW55" s="697"/>
      <c r="AX55" s="697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4634"/>
      <c r="B59" s="4635"/>
      <c r="C59" s="616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4688" t="s">
        <v>4</v>
      </c>
      <c r="B60" s="4689"/>
      <c r="C60" s="4635"/>
      <c r="D60" s="698">
        <f t="shared" ref="D60:AX60" si="53">SUM(D55:D59)</f>
        <v>0</v>
      </c>
      <c r="E60" s="699">
        <f>SUM(E55:E59)</f>
        <v>0</v>
      </c>
      <c r="F60" s="700">
        <f>SUM(F55:F59)</f>
        <v>0</v>
      </c>
      <c r="G60" s="698">
        <f t="shared" si="53"/>
        <v>0</v>
      </c>
      <c r="H60" s="701">
        <f t="shared" si="53"/>
        <v>0</v>
      </c>
      <c r="I60" s="698">
        <f t="shared" si="53"/>
        <v>0</v>
      </c>
      <c r="J60" s="701">
        <f t="shared" si="53"/>
        <v>0</v>
      </c>
      <c r="K60" s="698">
        <f t="shared" si="53"/>
        <v>0</v>
      </c>
      <c r="L60" s="701">
        <f t="shared" si="53"/>
        <v>0</v>
      </c>
      <c r="M60" s="698">
        <f t="shared" si="53"/>
        <v>0</v>
      </c>
      <c r="N60" s="701">
        <f t="shared" si="53"/>
        <v>0</v>
      </c>
      <c r="O60" s="698">
        <f t="shared" si="53"/>
        <v>0</v>
      </c>
      <c r="P60" s="701">
        <f t="shared" si="53"/>
        <v>0</v>
      </c>
      <c r="Q60" s="698">
        <f t="shared" si="53"/>
        <v>0</v>
      </c>
      <c r="R60" s="701">
        <f t="shared" si="53"/>
        <v>0</v>
      </c>
      <c r="S60" s="698">
        <f t="shared" si="53"/>
        <v>0</v>
      </c>
      <c r="T60" s="700">
        <f t="shared" si="53"/>
        <v>0</v>
      </c>
      <c r="U60" s="698">
        <f t="shared" si="53"/>
        <v>0</v>
      </c>
      <c r="V60" s="701">
        <f t="shared" si="53"/>
        <v>0</v>
      </c>
      <c r="W60" s="698">
        <f t="shared" si="53"/>
        <v>0</v>
      </c>
      <c r="X60" s="701">
        <f t="shared" si="53"/>
        <v>0</v>
      </c>
      <c r="Y60" s="698">
        <f t="shared" si="53"/>
        <v>0</v>
      </c>
      <c r="Z60" s="701">
        <f t="shared" si="53"/>
        <v>0</v>
      </c>
      <c r="AA60" s="698">
        <f t="shared" si="53"/>
        <v>0</v>
      </c>
      <c r="AB60" s="701">
        <f t="shared" si="53"/>
        <v>0</v>
      </c>
      <c r="AC60" s="698">
        <f t="shared" si="53"/>
        <v>0</v>
      </c>
      <c r="AD60" s="701">
        <f t="shared" si="53"/>
        <v>0</v>
      </c>
      <c r="AE60" s="698">
        <f t="shared" si="53"/>
        <v>0</v>
      </c>
      <c r="AF60" s="701">
        <f t="shared" si="53"/>
        <v>0</v>
      </c>
      <c r="AG60" s="698">
        <f t="shared" si="53"/>
        <v>0</v>
      </c>
      <c r="AH60" s="701">
        <f t="shared" si="53"/>
        <v>0</v>
      </c>
      <c r="AI60" s="698">
        <f t="shared" si="53"/>
        <v>0</v>
      </c>
      <c r="AJ60" s="701">
        <f t="shared" si="53"/>
        <v>0</v>
      </c>
      <c r="AK60" s="698">
        <f t="shared" si="53"/>
        <v>0</v>
      </c>
      <c r="AL60" s="701">
        <f t="shared" si="53"/>
        <v>0</v>
      </c>
      <c r="AM60" s="698">
        <f t="shared" si="53"/>
        <v>0</v>
      </c>
      <c r="AN60" s="701">
        <f t="shared" si="53"/>
        <v>0</v>
      </c>
      <c r="AO60" s="698">
        <f t="shared" si="53"/>
        <v>0</v>
      </c>
      <c r="AP60" s="702">
        <f t="shared" si="53"/>
        <v>0</v>
      </c>
      <c r="AQ60" s="701">
        <f t="shared" si="53"/>
        <v>0</v>
      </c>
      <c r="AR60" s="698">
        <f t="shared" si="53"/>
        <v>0</v>
      </c>
      <c r="AS60" s="698">
        <f t="shared" si="53"/>
        <v>0</v>
      </c>
      <c r="AT60" s="698">
        <f t="shared" si="53"/>
        <v>0</v>
      </c>
      <c r="AU60" s="698">
        <f t="shared" si="53"/>
        <v>0</v>
      </c>
      <c r="AV60" s="643">
        <f>SUM(AV55:AV59)</f>
        <v>0</v>
      </c>
      <c r="AW60" s="698">
        <f t="shared" si="53"/>
        <v>0</v>
      </c>
      <c r="AX60" s="703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4636" t="s">
        <v>85</v>
      </c>
      <c r="B61" s="4590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704"/>
      <c r="H61" s="705"/>
      <c r="I61" s="706"/>
      <c r="J61" s="705"/>
      <c r="K61" s="706"/>
      <c r="L61" s="705"/>
      <c r="M61" s="706"/>
      <c r="N61" s="705"/>
      <c r="O61" s="706"/>
      <c r="P61" s="705"/>
      <c r="Q61" s="706"/>
      <c r="R61" s="705"/>
      <c r="S61" s="194"/>
      <c r="T61" s="195"/>
      <c r="U61" s="706"/>
      <c r="V61" s="705"/>
      <c r="W61" s="706"/>
      <c r="X61" s="705"/>
      <c r="Y61" s="163"/>
      <c r="Z61" s="166"/>
      <c r="AA61" s="163"/>
      <c r="AB61" s="166"/>
      <c r="AC61" s="707"/>
      <c r="AD61" s="708"/>
      <c r="AE61" s="198"/>
      <c r="AF61" s="199"/>
      <c r="AG61" s="198"/>
      <c r="AH61" s="199"/>
      <c r="AI61" s="133"/>
      <c r="AJ61" s="166"/>
      <c r="AK61" s="163"/>
      <c r="AL61" s="166"/>
      <c r="AM61" s="707"/>
      <c r="AN61" s="708"/>
      <c r="AO61" s="133"/>
      <c r="AP61" s="680"/>
      <c r="AQ61" s="709"/>
      <c r="AR61" s="164"/>
      <c r="AS61" s="164"/>
      <c r="AT61" s="710"/>
      <c r="AU61" s="164"/>
      <c r="AV61" s="164"/>
      <c r="AW61" s="710"/>
      <c r="AX61" s="710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4638"/>
      <c r="B64" s="4639"/>
      <c r="C64" s="686" t="s">
        <v>4</v>
      </c>
      <c r="D64" s="698">
        <f>SUM(E64:F64)</f>
        <v>0</v>
      </c>
      <c r="E64" s="699">
        <f>SUM(E61:E63)</f>
        <v>0</v>
      </c>
      <c r="F64" s="643">
        <f>SUM(F61:F63)</f>
        <v>0</v>
      </c>
      <c r="G64" s="711"/>
      <c r="H64" s="712"/>
      <c r="I64" s="711"/>
      <c r="J64" s="712"/>
      <c r="K64" s="711"/>
      <c r="L64" s="712"/>
      <c r="M64" s="711"/>
      <c r="N64" s="712"/>
      <c r="O64" s="711"/>
      <c r="P64" s="712"/>
      <c r="Q64" s="711"/>
      <c r="R64" s="712"/>
      <c r="S64" s="711"/>
      <c r="T64" s="713"/>
      <c r="U64" s="711"/>
      <c r="V64" s="712"/>
      <c r="W64" s="711"/>
      <c r="X64" s="712"/>
      <c r="Y64" s="644">
        <f>SUM(Y61:Y63)</f>
        <v>0</v>
      </c>
      <c r="Z64" s="643">
        <f t="shared" ref="Z64:AX64" si="56">SUM(Z61:Z63)</f>
        <v>0</v>
      </c>
      <c r="AA64" s="644">
        <f t="shared" si="56"/>
        <v>0</v>
      </c>
      <c r="AB64" s="643">
        <f t="shared" si="56"/>
        <v>0</v>
      </c>
      <c r="AC64" s="644">
        <f t="shared" si="56"/>
        <v>0</v>
      </c>
      <c r="AD64" s="714">
        <f t="shared" si="56"/>
        <v>0</v>
      </c>
      <c r="AE64" s="642">
        <f t="shared" si="56"/>
        <v>0</v>
      </c>
      <c r="AF64" s="714">
        <f t="shared" si="56"/>
        <v>0</v>
      </c>
      <c r="AG64" s="642">
        <f t="shared" si="56"/>
        <v>0</v>
      </c>
      <c r="AH64" s="714">
        <f t="shared" si="56"/>
        <v>0</v>
      </c>
      <c r="AI64" s="642">
        <f t="shared" si="56"/>
        <v>0</v>
      </c>
      <c r="AJ64" s="643">
        <f t="shared" si="56"/>
        <v>0</v>
      </c>
      <c r="AK64" s="644">
        <f t="shared" si="56"/>
        <v>0</v>
      </c>
      <c r="AL64" s="643">
        <f t="shared" si="56"/>
        <v>0</v>
      </c>
      <c r="AM64" s="644">
        <f t="shared" si="56"/>
        <v>0</v>
      </c>
      <c r="AN64" s="714">
        <f t="shared" si="56"/>
        <v>0</v>
      </c>
      <c r="AO64" s="642">
        <f t="shared" si="56"/>
        <v>0</v>
      </c>
      <c r="AP64" s="685">
        <f t="shared" si="56"/>
        <v>0</v>
      </c>
      <c r="AQ64" s="715">
        <f t="shared" si="56"/>
        <v>0</v>
      </c>
      <c r="AR64" s="643">
        <f t="shared" si="56"/>
        <v>0</v>
      </c>
      <c r="AS64" s="643">
        <f t="shared" si="56"/>
        <v>0</v>
      </c>
      <c r="AT64" s="686">
        <f t="shared" si="56"/>
        <v>0</v>
      </c>
      <c r="AU64" s="643">
        <f t="shared" si="56"/>
        <v>0</v>
      </c>
      <c r="AV64" s="643">
        <f t="shared" si="56"/>
        <v>0</v>
      </c>
      <c r="AW64" s="686">
        <f t="shared" si="56"/>
        <v>0</v>
      </c>
      <c r="AX64" s="686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4654" t="s">
        <v>89</v>
      </c>
      <c r="B66" s="4678"/>
      <c r="C66" s="4606"/>
      <c r="D66" s="716" t="s">
        <v>4</v>
      </c>
      <c r="E66" s="716" t="s">
        <v>90</v>
      </c>
      <c r="F66" s="655" t="s">
        <v>91</v>
      </c>
      <c r="G66" s="655" t="s">
        <v>9</v>
      </c>
      <c r="H66" s="717" t="s">
        <v>92</v>
      </c>
      <c r="I66" s="717" t="s">
        <v>93</v>
      </c>
      <c r="J66" s="717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4690" t="s">
        <v>94</v>
      </c>
      <c r="B67" s="4691"/>
      <c r="C67" s="4692"/>
      <c r="D67" s="718"/>
      <c r="E67" s="718"/>
      <c r="F67" s="718"/>
      <c r="G67" s="718"/>
      <c r="H67" s="718"/>
      <c r="I67" s="718"/>
      <c r="J67" s="718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4680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4683" t="s">
        <v>99</v>
      </c>
      <c r="B71" s="4684"/>
      <c r="C71" s="4685"/>
      <c r="D71" s="719"/>
      <c r="E71" s="719"/>
      <c r="F71" s="719"/>
      <c r="G71" s="719"/>
      <c r="H71" s="719"/>
      <c r="I71" s="719"/>
      <c r="J71" s="719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4686" t="s">
        <v>101</v>
      </c>
      <c r="B73" s="3616"/>
      <c r="C73" s="4687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4679" t="s">
        <v>102</v>
      </c>
      <c r="B74" s="4683" t="s">
        <v>102</v>
      </c>
      <c r="C74" s="4685"/>
      <c r="D74" s="719"/>
      <c r="E74" s="719"/>
      <c r="F74" s="720"/>
      <c r="G74" s="721"/>
      <c r="H74" s="721"/>
      <c r="I74" s="721"/>
      <c r="J74" s="721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4680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4683" t="s">
        <v>104</v>
      </c>
      <c r="B76" s="4684"/>
      <c r="C76" s="4685"/>
      <c r="D76" s="719"/>
      <c r="E76" s="719"/>
      <c r="F76" s="719"/>
      <c r="G76" s="719"/>
      <c r="H76" s="719"/>
      <c r="I76" s="719"/>
      <c r="J76" s="719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4640" t="s">
        <v>110</v>
      </c>
      <c r="B82" s="4641"/>
      <c r="C82" s="4642"/>
      <c r="D82" s="4654" t="s">
        <v>111</v>
      </c>
      <c r="E82" s="4678"/>
      <c r="F82" s="4606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4643"/>
      <c r="B83" s="3499"/>
      <c r="C83" s="4644"/>
      <c r="D83" s="722" t="s">
        <v>4</v>
      </c>
      <c r="E83" s="669" t="s">
        <v>33</v>
      </c>
      <c r="F83" s="723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4679" t="s">
        <v>112</v>
      </c>
      <c r="B84" s="4681" t="s">
        <v>113</v>
      </c>
      <c r="C84" s="4682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4680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4641" t="s">
        <v>116</v>
      </c>
      <c r="B87" s="4641"/>
      <c r="C87" s="4642"/>
      <c r="D87" s="4640" t="s">
        <v>4</v>
      </c>
      <c r="E87" s="4641"/>
      <c r="F87" s="4642"/>
      <c r="G87" s="4605" t="s">
        <v>5</v>
      </c>
      <c r="H87" s="4614"/>
      <c r="I87" s="4614"/>
      <c r="J87" s="4614"/>
      <c r="K87" s="4614"/>
      <c r="L87" s="4614"/>
      <c r="M87" s="4614"/>
      <c r="N87" s="4614"/>
      <c r="O87" s="4614"/>
      <c r="P87" s="4614"/>
      <c r="Q87" s="4614"/>
      <c r="R87" s="4614"/>
      <c r="S87" s="4614"/>
      <c r="T87" s="4614"/>
      <c r="U87" s="4614"/>
      <c r="V87" s="4614"/>
      <c r="W87" s="4614"/>
      <c r="X87" s="4614"/>
      <c r="Y87" s="4614"/>
      <c r="Z87" s="4614"/>
      <c r="AA87" s="4614"/>
      <c r="AB87" s="4614"/>
      <c r="AC87" s="4614"/>
      <c r="AD87" s="4614"/>
      <c r="AE87" s="4614"/>
      <c r="AF87" s="4614"/>
      <c r="AG87" s="4614"/>
      <c r="AH87" s="4614"/>
      <c r="AI87" s="4614"/>
      <c r="AJ87" s="4614"/>
      <c r="AK87" s="4614"/>
      <c r="AL87" s="4614"/>
      <c r="AM87" s="4614"/>
      <c r="AN87" s="4616"/>
      <c r="AO87" s="4615" t="s">
        <v>117</v>
      </c>
      <c r="AP87" s="4673" t="s">
        <v>7</v>
      </c>
      <c r="AQ87" s="4676" t="s">
        <v>118</v>
      </c>
      <c r="AR87" s="4599" t="s">
        <v>119</v>
      </c>
      <c r="AS87" s="4599" t="s">
        <v>120</v>
      </c>
      <c r="AT87" s="4664" t="s">
        <v>121</v>
      </c>
      <c r="AU87" s="4664" t="s">
        <v>122</v>
      </c>
      <c r="AV87" s="4664" t="s">
        <v>123</v>
      </c>
      <c r="AW87" s="4601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4643"/>
      <c r="E88" s="3499"/>
      <c r="F88" s="4644"/>
      <c r="G88" s="4612" t="s">
        <v>124</v>
      </c>
      <c r="H88" s="4613"/>
      <c r="I88" s="4605" t="s">
        <v>16</v>
      </c>
      <c r="J88" s="4614"/>
      <c r="K88" s="4605" t="s">
        <v>17</v>
      </c>
      <c r="L88" s="4615"/>
      <c r="M88" s="4605" t="s">
        <v>18</v>
      </c>
      <c r="N88" s="4615"/>
      <c r="O88" s="4605" t="s">
        <v>19</v>
      </c>
      <c r="P88" s="4615"/>
      <c r="Q88" s="4605" t="s">
        <v>20</v>
      </c>
      <c r="R88" s="4615"/>
      <c r="S88" s="4605" t="s">
        <v>21</v>
      </c>
      <c r="T88" s="4615"/>
      <c r="U88" s="4614" t="s">
        <v>22</v>
      </c>
      <c r="V88" s="4615"/>
      <c r="W88" s="4605" t="s">
        <v>23</v>
      </c>
      <c r="X88" s="4606"/>
      <c r="Y88" s="4605" t="s">
        <v>24</v>
      </c>
      <c r="Z88" s="4606"/>
      <c r="AA88" s="4605" t="s">
        <v>25</v>
      </c>
      <c r="AB88" s="4606"/>
      <c r="AC88" s="4605" t="s">
        <v>26</v>
      </c>
      <c r="AD88" s="4606"/>
      <c r="AE88" s="4605" t="s">
        <v>27</v>
      </c>
      <c r="AF88" s="4606"/>
      <c r="AG88" s="4605" t="s">
        <v>28</v>
      </c>
      <c r="AH88" s="4606"/>
      <c r="AI88" s="4605" t="s">
        <v>29</v>
      </c>
      <c r="AJ88" s="4606"/>
      <c r="AK88" s="4614" t="s">
        <v>30</v>
      </c>
      <c r="AL88" s="4606"/>
      <c r="AM88" s="4605" t="s">
        <v>31</v>
      </c>
      <c r="AN88" s="4669"/>
      <c r="AO88" s="4615"/>
      <c r="AP88" s="4673"/>
      <c r="AQ88" s="3441"/>
      <c r="AR88" s="3290"/>
      <c r="AS88" s="3290"/>
      <c r="AT88" s="4664"/>
      <c r="AU88" s="4664"/>
      <c r="AV88" s="4664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4644"/>
      <c r="D89" s="644" t="s">
        <v>32</v>
      </c>
      <c r="E89" s="642" t="s">
        <v>33</v>
      </c>
      <c r="F89" s="643" t="s">
        <v>34</v>
      </c>
      <c r="G89" s="644" t="s">
        <v>33</v>
      </c>
      <c r="H89" s="643" t="s">
        <v>34</v>
      </c>
      <c r="I89" s="644" t="s">
        <v>33</v>
      </c>
      <c r="J89" s="656" t="s">
        <v>34</v>
      </c>
      <c r="K89" s="644" t="s">
        <v>33</v>
      </c>
      <c r="L89" s="643" t="s">
        <v>34</v>
      </c>
      <c r="M89" s="644" t="s">
        <v>33</v>
      </c>
      <c r="N89" s="643" t="s">
        <v>34</v>
      </c>
      <c r="O89" s="642" t="s">
        <v>33</v>
      </c>
      <c r="P89" s="643" t="s">
        <v>34</v>
      </c>
      <c r="Q89" s="642" t="s">
        <v>33</v>
      </c>
      <c r="R89" s="643" t="s">
        <v>34</v>
      </c>
      <c r="S89" s="642" t="s">
        <v>33</v>
      </c>
      <c r="T89" s="643" t="s">
        <v>34</v>
      </c>
      <c r="U89" s="642" t="s">
        <v>33</v>
      </c>
      <c r="V89" s="643" t="s">
        <v>34</v>
      </c>
      <c r="W89" s="642" t="s">
        <v>33</v>
      </c>
      <c r="X89" s="643" t="s">
        <v>34</v>
      </c>
      <c r="Y89" s="642" t="s">
        <v>33</v>
      </c>
      <c r="Z89" s="643" t="s">
        <v>34</v>
      </c>
      <c r="AA89" s="642" t="s">
        <v>33</v>
      </c>
      <c r="AB89" s="643" t="s">
        <v>34</v>
      </c>
      <c r="AC89" s="642" t="s">
        <v>33</v>
      </c>
      <c r="AD89" s="643" t="s">
        <v>34</v>
      </c>
      <c r="AE89" s="642" t="s">
        <v>33</v>
      </c>
      <c r="AF89" s="643" t="s">
        <v>34</v>
      </c>
      <c r="AG89" s="642" t="s">
        <v>33</v>
      </c>
      <c r="AH89" s="643" t="s">
        <v>34</v>
      </c>
      <c r="AI89" s="642" t="s">
        <v>33</v>
      </c>
      <c r="AJ89" s="643" t="s">
        <v>34</v>
      </c>
      <c r="AK89" s="642" t="s">
        <v>33</v>
      </c>
      <c r="AL89" s="643" t="s">
        <v>34</v>
      </c>
      <c r="AM89" s="642" t="s">
        <v>33</v>
      </c>
      <c r="AN89" s="651" t="s">
        <v>34</v>
      </c>
      <c r="AO89" s="4615"/>
      <c r="AP89" s="4673"/>
      <c r="AQ89" s="4677"/>
      <c r="AR89" s="4600"/>
      <c r="AS89" s="4600"/>
      <c r="AT89" s="4664"/>
      <c r="AU89" s="4664"/>
      <c r="AV89" s="4664"/>
      <c r="AW89" s="4597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4675" t="s">
        <v>125</v>
      </c>
      <c r="B90" s="4675"/>
      <c r="C90" s="4675"/>
      <c r="D90" s="724">
        <f>SUM(E90:F90)</f>
        <v>101</v>
      </c>
      <c r="E90" s="636">
        <f>SUM(G90+I90+K90+M90+O90+Q90+S90+U90+W90+Y90+AA90+AC90+AE90+AG90+AI90+AK90+AM90)</f>
        <v>44</v>
      </c>
      <c r="F90" s="638">
        <f>SUM(H90+J90+L90+N90+P90+R90+T90+V90+X90+Z90+AB90+AD90+AF90+AH90+AJ90+AL90+AN90)</f>
        <v>57</v>
      </c>
      <c r="G90" s="639">
        <v>0</v>
      </c>
      <c r="H90" s="648">
        <v>0</v>
      </c>
      <c r="I90" s="639">
        <v>0</v>
      </c>
      <c r="J90" s="659">
        <v>2</v>
      </c>
      <c r="K90" s="639">
        <v>3</v>
      </c>
      <c r="L90" s="648">
        <v>1</v>
      </c>
      <c r="M90" s="639">
        <v>1</v>
      </c>
      <c r="N90" s="648">
        <v>0</v>
      </c>
      <c r="O90" s="647">
        <v>3</v>
      </c>
      <c r="P90" s="648">
        <v>2</v>
      </c>
      <c r="Q90" s="647">
        <v>1</v>
      </c>
      <c r="R90" s="648">
        <v>0</v>
      </c>
      <c r="S90" s="647">
        <v>1</v>
      </c>
      <c r="T90" s="648">
        <v>2</v>
      </c>
      <c r="U90" s="647">
        <v>5</v>
      </c>
      <c r="V90" s="648">
        <v>1</v>
      </c>
      <c r="W90" s="647">
        <v>7</v>
      </c>
      <c r="X90" s="648">
        <v>7</v>
      </c>
      <c r="Y90" s="647">
        <v>7</v>
      </c>
      <c r="Z90" s="648">
        <v>10</v>
      </c>
      <c r="AA90" s="647">
        <v>1</v>
      </c>
      <c r="AB90" s="648">
        <v>1</v>
      </c>
      <c r="AC90" s="647">
        <v>5</v>
      </c>
      <c r="AD90" s="648">
        <v>4</v>
      </c>
      <c r="AE90" s="647">
        <v>1</v>
      </c>
      <c r="AF90" s="648">
        <v>5</v>
      </c>
      <c r="AG90" s="647">
        <v>1</v>
      </c>
      <c r="AH90" s="648">
        <v>9</v>
      </c>
      <c r="AI90" s="647">
        <v>2</v>
      </c>
      <c r="AJ90" s="648">
        <v>3</v>
      </c>
      <c r="AK90" s="647">
        <v>2</v>
      </c>
      <c r="AL90" s="648">
        <v>7</v>
      </c>
      <c r="AM90" s="647">
        <v>4</v>
      </c>
      <c r="AN90" s="634">
        <v>3</v>
      </c>
      <c r="AO90" s="658">
        <v>0</v>
      </c>
      <c r="AP90" s="635">
        <v>0</v>
      </c>
      <c r="AQ90" s="635">
        <v>101</v>
      </c>
      <c r="AR90" s="635">
        <v>0</v>
      </c>
      <c r="AS90" s="635"/>
      <c r="AT90" s="635">
        <v>8</v>
      </c>
      <c r="AU90" s="635">
        <v>0</v>
      </c>
      <c r="AV90" s="635">
        <v>0</v>
      </c>
      <c r="AW90" s="635">
        <v>0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4</v>
      </c>
      <c r="E91" s="34">
        <f t="shared" ref="E91:E143" si="78">SUM(G91+I91+K91+M91+O91+Q91+S91+U91+W91+Y91+AA91+AC91+AE91+AG91+AI91+AK91+AM91)</f>
        <v>1</v>
      </c>
      <c r="F91" s="36">
        <f t="shared" ref="F91:F143" si="79">SUM(H91+J91+L91+N91+P91+R91+T91+V91+X91+Z91+AB91+AD91+AF91+AH91+AJ91+AL91+AN91)</f>
        <v>3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1</v>
      </c>
      <c r="X91" s="39">
        <v>0</v>
      </c>
      <c r="Y91" s="68">
        <v>0</v>
      </c>
      <c r="Z91" s="39">
        <v>0</v>
      </c>
      <c r="AA91" s="68">
        <v>0</v>
      </c>
      <c r="AB91" s="39">
        <v>1</v>
      </c>
      <c r="AC91" s="68">
        <v>0</v>
      </c>
      <c r="AD91" s="39">
        <v>1</v>
      </c>
      <c r="AE91" s="68">
        <v>0</v>
      </c>
      <c r="AF91" s="39">
        <v>1</v>
      </c>
      <c r="AG91" s="68">
        <v>0</v>
      </c>
      <c r="AH91" s="39">
        <v>0</v>
      </c>
      <c r="AI91" s="68">
        <v>0</v>
      </c>
      <c r="AJ91" s="39">
        <v>0</v>
      </c>
      <c r="AK91" s="68">
        <v>0</v>
      </c>
      <c r="AL91" s="39">
        <v>0</v>
      </c>
      <c r="AM91" s="68">
        <v>0</v>
      </c>
      <c r="AN91" s="40">
        <v>0</v>
      </c>
      <c r="AO91" s="38">
        <v>0</v>
      </c>
      <c r="AP91" s="38">
        <v>1</v>
      </c>
      <c r="AQ91" s="41">
        <v>4</v>
      </c>
      <c r="AR91" s="41">
        <v>0</v>
      </c>
      <c r="AS91" s="41"/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11</v>
      </c>
      <c r="E92" s="34">
        <f t="shared" si="78"/>
        <v>9</v>
      </c>
      <c r="F92" s="36">
        <f t="shared" si="79"/>
        <v>2</v>
      </c>
      <c r="G92" s="37">
        <v>1</v>
      </c>
      <c r="H92" s="27">
        <v>1</v>
      </c>
      <c r="I92" s="24">
        <v>0</v>
      </c>
      <c r="J92" s="238">
        <v>0</v>
      </c>
      <c r="K92" s="24">
        <v>0</v>
      </c>
      <c r="L92" s="39">
        <v>0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1</v>
      </c>
      <c r="V92" s="39">
        <v>0</v>
      </c>
      <c r="W92" s="68">
        <v>0</v>
      </c>
      <c r="X92" s="39">
        <v>0</v>
      </c>
      <c r="Y92" s="68">
        <v>0</v>
      </c>
      <c r="Z92" s="39">
        <v>0</v>
      </c>
      <c r="AA92" s="68">
        <v>1</v>
      </c>
      <c r="AB92" s="39">
        <v>1</v>
      </c>
      <c r="AC92" s="68">
        <v>2</v>
      </c>
      <c r="AD92" s="39">
        <v>0</v>
      </c>
      <c r="AE92" s="68">
        <v>0</v>
      </c>
      <c r="AF92" s="39">
        <v>0</v>
      </c>
      <c r="AG92" s="68">
        <v>4</v>
      </c>
      <c r="AH92" s="39">
        <v>0</v>
      </c>
      <c r="AI92" s="68">
        <v>0</v>
      </c>
      <c r="AJ92" s="39">
        <v>0</v>
      </c>
      <c r="AK92" s="68">
        <v>0</v>
      </c>
      <c r="AL92" s="39">
        <v>0</v>
      </c>
      <c r="AM92" s="68">
        <v>0</v>
      </c>
      <c r="AN92" s="40">
        <v>0</v>
      </c>
      <c r="AO92" s="38">
        <v>0</v>
      </c>
      <c r="AP92" s="25">
        <v>0</v>
      </c>
      <c r="AQ92" s="29">
        <v>11</v>
      </c>
      <c r="AR92" s="29">
        <v>0</v>
      </c>
      <c r="AS92" s="29"/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4</v>
      </c>
      <c r="E93" s="34">
        <f t="shared" si="78"/>
        <v>3</v>
      </c>
      <c r="F93" s="36">
        <f t="shared" si="79"/>
        <v>1</v>
      </c>
      <c r="G93" s="37">
        <v>0</v>
      </c>
      <c r="H93" s="27">
        <v>1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0</v>
      </c>
      <c r="X93" s="39">
        <v>0</v>
      </c>
      <c r="Y93" s="68">
        <v>0</v>
      </c>
      <c r="Z93" s="39">
        <v>0</v>
      </c>
      <c r="AA93" s="68">
        <v>0</v>
      </c>
      <c r="AB93" s="39">
        <v>0</v>
      </c>
      <c r="AC93" s="68">
        <v>2</v>
      </c>
      <c r="AD93" s="39">
        <v>0</v>
      </c>
      <c r="AE93" s="68">
        <v>0</v>
      </c>
      <c r="AF93" s="39">
        <v>0</v>
      </c>
      <c r="AG93" s="68">
        <v>1</v>
      </c>
      <c r="AH93" s="39">
        <v>0</v>
      </c>
      <c r="AI93" s="68">
        <v>0</v>
      </c>
      <c r="AJ93" s="39">
        <v>0</v>
      </c>
      <c r="AK93" s="68">
        <v>0</v>
      </c>
      <c r="AL93" s="39">
        <v>0</v>
      </c>
      <c r="AM93" s="68">
        <v>0</v>
      </c>
      <c r="AN93" s="40">
        <v>0</v>
      </c>
      <c r="AO93" s="38">
        <v>0</v>
      </c>
      <c r="AP93" s="25">
        <v>0</v>
      </c>
      <c r="AQ93" s="29">
        <v>4</v>
      </c>
      <c r="AR93" s="29">
        <v>0</v>
      </c>
      <c r="AS93" s="29"/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159</v>
      </c>
      <c r="E94" s="34">
        <f t="shared" si="78"/>
        <v>74</v>
      </c>
      <c r="F94" s="36">
        <f>SUM(H94+J94+L94+N94+P94+R94+T94+V94+X94+Z94+AB94+AD94+AF94+AH94+AJ94+AL94+AN94)</f>
        <v>85</v>
      </c>
      <c r="G94" s="37"/>
      <c r="H94" s="27"/>
      <c r="I94" s="24"/>
      <c r="J94" s="238"/>
      <c r="K94" s="24"/>
      <c r="L94" s="39"/>
      <c r="M94" s="37"/>
      <c r="N94" s="39"/>
      <c r="O94" s="68"/>
      <c r="P94" s="39"/>
      <c r="Q94" s="68">
        <v>1</v>
      </c>
      <c r="R94" s="39">
        <v>3</v>
      </c>
      <c r="S94" s="68">
        <v>4</v>
      </c>
      <c r="T94" s="39">
        <v>6</v>
      </c>
      <c r="U94" s="68">
        <v>12</v>
      </c>
      <c r="V94" s="39">
        <v>15</v>
      </c>
      <c r="W94" s="68">
        <v>36</v>
      </c>
      <c r="X94" s="39">
        <v>29</v>
      </c>
      <c r="Y94" s="68">
        <v>5</v>
      </c>
      <c r="Z94" s="39">
        <v>6</v>
      </c>
      <c r="AA94" s="68">
        <v>1</v>
      </c>
      <c r="AB94" s="39">
        <v>3</v>
      </c>
      <c r="AC94" s="68">
        <v>1</v>
      </c>
      <c r="AD94" s="39">
        <v>3</v>
      </c>
      <c r="AE94" s="68">
        <v>2</v>
      </c>
      <c r="AF94" s="39">
        <v>3</v>
      </c>
      <c r="AG94" s="68">
        <v>2</v>
      </c>
      <c r="AH94" s="39">
        <v>6</v>
      </c>
      <c r="AI94" s="68"/>
      <c r="AJ94" s="39">
        <v>6</v>
      </c>
      <c r="AK94" s="68">
        <v>5</v>
      </c>
      <c r="AL94" s="39">
        <v>3</v>
      </c>
      <c r="AM94" s="68">
        <v>5</v>
      </c>
      <c r="AN94" s="40">
        <v>2</v>
      </c>
      <c r="AO94" s="38">
        <v>26</v>
      </c>
      <c r="AP94" s="25">
        <v>0</v>
      </c>
      <c r="AQ94" s="29">
        <v>159</v>
      </c>
      <c r="AR94" s="29">
        <v>2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62</v>
      </c>
      <c r="E95" s="34">
        <f>SUM(Y95+AA95+AC95+AE95+AG95+AI95+AK95+AM95)</f>
        <v>29</v>
      </c>
      <c r="F95" s="36">
        <f>SUM(Z95+AB95+AD95+AF95+AH95+AJ95+AL95+AN95)</f>
        <v>33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12</v>
      </c>
      <c r="Z95" s="39">
        <v>10</v>
      </c>
      <c r="AA95" s="68">
        <v>6</v>
      </c>
      <c r="AB95" s="39">
        <v>4</v>
      </c>
      <c r="AC95" s="68">
        <v>2</v>
      </c>
      <c r="AD95" s="39">
        <v>16</v>
      </c>
      <c r="AE95" s="68">
        <v>0</v>
      </c>
      <c r="AF95" s="39">
        <v>0</v>
      </c>
      <c r="AG95" s="68">
        <v>8</v>
      </c>
      <c r="AH95" s="39">
        <v>3</v>
      </c>
      <c r="AI95" s="68">
        <v>0</v>
      </c>
      <c r="AJ95" s="39">
        <v>0</v>
      </c>
      <c r="AK95" s="68">
        <v>0</v>
      </c>
      <c r="AL95" s="39">
        <v>0</v>
      </c>
      <c r="AM95" s="68">
        <v>1</v>
      </c>
      <c r="AN95" s="40">
        <v>0</v>
      </c>
      <c r="AO95" s="243"/>
      <c r="AP95" s="25">
        <v>0</v>
      </c>
      <c r="AQ95" s="29">
        <v>62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75</v>
      </c>
      <c r="E96" s="34">
        <f t="shared" si="78"/>
        <v>35</v>
      </c>
      <c r="F96" s="36">
        <f t="shared" si="79"/>
        <v>40</v>
      </c>
      <c r="G96" s="37">
        <v>1</v>
      </c>
      <c r="H96" s="39">
        <v>2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1</v>
      </c>
      <c r="P96" s="39">
        <v>1</v>
      </c>
      <c r="Q96" s="68">
        <v>0</v>
      </c>
      <c r="R96" s="39">
        <v>0</v>
      </c>
      <c r="S96" s="68">
        <v>0</v>
      </c>
      <c r="T96" s="39">
        <v>0</v>
      </c>
      <c r="U96" s="68">
        <v>2</v>
      </c>
      <c r="V96" s="39">
        <v>0</v>
      </c>
      <c r="W96" s="68">
        <v>0</v>
      </c>
      <c r="X96" s="39">
        <v>0</v>
      </c>
      <c r="Y96" s="68">
        <v>14</v>
      </c>
      <c r="Z96" s="39">
        <v>10</v>
      </c>
      <c r="AA96" s="68">
        <v>6</v>
      </c>
      <c r="AB96" s="39">
        <v>6</v>
      </c>
      <c r="AC96" s="68">
        <v>2</v>
      </c>
      <c r="AD96" s="39">
        <v>16</v>
      </c>
      <c r="AE96" s="68">
        <v>0</v>
      </c>
      <c r="AF96" s="39">
        <v>0</v>
      </c>
      <c r="AG96" s="68">
        <v>8</v>
      </c>
      <c r="AH96" s="39">
        <v>5</v>
      </c>
      <c r="AI96" s="68">
        <v>0</v>
      </c>
      <c r="AJ96" s="39">
        <v>0</v>
      </c>
      <c r="AK96" s="68">
        <v>0</v>
      </c>
      <c r="AL96" s="39">
        <v>0</v>
      </c>
      <c r="AM96" s="68">
        <v>1</v>
      </c>
      <c r="AN96" s="40">
        <v>0</v>
      </c>
      <c r="AO96" s="38">
        <v>0</v>
      </c>
      <c r="AP96" s="38">
        <v>0</v>
      </c>
      <c r="AQ96" s="41">
        <v>75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0</v>
      </c>
      <c r="E97" s="34">
        <f t="shared" si="78"/>
        <v>0</v>
      </c>
      <c r="F97" s="36">
        <f t="shared" si="79"/>
        <v>0</v>
      </c>
      <c r="G97" s="37"/>
      <c r="H97" s="39"/>
      <c r="I97" s="37"/>
      <c r="J97" s="69"/>
      <c r="K97" s="37"/>
      <c r="L97" s="39"/>
      <c r="M97" s="37"/>
      <c r="N97" s="39"/>
      <c r="O97" s="68"/>
      <c r="P97" s="39"/>
      <c r="Q97" s="68"/>
      <c r="R97" s="39"/>
      <c r="S97" s="68"/>
      <c r="T97" s="39"/>
      <c r="U97" s="68"/>
      <c r="V97" s="39"/>
      <c r="W97" s="68"/>
      <c r="X97" s="39"/>
      <c r="Y97" s="68"/>
      <c r="Z97" s="39"/>
      <c r="AA97" s="68"/>
      <c r="AB97" s="39"/>
      <c r="AC97" s="68"/>
      <c r="AD97" s="39"/>
      <c r="AE97" s="68"/>
      <c r="AF97" s="39"/>
      <c r="AG97" s="68"/>
      <c r="AH97" s="39"/>
      <c r="AI97" s="68"/>
      <c r="AJ97" s="39"/>
      <c r="AK97" s="68"/>
      <c r="AL97" s="39"/>
      <c r="AM97" s="68"/>
      <c r="AN97" s="40"/>
      <c r="AO97" s="38">
        <v>0</v>
      </c>
      <c r="AP97" s="38">
        <v>0</v>
      </c>
      <c r="AQ97" s="41">
        <v>0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65</v>
      </c>
      <c r="E98" s="34">
        <f t="shared" si="78"/>
        <v>21</v>
      </c>
      <c r="F98" s="36">
        <f t="shared" si="79"/>
        <v>44</v>
      </c>
      <c r="G98" s="37">
        <v>0</v>
      </c>
      <c r="H98" s="27">
        <v>0</v>
      </c>
      <c r="I98" s="24">
        <v>0</v>
      </c>
      <c r="J98" s="238">
        <v>0</v>
      </c>
      <c r="K98" s="24">
        <v>0</v>
      </c>
      <c r="L98" s="39">
        <v>0</v>
      </c>
      <c r="M98" s="37">
        <v>1</v>
      </c>
      <c r="N98" s="39">
        <v>0</v>
      </c>
      <c r="O98" s="68">
        <v>2</v>
      </c>
      <c r="P98" s="39">
        <v>0</v>
      </c>
      <c r="Q98" s="68">
        <v>0</v>
      </c>
      <c r="R98" s="39">
        <v>0</v>
      </c>
      <c r="S98" s="68">
        <v>1</v>
      </c>
      <c r="T98" s="39">
        <v>0</v>
      </c>
      <c r="U98" s="68">
        <v>2</v>
      </c>
      <c r="V98" s="39">
        <v>0</v>
      </c>
      <c r="W98" s="68">
        <v>4</v>
      </c>
      <c r="X98" s="39">
        <v>2</v>
      </c>
      <c r="Y98" s="68">
        <v>1</v>
      </c>
      <c r="Z98" s="39">
        <v>0</v>
      </c>
      <c r="AA98" s="68">
        <v>0</v>
      </c>
      <c r="AB98" s="39">
        <v>0</v>
      </c>
      <c r="AC98" s="68">
        <v>3</v>
      </c>
      <c r="AD98" s="39">
        <v>8</v>
      </c>
      <c r="AE98" s="68">
        <v>4</v>
      </c>
      <c r="AF98" s="39">
        <v>6</v>
      </c>
      <c r="AG98" s="68">
        <v>3</v>
      </c>
      <c r="AH98" s="39">
        <v>14</v>
      </c>
      <c r="AI98" s="68">
        <v>0</v>
      </c>
      <c r="AJ98" s="39">
        <v>0</v>
      </c>
      <c r="AK98" s="68">
        <v>0</v>
      </c>
      <c r="AL98" s="39">
        <v>5</v>
      </c>
      <c r="AM98" s="68">
        <v>0</v>
      </c>
      <c r="AN98" s="40">
        <v>9</v>
      </c>
      <c r="AO98" s="38">
        <v>0</v>
      </c>
      <c r="AP98" s="25">
        <v>0</v>
      </c>
      <c r="AQ98" s="29">
        <v>65</v>
      </c>
      <c r="AR98" s="29">
        <v>0</v>
      </c>
      <c r="AS98" s="29">
        <v>0</v>
      </c>
      <c r="AT98" s="25">
        <v>1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>
        <v>0</v>
      </c>
      <c r="AS99" s="29">
        <v>0</v>
      </c>
      <c r="AT99" s="25">
        <v>0</v>
      </c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52</v>
      </c>
      <c r="E100" s="34">
        <f>SUM(G100+I100+K100+M100+O100+Q100+S100+U100+W100+Y100)</f>
        <v>35</v>
      </c>
      <c r="F100" s="36">
        <f>SUM(H100+J100+L100+N100+P100+R100+T100+V100+X100+Z100)</f>
        <v>17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2</v>
      </c>
      <c r="V100" s="39">
        <v>0</v>
      </c>
      <c r="W100" s="68">
        <v>13</v>
      </c>
      <c r="X100" s="39">
        <v>14</v>
      </c>
      <c r="Y100" s="68">
        <v>20</v>
      </c>
      <c r="Z100" s="39">
        <v>3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>
        <v>0</v>
      </c>
      <c r="AP100" s="38">
        <v>0</v>
      </c>
      <c r="AQ100" s="41">
        <v>52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25</v>
      </c>
      <c r="E101" s="34">
        <f t="shared" si="78"/>
        <v>15</v>
      </c>
      <c r="F101" s="36">
        <f t="shared" si="79"/>
        <v>10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7</v>
      </c>
      <c r="X101" s="39">
        <v>3</v>
      </c>
      <c r="Y101" s="68">
        <v>7</v>
      </c>
      <c r="Z101" s="39">
        <v>6</v>
      </c>
      <c r="AA101" s="68">
        <v>1</v>
      </c>
      <c r="AB101" s="39">
        <v>0</v>
      </c>
      <c r="AC101" s="68">
        <v>0</v>
      </c>
      <c r="AD101" s="39">
        <v>1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>
        <v>0</v>
      </c>
      <c r="AP101" s="38">
        <v>0</v>
      </c>
      <c r="AQ101" s="41">
        <v>25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8</v>
      </c>
      <c r="E102" s="34">
        <f t="shared" si="78"/>
        <v>2</v>
      </c>
      <c r="F102" s="36">
        <f t="shared" si="79"/>
        <v>6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0</v>
      </c>
      <c r="Y102" s="68">
        <v>1</v>
      </c>
      <c r="Z102" s="39">
        <v>3</v>
      </c>
      <c r="AA102" s="68">
        <v>0</v>
      </c>
      <c r="AB102" s="39">
        <v>1</v>
      </c>
      <c r="AC102" s="68">
        <v>0</v>
      </c>
      <c r="AD102" s="39">
        <v>0</v>
      </c>
      <c r="AE102" s="68">
        <v>0</v>
      </c>
      <c r="AF102" s="39">
        <v>0</v>
      </c>
      <c r="AG102" s="68">
        <v>1</v>
      </c>
      <c r="AH102" s="39">
        <v>2</v>
      </c>
      <c r="AI102" s="68">
        <v>0</v>
      </c>
      <c r="AJ102" s="39">
        <v>0</v>
      </c>
      <c r="AK102" s="68">
        <v>0</v>
      </c>
      <c r="AL102" s="39">
        <v>0</v>
      </c>
      <c r="AM102" s="68">
        <v>0</v>
      </c>
      <c r="AN102" s="40">
        <v>0</v>
      </c>
      <c r="AO102" s="38">
        <v>0</v>
      </c>
      <c r="AP102" s="38">
        <v>0</v>
      </c>
      <c r="AQ102" s="41">
        <v>8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7</v>
      </c>
      <c r="E103" s="34">
        <f t="shared" si="78"/>
        <v>3</v>
      </c>
      <c r="F103" s="36">
        <f t="shared" si="79"/>
        <v>4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0</v>
      </c>
      <c r="X103" s="39">
        <v>1</v>
      </c>
      <c r="Y103" s="68">
        <v>3</v>
      </c>
      <c r="Z103" s="39">
        <v>2</v>
      </c>
      <c r="AA103" s="68">
        <v>0</v>
      </c>
      <c r="AB103" s="39">
        <v>1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>
        <v>0</v>
      </c>
      <c r="AP103" s="38">
        <v>0</v>
      </c>
      <c r="AQ103" s="41">
        <v>7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>
        <v>0</v>
      </c>
      <c r="AP104" s="38">
        <v>0</v>
      </c>
      <c r="AQ104" s="41">
        <v>0</v>
      </c>
      <c r="AR104" s="29">
        <v>0</v>
      </c>
      <c r="AS104" s="41">
        <v>0</v>
      </c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>
        <v>0</v>
      </c>
      <c r="AP105" s="38">
        <v>0</v>
      </c>
      <c r="AQ105" s="41">
        <v>0</v>
      </c>
      <c r="AR105" s="245"/>
      <c r="AS105" s="41">
        <v>0</v>
      </c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7</v>
      </c>
      <c r="E106" s="34">
        <f t="shared" ref="E106:F108" si="87">SUM(Q106+S106+U106+W106+Y106+AA106+AC106+AE106+AG106+AI106+AK106+AM106)</f>
        <v>0</v>
      </c>
      <c r="F106" s="36">
        <f t="shared" si="87"/>
        <v>7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0</v>
      </c>
      <c r="X106" s="39">
        <v>0</v>
      </c>
      <c r="Y106" s="68">
        <v>0</v>
      </c>
      <c r="Z106" s="39">
        <v>1</v>
      </c>
      <c r="AA106" s="68">
        <v>0</v>
      </c>
      <c r="AB106" s="39">
        <v>1</v>
      </c>
      <c r="AC106" s="68">
        <v>0</v>
      </c>
      <c r="AD106" s="39">
        <v>1</v>
      </c>
      <c r="AE106" s="68">
        <v>0</v>
      </c>
      <c r="AF106" s="39">
        <v>2</v>
      </c>
      <c r="AG106" s="68">
        <v>0</v>
      </c>
      <c r="AH106" s="39">
        <v>2</v>
      </c>
      <c r="AI106" s="68">
        <v>0</v>
      </c>
      <c r="AJ106" s="39">
        <v>0</v>
      </c>
      <c r="AK106" s="68">
        <v>0</v>
      </c>
      <c r="AL106" s="39">
        <v>0</v>
      </c>
      <c r="AM106" s="68">
        <v>0</v>
      </c>
      <c r="AN106" s="40">
        <v>0</v>
      </c>
      <c r="AO106" s="38">
        <v>0</v>
      </c>
      <c r="AP106" s="38">
        <v>0</v>
      </c>
      <c r="AQ106" s="41">
        <v>7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8</v>
      </c>
      <c r="E107" s="34">
        <f t="shared" si="87"/>
        <v>3</v>
      </c>
      <c r="F107" s="36">
        <f t="shared" si="87"/>
        <v>5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1</v>
      </c>
      <c r="Y107" s="68">
        <v>0</v>
      </c>
      <c r="Z107" s="39">
        <v>0</v>
      </c>
      <c r="AA107" s="68">
        <v>0</v>
      </c>
      <c r="AB107" s="39">
        <v>1</v>
      </c>
      <c r="AC107" s="68">
        <v>1</v>
      </c>
      <c r="AD107" s="39">
        <v>2</v>
      </c>
      <c r="AE107" s="68">
        <v>2</v>
      </c>
      <c r="AF107" s="39">
        <v>0</v>
      </c>
      <c r="AG107" s="68">
        <v>0</v>
      </c>
      <c r="AH107" s="39">
        <v>0</v>
      </c>
      <c r="AI107" s="68">
        <v>0</v>
      </c>
      <c r="AJ107" s="39">
        <v>0</v>
      </c>
      <c r="AK107" s="68">
        <v>0</v>
      </c>
      <c r="AL107" s="39">
        <v>1</v>
      </c>
      <c r="AM107" s="68">
        <v>0</v>
      </c>
      <c r="AN107" s="40">
        <v>0</v>
      </c>
      <c r="AO107" s="38">
        <v>0</v>
      </c>
      <c r="AP107" s="38">
        <v>0</v>
      </c>
      <c r="AQ107" s="41">
        <v>8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9</v>
      </c>
      <c r="E108" s="34">
        <f t="shared" si="87"/>
        <v>5</v>
      </c>
      <c r="F108" s="36">
        <f t="shared" si="87"/>
        <v>4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1</v>
      </c>
      <c r="X108" s="39">
        <v>0</v>
      </c>
      <c r="Y108" s="68">
        <v>4</v>
      </c>
      <c r="Z108" s="39">
        <v>1</v>
      </c>
      <c r="AA108" s="68">
        <v>0</v>
      </c>
      <c r="AB108" s="39">
        <v>1</v>
      </c>
      <c r="AC108" s="68">
        <v>0</v>
      </c>
      <c r="AD108" s="39">
        <v>0</v>
      </c>
      <c r="AE108" s="68">
        <v>0</v>
      </c>
      <c r="AF108" s="39">
        <v>1</v>
      </c>
      <c r="AG108" s="68">
        <v>0</v>
      </c>
      <c r="AH108" s="39">
        <v>1</v>
      </c>
      <c r="AI108" s="68">
        <v>0</v>
      </c>
      <c r="AJ108" s="39">
        <v>0</v>
      </c>
      <c r="AK108" s="68">
        <v>0</v>
      </c>
      <c r="AL108" s="39">
        <v>0</v>
      </c>
      <c r="AM108" s="68">
        <v>0</v>
      </c>
      <c r="AN108" s="40">
        <v>0</v>
      </c>
      <c r="AO108" s="38">
        <v>0</v>
      </c>
      <c r="AP108" s="38">
        <v>0</v>
      </c>
      <c r="AQ108" s="41">
        <v>9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>
        <v>0</v>
      </c>
      <c r="AP109" s="38">
        <v>0</v>
      </c>
      <c r="AQ109" s="41">
        <v>0</v>
      </c>
      <c r="AR109" s="245"/>
      <c r="AS109" s="41">
        <v>0</v>
      </c>
      <c r="AT109" s="38">
        <v>0</v>
      </c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>
        <v>0</v>
      </c>
      <c r="AP110" s="38">
        <v>0</v>
      </c>
      <c r="AQ110" s="41">
        <v>0</v>
      </c>
      <c r="AR110" s="41">
        <v>0</v>
      </c>
      <c r="AS110" s="41">
        <v>0</v>
      </c>
      <c r="AT110" s="38">
        <v>0</v>
      </c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>
        <v>0</v>
      </c>
      <c r="AP111" s="38">
        <v>0</v>
      </c>
      <c r="AQ111" s="41">
        <v>0</v>
      </c>
      <c r="AR111" s="41">
        <v>0</v>
      </c>
      <c r="AS111" s="41">
        <v>0</v>
      </c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>
        <v>0</v>
      </c>
      <c r="AP112" s="38">
        <v>0</v>
      </c>
      <c r="AQ112" s="41">
        <v>0</v>
      </c>
      <c r="AR112" s="41">
        <v>0</v>
      </c>
      <c r="AS112" s="41">
        <v>0</v>
      </c>
      <c r="AT112" s="38">
        <v>0</v>
      </c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>
        <v>0</v>
      </c>
      <c r="AP113" s="38">
        <v>0</v>
      </c>
      <c r="AQ113" s="41">
        <v>0</v>
      </c>
      <c r="AR113" s="41">
        <v>0</v>
      </c>
      <c r="AS113" s="41">
        <v>0</v>
      </c>
      <c r="AT113" s="38">
        <v>0</v>
      </c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>
        <v>0</v>
      </c>
      <c r="AP114" s="38">
        <v>0</v>
      </c>
      <c r="AQ114" s="41">
        <v>0</v>
      </c>
      <c r="AR114" s="41">
        <v>0</v>
      </c>
      <c r="AS114" s="41">
        <v>0</v>
      </c>
      <c r="AT114" s="38">
        <v>0</v>
      </c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>
        <v>0</v>
      </c>
      <c r="AP115" s="38">
        <v>0</v>
      </c>
      <c r="AQ115" s="41">
        <v>0</v>
      </c>
      <c r="AR115" s="41">
        <v>0</v>
      </c>
      <c r="AS115" s="41">
        <v>0</v>
      </c>
      <c r="AT115" s="38">
        <v>0</v>
      </c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>
        <v>0</v>
      </c>
      <c r="AP116" s="38">
        <v>0</v>
      </c>
      <c r="AQ116" s="41">
        <v>0</v>
      </c>
      <c r="AR116" s="41">
        <v>0</v>
      </c>
      <c r="AS116" s="41">
        <v>0</v>
      </c>
      <c r="AT116" s="38">
        <v>0</v>
      </c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9</v>
      </c>
      <c r="E117" s="34">
        <f>SUM(S117+U117+W117+Y117+AA117+AC117+AE117+AG117+AI117+AK117+AM117)</f>
        <v>3</v>
      </c>
      <c r="F117" s="36">
        <f>SUM(T117+V117+X117+Z117+AB117+AD117+AF117+AH117+AJ117+AL117+AN117)</f>
        <v>6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>
        <v>0</v>
      </c>
      <c r="T117" s="39">
        <v>0</v>
      </c>
      <c r="U117" s="68">
        <v>0</v>
      </c>
      <c r="V117" s="39">
        <v>0</v>
      </c>
      <c r="W117" s="68">
        <v>0</v>
      </c>
      <c r="X117" s="39">
        <v>0</v>
      </c>
      <c r="Y117" s="68">
        <v>1</v>
      </c>
      <c r="Z117" s="39">
        <v>0</v>
      </c>
      <c r="AA117" s="68">
        <v>0</v>
      </c>
      <c r="AB117" s="39">
        <v>0</v>
      </c>
      <c r="AC117" s="68">
        <v>0</v>
      </c>
      <c r="AD117" s="39">
        <v>0</v>
      </c>
      <c r="AE117" s="68">
        <v>1</v>
      </c>
      <c r="AF117" s="39">
        <v>3</v>
      </c>
      <c r="AG117" s="68">
        <v>0</v>
      </c>
      <c r="AH117" s="39">
        <v>2</v>
      </c>
      <c r="AI117" s="68">
        <v>1</v>
      </c>
      <c r="AJ117" s="39">
        <v>0</v>
      </c>
      <c r="AK117" s="68">
        <v>0</v>
      </c>
      <c r="AL117" s="39">
        <v>1</v>
      </c>
      <c r="AM117" s="68">
        <v>0</v>
      </c>
      <c r="AN117" s="40">
        <v>0</v>
      </c>
      <c r="AO117" s="38">
        <v>0</v>
      </c>
      <c r="AP117" s="38">
        <v>0</v>
      </c>
      <c r="AQ117" s="41">
        <v>9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3</v>
      </c>
      <c r="E118" s="34">
        <f>SUM(U118+W118+Y118+AA118+AC118+AE118+AG118+AI118+AK118+AM118)</f>
        <v>0</v>
      </c>
      <c r="F118" s="36">
        <f>SUM(V118+X118+Z118+AB118+AD118+AF118+AH118+AJ118+AL118+AN118)</f>
        <v>3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0</v>
      </c>
      <c r="W118" s="68">
        <v>0</v>
      </c>
      <c r="X118" s="39">
        <v>0</v>
      </c>
      <c r="Y118" s="68">
        <v>0</v>
      </c>
      <c r="Z118" s="39">
        <v>0</v>
      </c>
      <c r="AA118" s="68">
        <v>0</v>
      </c>
      <c r="AB118" s="39">
        <v>2</v>
      </c>
      <c r="AC118" s="68">
        <v>0</v>
      </c>
      <c r="AD118" s="39">
        <v>0</v>
      </c>
      <c r="AE118" s="68">
        <v>0</v>
      </c>
      <c r="AF118" s="39">
        <v>0</v>
      </c>
      <c r="AG118" s="68">
        <v>0</v>
      </c>
      <c r="AH118" s="39">
        <v>1</v>
      </c>
      <c r="AI118" s="68">
        <v>0</v>
      </c>
      <c r="AJ118" s="39">
        <v>0</v>
      </c>
      <c r="AK118" s="68">
        <v>0</v>
      </c>
      <c r="AL118" s="39">
        <v>0</v>
      </c>
      <c r="AM118" s="68">
        <v>0</v>
      </c>
      <c r="AN118" s="40">
        <v>0</v>
      </c>
      <c r="AO118" s="38">
        <v>0</v>
      </c>
      <c r="AP118" s="38">
        <v>0</v>
      </c>
      <c r="AQ118" s="41">
        <v>3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8</v>
      </c>
      <c r="E120" s="34">
        <f>SUM(G120+I120+K120+M120+O120+Q120+S120+U120+W120+Y120+AA120+AC120+AE120+AG120+AI120+AK120+AM120)</f>
        <v>2</v>
      </c>
      <c r="F120" s="36">
        <f t="shared" si="79"/>
        <v>6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0</v>
      </c>
      <c r="X120" s="39">
        <v>0</v>
      </c>
      <c r="Y120" s="68">
        <v>1</v>
      </c>
      <c r="Z120" s="39">
        <v>3</v>
      </c>
      <c r="AA120" s="68">
        <v>0</v>
      </c>
      <c r="AB120" s="39">
        <v>1</v>
      </c>
      <c r="AC120" s="68">
        <v>0</v>
      </c>
      <c r="AD120" s="39">
        <v>0</v>
      </c>
      <c r="AE120" s="68">
        <v>0</v>
      </c>
      <c r="AF120" s="39">
        <v>0</v>
      </c>
      <c r="AG120" s="68">
        <v>1</v>
      </c>
      <c r="AH120" s="39">
        <v>2</v>
      </c>
      <c r="AI120" s="68">
        <v>0</v>
      </c>
      <c r="AJ120" s="39">
        <v>0</v>
      </c>
      <c r="AK120" s="68">
        <v>0</v>
      </c>
      <c r="AL120" s="39">
        <v>0</v>
      </c>
      <c r="AM120" s="68">
        <v>0</v>
      </c>
      <c r="AN120" s="40">
        <v>0</v>
      </c>
      <c r="AO120" s="38">
        <v>0</v>
      </c>
      <c r="AP120" s="38">
        <v>0</v>
      </c>
      <c r="AQ120" s="41">
        <v>8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>
        <v>0</v>
      </c>
      <c r="AS121" s="41">
        <v>0</v>
      </c>
      <c r="AT121" s="38">
        <v>0</v>
      </c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>
        <v>0</v>
      </c>
      <c r="AS122" s="41">
        <v>0</v>
      </c>
      <c r="AT122" s="38">
        <v>0</v>
      </c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>
        <v>0</v>
      </c>
      <c r="AS123" s="41">
        <v>0</v>
      </c>
      <c r="AT123" s="38">
        <v>0</v>
      </c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>
        <v>0</v>
      </c>
      <c r="AS124" s="41">
        <v>0</v>
      </c>
      <c r="AT124" s="38">
        <v>0</v>
      </c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>
        <v>0</v>
      </c>
      <c r="AS125" s="41">
        <v>0</v>
      </c>
      <c r="AT125" s="38">
        <v>0</v>
      </c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4</v>
      </c>
      <c r="E126" s="34">
        <f t="shared" si="92"/>
        <v>2</v>
      </c>
      <c r="F126" s="36">
        <f t="shared" si="92"/>
        <v>2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0</v>
      </c>
      <c r="AH126" s="39">
        <v>0</v>
      </c>
      <c r="AI126" s="68">
        <v>0</v>
      </c>
      <c r="AJ126" s="39">
        <v>1</v>
      </c>
      <c r="AK126" s="68">
        <v>1</v>
      </c>
      <c r="AL126" s="39">
        <v>1</v>
      </c>
      <c r="AM126" s="68">
        <v>1</v>
      </c>
      <c r="AN126" s="40">
        <v>0</v>
      </c>
      <c r="AO126" s="243"/>
      <c r="AP126" s="38">
        <v>0</v>
      </c>
      <c r="AQ126" s="41">
        <v>4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>
        <v>0</v>
      </c>
      <c r="AS127" s="41">
        <v>0</v>
      </c>
      <c r="AT127" s="38">
        <v>0</v>
      </c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1</v>
      </c>
      <c r="E128" s="34">
        <f t="shared" si="78"/>
        <v>0</v>
      </c>
      <c r="F128" s="36">
        <f t="shared" si="79"/>
        <v>1</v>
      </c>
      <c r="G128" s="246">
        <v>0</v>
      </c>
      <c r="H128" s="248">
        <v>0</v>
      </c>
      <c r="I128" s="246">
        <v>0</v>
      </c>
      <c r="J128" s="250">
        <v>0</v>
      </c>
      <c r="K128" s="246">
        <v>0</v>
      </c>
      <c r="L128" s="248">
        <v>0</v>
      </c>
      <c r="M128" s="246">
        <v>0</v>
      </c>
      <c r="N128" s="248">
        <v>0</v>
      </c>
      <c r="O128" s="251">
        <v>0</v>
      </c>
      <c r="P128" s="39">
        <v>0</v>
      </c>
      <c r="Q128" s="68">
        <v>0</v>
      </c>
      <c r="R128" s="39">
        <v>0</v>
      </c>
      <c r="S128" s="68">
        <v>0</v>
      </c>
      <c r="T128" s="248">
        <v>0</v>
      </c>
      <c r="U128" s="251">
        <v>0</v>
      </c>
      <c r="V128" s="39">
        <v>0</v>
      </c>
      <c r="W128" s="68">
        <v>0</v>
      </c>
      <c r="X128" s="39">
        <v>0</v>
      </c>
      <c r="Y128" s="68">
        <v>0</v>
      </c>
      <c r="Z128" s="39">
        <v>0</v>
      </c>
      <c r="AA128" s="68">
        <v>0</v>
      </c>
      <c r="AB128" s="39">
        <v>0</v>
      </c>
      <c r="AC128" s="68">
        <v>0</v>
      </c>
      <c r="AD128" s="39">
        <v>0</v>
      </c>
      <c r="AE128" s="68">
        <v>0</v>
      </c>
      <c r="AF128" s="39">
        <v>0</v>
      </c>
      <c r="AG128" s="68">
        <v>0</v>
      </c>
      <c r="AH128" s="39">
        <v>0</v>
      </c>
      <c r="AI128" s="68">
        <v>0</v>
      </c>
      <c r="AJ128" s="39">
        <v>1</v>
      </c>
      <c r="AK128" s="68">
        <v>0</v>
      </c>
      <c r="AL128" s="39">
        <v>0</v>
      </c>
      <c r="AM128" s="68">
        <v>0</v>
      </c>
      <c r="AN128" s="40">
        <v>0</v>
      </c>
      <c r="AO128" s="38">
        <v>0</v>
      </c>
      <c r="AP128" s="252">
        <v>0</v>
      </c>
      <c r="AQ128" s="249">
        <v>1</v>
      </c>
      <c r="AR128" s="249">
        <v>0</v>
      </c>
      <c r="AS128" s="41">
        <v>0</v>
      </c>
      <c r="AT128" s="38">
        <v>0</v>
      </c>
      <c r="AU128" s="38">
        <v>0</v>
      </c>
      <c r="AV128" s="38">
        <v>0</v>
      </c>
      <c r="AW128" s="38"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>
        <v>0</v>
      </c>
      <c r="AP129" s="252">
        <v>0</v>
      </c>
      <c r="AQ129" s="249">
        <v>0</v>
      </c>
      <c r="AR129" s="249">
        <v>0</v>
      </c>
      <c r="AS129" s="41">
        <v>0</v>
      </c>
      <c r="AT129" s="38">
        <v>0</v>
      </c>
      <c r="AU129" s="38">
        <v>0</v>
      </c>
      <c r="AV129" s="38">
        <v>0</v>
      </c>
      <c r="AW129" s="38"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>
        <v>0</v>
      </c>
      <c r="AP130" s="252">
        <v>0</v>
      </c>
      <c r="AQ130" s="249">
        <v>0</v>
      </c>
      <c r="AR130" s="249">
        <v>0</v>
      </c>
      <c r="AS130" s="41">
        <v>0</v>
      </c>
      <c r="AT130" s="38">
        <v>0</v>
      </c>
      <c r="AU130" s="38">
        <v>0</v>
      </c>
      <c r="AV130" s="38">
        <v>0</v>
      </c>
      <c r="AW130" s="38"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>
        <v>0</v>
      </c>
      <c r="AP131" s="252">
        <v>0</v>
      </c>
      <c r="AQ131" s="249">
        <v>0</v>
      </c>
      <c r="AR131" s="249">
        <v>0</v>
      </c>
      <c r="AS131" s="41">
        <v>0</v>
      </c>
      <c r="AT131" s="38">
        <v>0</v>
      </c>
      <c r="AU131" s="38">
        <v>0</v>
      </c>
      <c r="AV131" s="38">
        <v>0</v>
      </c>
      <c r="AW131" s="38"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>
        <v>0</v>
      </c>
      <c r="AP132" s="252">
        <v>0</v>
      </c>
      <c r="AQ132" s="249">
        <v>0</v>
      </c>
      <c r="AR132" s="249">
        <v>0</v>
      </c>
      <c r="AS132" s="41">
        <v>0</v>
      </c>
      <c r="AT132" s="38">
        <v>0</v>
      </c>
      <c r="AU132" s="38">
        <v>0</v>
      </c>
      <c r="AV132" s="38">
        <v>0</v>
      </c>
      <c r="AW132" s="38"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>
        <v>0</v>
      </c>
      <c r="AP133" s="252">
        <v>0</v>
      </c>
      <c r="AQ133" s="249">
        <v>0</v>
      </c>
      <c r="AR133" s="249">
        <v>0</v>
      </c>
      <c r="AS133" s="41">
        <v>0</v>
      </c>
      <c r="AT133" s="38">
        <v>0</v>
      </c>
      <c r="AU133" s="38">
        <v>0</v>
      </c>
      <c r="AV133" s="38">
        <v>0</v>
      </c>
      <c r="AW133" s="38"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>
        <v>0</v>
      </c>
      <c r="AP134" s="38">
        <v>0</v>
      </c>
      <c r="AQ134" s="41">
        <v>0</v>
      </c>
      <c r="AR134" s="41">
        <v>0</v>
      </c>
      <c r="AS134" s="41">
        <v>0</v>
      </c>
      <c r="AT134" s="38">
        <v>0</v>
      </c>
      <c r="AU134" s="38">
        <v>0</v>
      </c>
      <c r="AV134" s="38">
        <v>0</v>
      </c>
      <c r="AW134" s="38"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>
        <v>0</v>
      </c>
      <c r="AP135" s="38">
        <v>0</v>
      </c>
      <c r="AQ135" s="41">
        <v>0</v>
      </c>
      <c r="AR135" s="41">
        <v>0</v>
      </c>
      <c r="AS135" s="41">
        <v>0</v>
      </c>
      <c r="AT135" s="38">
        <v>0</v>
      </c>
      <c r="AU135" s="38">
        <v>0</v>
      </c>
      <c r="AV135" s="38">
        <v>0</v>
      </c>
      <c r="AW135" s="38"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0</v>
      </c>
      <c r="E136" s="34">
        <f t="shared" si="78"/>
        <v>0</v>
      </c>
      <c r="F136" s="36">
        <f t="shared" si="79"/>
        <v>0</v>
      </c>
      <c r="G136" s="253"/>
      <c r="H136" s="254"/>
      <c r="I136" s="253"/>
      <c r="J136" s="255"/>
      <c r="K136" s="253"/>
      <c r="L136" s="39"/>
      <c r="M136" s="37"/>
      <c r="N136" s="39"/>
      <c r="O136" s="68"/>
      <c r="P136" s="39"/>
      <c r="Q136" s="68"/>
      <c r="R136" s="39"/>
      <c r="S136" s="68"/>
      <c r="T136" s="39"/>
      <c r="U136" s="68"/>
      <c r="V136" s="39"/>
      <c r="W136" s="68"/>
      <c r="X136" s="39"/>
      <c r="Y136" s="68"/>
      <c r="Z136" s="39"/>
      <c r="AA136" s="68"/>
      <c r="AB136" s="39"/>
      <c r="AC136" s="68"/>
      <c r="AD136" s="39"/>
      <c r="AE136" s="68"/>
      <c r="AF136" s="39"/>
      <c r="AG136" s="68"/>
      <c r="AH136" s="39"/>
      <c r="AI136" s="68"/>
      <c r="AJ136" s="39"/>
      <c r="AK136" s="68"/>
      <c r="AL136" s="39"/>
      <c r="AM136" s="68"/>
      <c r="AN136" s="40"/>
      <c r="AO136" s="38">
        <v>0</v>
      </c>
      <c r="AP136" s="256">
        <v>0</v>
      </c>
      <c r="AQ136" s="41">
        <v>0</v>
      </c>
      <c r="AR136" s="41">
        <v>0</v>
      </c>
      <c r="AS136" s="257">
        <v>0</v>
      </c>
      <c r="AT136" s="38">
        <v>0</v>
      </c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>
        <v>0</v>
      </c>
      <c r="AP137" s="256">
        <v>0</v>
      </c>
      <c r="AQ137" s="41">
        <v>0</v>
      </c>
      <c r="AR137" s="41">
        <v>0</v>
      </c>
      <c r="AS137" s="257">
        <v>0</v>
      </c>
      <c r="AT137" s="38">
        <v>0</v>
      </c>
      <c r="AU137" s="38">
        <v>0</v>
      </c>
      <c r="AV137" s="38">
        <v>0</v>
      </c>
      <c r="AW137" s="38">
        <v>0</v>
      </c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>
        <v>0</v>
      </c>
      <c r="AP138" s="256">
        <v>0</v>
      </c>
      <c r="AQ138" s="41">
        <v>0</v>
      </c>
      <c r="AR138" s="41">
        <v>0</v>
      </c>
      <c r="AS138" s="257">
        <v>0</v>
      </c>
      <c r="AT138" s="38">
        <v>0</v>
      </c>
      <c r="AU138" s="38">
        <v>0</v>
      </c>
      <c r="AV138" s="38">
        <v>0</v>
      </c>
      <c r="AW138" s="38">
        <v>0</v>
      </c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>
        <v>0</v>
      </c>
      <c r="AP139" s="256">
        <v>0</v>
      </c>
      <c r="AQ139" s="41">
        <v>0</v>
      </c>
      <c r="AR139" s="41">
        <v>0</v>
      </c>
      <c r="AS139" s="257">
        <v>0</v>
      </c>
      <c r="AT139" s="38">
        <v>0</v>
      </c>
      <c r="AU139" s="38">
        <v>0</v>
      </c>
      <c r="AV139" s="38">
        <v>0</v>
      </c>
      <c r="AW139" s="38">
        <v>0</v>
      </c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>
        <v>0</v>
      </c>
      <c r="AP140" s="256">
        <v>0</v>
      </c>
      <c r="AQ140" s="41">
        <v>0</v>
      </c>
      <c r="AR140" s="41">
        <v>0</v>
      </c>
      <c r="AS140" s="257">
        <v>0</v>
      </c>
      <c r="AT140" s="38">
        <v>0</v>
      </c>
      <c r="AU140" s="38">
        <v>0</v>
      </c>
      <c r="AV140" s="38">
        <v>0</v>
      </c>
      <c r="AW140" s="38">
        <v>0</v>
      </c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>
        <v>0</v>
      </c>
      <c r="AP141" s="38">
        <v>0</v>
      </c>
      <c r="AQ141" s="41">
        <v>0</v>
      </c>
      <c r="AR141" s="41">
        <v>0</v>
      </c>
      <c r="AS141" s="41">
        <v>0</v>
      </c>
      <c r="AT141" s="38">
        <v>0</v>
      </c>
      <c r="AU141" s="38">
        <v>0</v>
      </c>
      <c r="AV141" s="38">
        <v>0</v>
      </c>
      <c r="AW141" s="38">
        <v>0</v>
      </c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>
        <v>0</v>
      </c>
      <c r="AP142" s="38">
        <v>0</v>
      </c>
      <c r="AQ142" s="41">
        <v>0</v>
      </c>
      <c r="AR142" s="41">
        <v>0</v>
      </c>
      <c r="AS142" s="41">
        <v>0</v>
      </c>
      <c r="AT142" s="38">
        <v>0</v>
      </c>
      <c r="AU142" s="80">
        <v>0</v>
      </c>
      <c r="AV142" s="80">
        <v>0</v>
      </c>
      <c r="AW142" s="80">
        <v>0</v>
      </c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4605" t="s">
        <v>4</v>
      </c>
      <c r="B143" s="4614"/>
      <c r="C143" s="4615"/>
      <c r="D143" s="725">
        <f t="shared" si="77"/>
        <v>622</v>
      </c>
      <c r="E143" s="665">
        <f t="shared" si="78"/>
        <v>286</v>
      </c>
      <c r="F143" s="726">
        <f t="shared" si="79"/>
        <v>336</v>
      </c>
      <c r="G143" s="725">
        <f t="shared" ref="G143:AW143" si="95">SUM(G90:G142)</f>
        <v>2</v>
      </c>
      <c r="H143" s="727">
        <f t="shared" si="95"/>
        <v>4</v>
      </c>
      <c r="I143" s="725">
        <f t="shared" si="95"/>
        <v>0</v>
      </c>
      <c r="J143" s="728">
        <f t="shared" si="95"/>
        <v>2</v>
      </c>
      <c r="K143" s="725">
        <f t="shared" si="95"/>
        <v>3</v>
      </c>
      <c r="L143" s="727">
        <f t="shared" si="95"/>
        <v>1</v>
      </c>
      <c r="M143" s="729">
        <f t="shared" si="95"/>
        <v>2</v>
      </c>
      <c r="N143" s="730">
        <f t="shared" si="95"/>
        <v>0</v>
      </c>
      <c r="O143" s="731">
        <f t="shared" si="95"/>
        <v>6</v>
      </c>
      <c r="P143" s="730">
        <f t="shared" si="95"/>
        <v>3</v>
      </c>
      <c r="Q143" s="731">
        <f t="shared" si="95"/>
        <v>2</v>
      </c>
      <c r="R143" s="730">
        <f t="shared" si="95"/>
        <v>3</v>
      </c>
      <c r="S143" s="731">
        <f t="shared" si="95"/>
        <v>6</v>
      </c>
      <c r="T143" s="730">
        <f t="shared" si="95"/>
        <v>8</v>
      </c>
      <c r="U143" s="731">
        <f t="shared" si="95"/>
        <v>24</v>
      </c>
      <c r="V143" s="730">
        <f t="shared" si="95"/>
        <v>16</v>
      </c>
      <c r="W143" s="731">
        <f t="shared" si="95"/>
        <v>69</v>
      </c>
      <c r="X143" s="730">
        <f t="shared" si="95"/>
        <v>57</v>
      </c>
      <c r="Y143" s="731">
        <f t="shared" si="95"/>
        <v>76</v>
      </c>
      <c r="Z143" s="730">
        <f t="shared" si="95"/>
        <v>55</v>
      </c>
      <c r="AA143" s="731">
        <f t="shared" si="95"/>
        <v>16</v>
      </c>
      <c r="AB143" s="730">
        <f t="shared" si="95"/>
        <v>24</v>
      </c>
      <c r="AC143" s="731">
        <f t="shared" si="95"/>
        <v>18</v>
      </c>
      <c r="AD143" s="730">
        <f t="shared" si="95"/>
        <v>52</v>
      </c>
      <c r="AE143" s="731">
        <f t="shared" si="95"/>
        <v>10</v>
      </c>
      <c r="AF143" s="730">
        <f t="shared" si="95"/>
        <v>21</v>
      </c>
      <c r="AG143" s="731">
        <f t="shared" si="95"/>
        <v>29</v>
      </c>
      <c r="AH143" s="730">
        <f t="shared" si="95"/>
        <v>47</v>
      </c>
      <c r="AI143" s="731">
        <f t="shared" si="95"/>
        <v>3</v>
      </c>
      <c r="AJ143" s="730">
        <f t="shared" si="95"/>
        <v>11</v>
      </c>
      <c r="AK143" s="731">
        <f t="shared" si="95"/>
        <v>8</v>
      </c>
      <c r="AL143" s="730">
        <f t="shared" si="95"/>
        <v>18</v>
      </c>
      <c r="AM143" s="731">
        <f t="shared" si="95"/>
        <v>12</v>
      </c>
      <c r="AN143" s="732">
        <f t="shared" si="95"/>
        <v>14</v>
      </c>
      <c r="AO143" s="733">
        <f t="shared" si="95"/>
        <v>26</v>
      </c>
      <c r="AP143" s="734">
        <f t="shared" si="95"/>
        <v>1</v>
      </c>
      <c r="AQ143" s="734">
        <f t="shared" si="95"/>
        <v>622</v>
      </c>
      <c r="AR143" s="734">
        <f t="shared" si="95"/>
        <v>2</v>
      </c>
      <c r="AS143" s="734">
        <f t="shared" si="95"/>
        <v>0</v>
      </c>
      <c r="AT143" s="734">
        <f t="shared" si="95"/>
        <v>9</v>
      </c>
      <c r="AU143" s="734">
        <f t="shared" si="95"/>
        <v>0</v>
      </c>
      <c r="AV143" s="734">
        <f t="shared" si="95"/>
        <v>0</v>
      </c>
      <c r="AW143" s="734">
        <f t="shared" si="95"/>
        <v>0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4674" t="s">
        <v>179</v>
      </c>
      <c r="B145" s="4674"/>
      <c r="C145" s="4674"/>
      <c r="D145" s="4636" t="s">
        <v>4</v>
      </c>
      <c r="E145" s="4637"/>
      <c r="F145" s="4590"/>
      <c r="G145" s="4605" t="s">
        <v>5</v>
      </c>
      <c r="H145" s="4614"/>
      <c r="I145" s="4614"/>
      <c r="J145" s="4614"/>
      <c r="K145" s="4614"/>
      <c r="L145" s="4614"/>
      <c r="M145" s="4614"/>
      <c r="N145" s="4614"/>
      <c r="O145" s="4614"/>
      <c r="P145" s="4614"/>
      <c r="Q145" s="4614"/>
      <c r="R145" s="4614"/>
      <c r="S145" s="4614"/>
      <c r="T145" s="4614"/>
      <c r="U145" s="4614"/>
      <c r="V145" s="4614"/>
      <c r="W145" s="4614"/>
      <c r="X145" s="4614"/>
      <c r="Y145" s="4614"/>
      <c r="Z145" s="4614"/>
      <c r="AA145" s="4614"/>
      <c r="AB145" s="4614"/>
      <c r="AC145" s="4614"/>
      <c r="AD145" s="4614"/>
      <c r="AE145" s="4614"/>
      <c r="AF145" s="4614"/>
      <c r="AG145" s="4614"/>
      <c r="AH145" s="4614"/>
      <c r="AI145" s="4614"/>
      <c r="AJ145" s="4614"/>
      <c r="AK145" s="4614"/>
      <c r="AL145" s="4614"/>
      <c r="AM145" s="4614"/>
      <c r="AN145" s="4614"/>
      <c r="AO145" s="4614"/>
      <c r="AP145" s="4616"/>
      <c r="AQ145" s="4615" t="s">
        <v>117</v>
      </c>
      <c r="AR145" s="4673" t="s">
        <v>7</v>
      </c>
      <c r="AS145" s="4673" t="s">
        <v>8</v>
      </c>
      <c r="AT145" s="4673" t="s">
        <v>42</v>
      </c>
      <c r="AU145" s="4664" t="s">
        <v>121</v>
      </c>
      <c r="AV145" s="4664" t="s">
        <v>122</v>
      </c>
      <c r="AW145" s="4664" t="s">
        <v>123</v>
      </c>
      <c r="AX145" s="4664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4674"/>
      <c r="B146" s="4674"/>
      <c r="C146" s="4674"/>
      <c r="D146" s="4638"/>
      <c r="E146" s="3567"/>
      <c r="F146" s="4639"/>
      <c r="G146" s="4612" t="s">
        <v>14</v>
      </c>
      <c r="H146" s="4613"/>
      <c r="I146" s="4605" t="s">
        <v>15</v>
      </c>
      <c r="J146" s="4615"/>
      <c r="K146" s="4614" t="s">
        <v>16</v>
      </c>
      <c r="L146" s="4615"/>
      <c r="M146" s="4605" t="s">
        <v>17</v>
      </c>
      <c r="N146" s="4615"/>
      <c r="O146" s="4605" t="s">
        <v>18</v>
      </c>
      <c r="P146" s="4615"/>
      <c r="Q146" s="4605" t="s">
        <v>19</v>
      </c>
      <c r="R146" s="4615"/>
      <c r="S146" s="4605" t="s">
        <v>20</v>
      </c>
      <c r="T146" s="4615"/>
      <c r="U146" s="4605" t="s">
        <v>21</v>
      </c>
      <c r="V146" s="4615"/>
      <c r="W146" s="4605" t="s">
        <v>22</v>
      </c>
      <c r="X146" s="4615"/>
      <c r="Y146" s="4605" t="s">
        <v>23</v>
      </c>
      <c r="Z146" s="4606"/>
      <c r="AA146" s="4605" t="s">
        <v>24</v>
      </c>
      <c r="AB146" s="4606"/>
      <c r="AC146" s="4605" t="s">
        <v>25</v>
      </c>
      <c r="AD146" s="4606"/>
      <c r="AE146" s="4605" t="s">
        <v>26</v>
      </c>
      <c r="AF146" s="4606"/>
      <c r="AG146" s="4605" t="s">
        <v>27</v>
      </c>
      <c r="AH146" s="4606"/>
      <c r="AI146" s="4605" t="s">
        <v>28</v>
      </c>
      <c r="AJ146" s="4606"/>
      <c r="AK146" s="4605" t="s">
        <v>29</v>
      </c>
      <c r="AL146" s="4606"/>
      <c r="AM146" s="4605" t="s">
        <v>30</v>
      </c>
      <c r="AN146" s="4606"/>
      <c r="AO146" s="4605" t="s">
        <v>31</v>
      </c>
      <c r="AP146" s="4669"/>
      <c r="AQ146" s="4615"/>
      <c r="AR146" s="4673"/>
      <c r="AS146" s="4673"/>
      <c r="AT146" s="4673"/>
      <c r="AU146" s="4664"/>
      <c r="AV146" s="4664"/>
      <c r="AW146" s="4664"/>
      <c r="AX146" s="4664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4674"/>
      <c r="B147" s="4674"/>
      <c r="C147" s="4674"/>
      <c r="D147" s="643" t="s">
        <v>180</v>
      </c>
      <c r="E147" s="644" t="s">
        <v>33</v>
      </c>
      <c r="F147" s="643" t="s">
        <v>34</v>
      </c>
      <c r="G147" s="644" t="s">
        <v>33</v>
      </c>
      <c r="H147" s="643" t="s">
        <v>34</v>
      </c>
      <c r="I147" s="644" t="s">
        <v>33</v>
      </c>
      <c r="J147" s="643" t="s">
        <v>34</v>
      </c>
      <c r="K147" s="644" t="s">
        <v>33</v>
      </c>
      <c r="L147" s="643" t="s">
        <v>34</v>
      </c>
      <c r="M147" s="644" t="s">
        <v>33</v>
      </c>
      <c r="N147" s="643" t="s">
        <v>34</v>
      </c>
      <c r="O147" s="644" t="s">
        <v>33</v>
      </c>
      <c r="P147" s="643" t="s">
        <v>34</v>
      </c>
      <c r="Q147" s="644" t="s">
        <v>33</v>
      </c>
      <c r="R147" s="643" t="s">
        <v>34</v>
      </c>
      <c r="S147" s="644" t="s">
        <v>33</v>
      </c>
      <c r="T147" s="643" t="s">
        <v>34</v>
      </c>
      <c r="U147" s="644" t="s">
        <v>33</v>
      </c>
      <c r="V147" s="643" t="s">
        <v>34</v>
      </c>
      <c r="W147" s="644" t="s">
        <v>33</v>
      </c>
      <c r="X147" s="643" t="s">
        <v>34</v>
      </c>
      <c r="Y147" s="644" t="s">
        <v>33</v>
      </c>
      <c r="Z147" s="643" t="s">
        <v>34</v>
      </c>
      <c r="AA147" s="644" t="s">
        <v>33</v>
      </c>
      <c r="AB147" s="643" t="s">
        <v>34</v>
      </c>
      <c r="AC147" s="644" t="s">
        <v>33</v>
      </c>
      <c r="AD147" s="643" t="s">
        <v>34</v>
      </c>
      <c r="AE147" s="644" t="s">
        <v>33</v>
      </c>
      <c r="AF147" s="643" t="s">
        <v>34</v>
      </c>
      <c r="AG147" s="644" t="s">
        <v>33</v>
      </c>
      <c r="AH147" s="643" t="s">
        <v>34</v>
      </c>
      <c r="AI147" s="644" t="s">
        <v>33</v>
      </c>
      <c r="AJ147" s="643" t="s">
        <v>34</v>
      </c>
      <c r="AK147" s="644" t="s">
        <v>33</v>
      </c>
      <c r="AL147" s="643" t="s">
        <v>34</v>
      </c>
      <c r="AM147" s="644" t="s">
        <v>33</v>
      </c>
      <c r="AN147" s="643" t="s">
        <v>34</v>
      </c>
      <c r="AO147" s="644" t="s">
        <v>33</v>
      </c>
      <c r="AP147" s="651" t="s">
        <v>34</v>
      </c>
      <c r="AQ147" s="4615"/>
      <c r="AR147" s="4673"/>
      <c r="AS147" s="4673"/>
      <c r="AT147" s="4673"/>
      <c r="AU147" s="4664"/>
      <c r="AV147" s="4664"/>
      <c r="AW147" s="4664"/>
      <c r="AX147" s="4664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4670" t="s">
        <v>181</v>
      </c>
      <c r="B148" s="4671"/>
      <c r="C148" s="4672"/>
      <c r="D148" s="645">
        <f>SUM(G148:AP148)</f>
        <v>295</v>
      </c>
      <c r="E148" s="636">
        <f>SUM(G148+I148+K148+M148+O148+Q148+S148+U148+W148+Y148+AA148+AC148+AE148+AG148+AI148+AK148+AM148+AO148)</f>
        <v>117</v>
      </c>
      <c r="F148" s="638">
        <f>SUM(H148+J148+L148+N148+P148+R148+T148+V148+X148+Z148+AB148+AD148+AF148+AH148+AJ148+AL148+AN148+AP148)</f>
        <v>178</v>
      </c>
      <c r="G148" s="639">
        <v>0</v>
      </c>
      <c r="H148" s="648">
        <v>0</v>
      </c>
      <c r="I148" s="647">
        <v>0</v>
      </c>
      <c r="J148" s="648">
        <v>0</v>
      </c>
      <c r="K148" s="647">
        <v>0</v>
      </c>
      <c r="L148" s="648">
        <v>4</v>
      </c>
      <c r="M148" s="647">
        <v>4</v>
      </c>
      <c r="N148" s="648">
        <v>0</v>
      </c>
      <c r="O148" s="735">
        <v>4</v>
      </c>
      <c r="P148" s="648">
        <v>7</v>
      </c>
      <c r="Q148" s="735">
        <v>6</v>
      </c>
      <c r="R148" s="648">
        <v>0</v>
      </c>
      <c r="S148" s="735">
        <v>0</v>
      </c>
      <c r="T148" s="648">
        <v>2</v>
      </c>
      <c r="U148" s="647">
        <v>2</v>
      </c>
      <c r="V148" s="648">
        <v>6</v>
      </c>
      <c r="W148" s="647">
        <v>2</v>
      </c>
      <c r="X148" s="648">
        <v>0</v>
      </c>
      <c r="Y148" s="647">
        <v>8</v>
      </c>
      <c r="Z148" s="648">
        <v>11</v>
      </c>
      <c r="AA148" s="647">
        <v>8</v>
      </c>
      <c r="AB148" s="648">
        <v>12</v>
      </c>
      <c r="AC148" s="647">
        <v>2</v>
      </c>
      <c r="AD148" s="648">
        <v>12</v>
      </c>
      <c r="AE148" s="647">
        <v>4</v>
      </c>
      <c r="AF148" s="648">
        <v>31</v>
      </c>
      <c r="AG148" s="647">
        <v>2</v>
      </c>
      <c r="AH148" s="648">
        <v>27</v>
      </c>
      <c r="AI148" s="647">
        <v>13</v>
      </c>
      <c r="AJ148" s="648">
        <v>29</v>
      </c>
      <c r="AK148" s="647">
        <v>52</v>
      </c>
      <c r="AL148" s="648">
        <v>22</v>
      </c>
      <c r="AM148" s="647">
        <v>6</v>
      </c>
      <c r="AN148" s="648">
        <v>11</v>
      </c>
      <c r="AO148" s="647">
        <v>4</v>
      </c>
      <c r="AP148" s="634">
        <v>4</v>
      </c>
      <c r="AQ148" s="658">
        <v>0</v>
      </c>
      <c r="AR148" s="25">
        <v>9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80</v>
      </c>
      <c r="E149" s="34">
        <f t="shared" ref="E149:E155" si="108">SUM(G149+I149+K149+M149+O149+Q149+S149+U149+W149+Y149+AA149+AC149+AE149+AG149+AI149+AK149+AM149+AO149)</f>
        <v>30</v>
      </c>
      <c r="F149" s="36">
        <f t="shared" ref="F149:F156" si="109">SUM(H149+J149+L149+N149+P149+R149+T149+V149+X149+Z149+AB149+AD149+AF149+AH149+AJ149+AL149+AN149+AP149)</f>
        <v>50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2</v>
      </c>
      <c r="P149" s="39">
        <v>1</v>
      </c>
      <c r="Q149" s="276">
        <v>2</v>
      </c>
      <c r="R149" s="39">
        <v>0</v>
      </c>
      <c r="S149" s="276">
        <v>0</v>
      </c>
      <c r="T149" s="39">
        <v>0</v>
      </c>
      <c r="U149" s="68">
        <v>0</v>
      </c>
      <c r="V149" s="39">
        <v>1</v>
      </c>
      <c r="W149" s="68">
        <v>0</v>
      </c>
      <c r="X149" s="39">
        <v>0</v>
      </c>
      <c r="Y149" s="68">
        <v>14</v>
      </c>
      <c r="Z149" s="39">
        <v>4</v>
      </c>
      <c r="AA149" s="68">
        <v>4</v>
      </c>
      <c r="AB149" s="39">
        <v>20</v>
      </c>
      <c r="AC149" s="68">
        <v>0</v>
      </c>
      <c r="AD149" s="39">
        <v>4</v>
      </c>
      <c r="AE149" s="68">
        <v>0</v>
      </c>
      <c r="AF149" s="39">
        <v>4</v>
      </c>
      <c r="AG149" s="68">
        <v>0</v>
      </c>
      <c r="AH149" s="39">
        <v>12</v>
      </c>
      <c r="AI149" s="68">
        <v>8</v>
      </c>
      <c r="AJ149" s="39">
        <v>4</v>
      </c>
      <c r="AK149" s="68">
        <v>0</v>
      </c>
      <c r="AL149" s="39">
        <v>0</v>
      </c>
      <c r="AM149" s="68">
        <v>0</v>
      </c>
      <c r="AN149" s="39">
        <v>0</v>
      </c>
      <c r="AO149" s="68">
        <v>0</v>
      </c>
      <c r="AP149" s="40">
        <v>0</v>
      </c>
      <c r="AQ149" s="38">
        <v>0</v>
      </c>
      <c r="AR149" s="25">
        <v>4</v>
      </c>
      <c r="AS149" s="29">
        <v>0</v>
      </c>
      <c r="AT149" s="29">
        <v>0</v>
      </c>
      <c r="AU149" s="29">
        <v>3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>
        <v>0</v>
      </c>
      <c r="AR150" s="25">
        <v>0</v>
      </c>
      <c r="AS150" s="29">
        <v>0</v>
      </c>
      <c r="AT150" s="29">
        <v>0</v>
      </c>
      <c r="AU150" s="29">
        <v>0</v>
      </c>
      <c r="AV150" s="29">
        <v>0</v>
      </c>
      <c r="AW150" s="29">
        <v>0</v>
      </c>
      <c r="AX150" s="29">
        <v>0</v>
      </c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>
        <v>0</v>
      </c>
      <c r="AR151" s="25">
        <v>0</v>
      </c>
      <c r="AS151" s="29">
        <v>0</v>
      </c>
      <c r="AT151" s="29">
        <v>0</v>
      </c>
      <c r="AU151" s="29">
        <v>0</v>
      </c>
      <c r="AV151" s="29">
        <v>0</v>
      </c>
      <c r="AW151" s="29">
        <v>0</v>
      </c>
      <c r="AX151" s="29">
        <v>0</v>
      </c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11</v>
      </c>
      <c r="E152" s="34">
        <f t="shared" si="108"/>
        <v>5</v>
      </c>
      <c r="F152" s="36">
        <f t="shared" si="109"/>
        <v>6</v>
      </c>
      <c r="G152" s="37">
        <v>0</v>
      </c>
      <c r="H152" s="39">
        <v>0</v>
      </c>
      <c r="I152" s="68">
        <v>0</v>
      </c>
      <c r="J152" s="39">
        <v>0</v>
      </c>
      <c r="K152" s="68">
        <v>0</v>
      </c>
      <c r="L152" s="39">
        <v>0</v>
      </c>
      <c r="M152" s="68">
        <v>0</v>
      </c>
      <c r="N152" s="39">
        <v>0</v>
      </c>
      <c r="O152" s="276">
        <v>0</v>
      </c>
      <c r="P152" s="39">
        <v>0</v>
      </c>
      <c r="Q152" s="276">
        <v>0</v>
      </c>
      <c r="R152" s="39">
        <v>0</v>
      </c>
      <c r="S152" s="276">
        <v>0</v>
      </c>
      <c r="T152" s="39">
        <v>0</v>
      </c>
      <c r="U152" s="68">
        <v>1</v>
      </c>
      <c r="V152" s="39">
        <v>0</v>
      </c>
      <c r="W152" s="68">
        <v>0</v>
      </c>
      <c r="X152" s="39">
        <v>0</v>
      </c>
      <c r="Y152" s="68">
        <v>2</v>
      </c>
      <c r="Z152" s="39">
        <v>1</v>
      </c>
      <c r="AA152" s="68">
        <v>2</v>
      </c>
      <c r="AB152" s="39">
        <v>5</v>
      </c>
      <c r="AC152" s="68">
        <v>0</v>
      </c>
      <c r="AD152" s="39">
        <v>0</v>
      </c>
      <c r="AE152" s="68">
        <v>0</v>
      </c>
      <c r="AF152" s="39">
        <v>0</v>
      </c>
      <c r="AG152" s="68">
        <v>0</v>
      </c>
      <c r="AH152" s="39">
        <v>0</v>
      </c>
      <c r="AI152" s="68">
        <v>0</v>
      </c>
      <c r="AJ152" s="39">
        <v>0</v>
      </c>
      <c r="AK152" s="68">
        <v>0</v>
      </c>
      <c r="AL152" s="39">
        <v>0</v>
      </c>
      <c r="AM152" s="68">
        <v>0</v>
      </c>
      <c r="AN152" s="39">
        <v>0</v>
      </c>
      <c r="AO152" s="68">
        <v>0</v>
      </c>
      <c r="AP152" s="40">
        <v>0</v>
      </c>
      <c r="AQ152" s="38">
        <v>0</v>
      </c>
      <c r="AR152" s="25">
        <v>0</v>
      </c>
      <c r="AS152" s="29">
        <v>0</v>
      </c>
      <c r="AT152" s="29">
        <v>0</v>
      </c>
      <c r="AU152" s="29">
        <v>1</v>
      </c>
      <c r="AV152" s="29">
        <v>0</v>
      </c>
      <c r="AW152" s="29">
        <v>0</v>
      </c>
      <c r="AX152" s="29">
        <v>0</v>
      </c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39</v>
      </c>
      <c r="E153" s="34">
        <f t="shared" si="108"/>
        <v>19</v>
      </c>
      <c r="F153" s="36">
        <f t="shared" si="109"/>
        <v>20</v>
      </c>
      <c r="G153" s="37">
        <v>0</v>
      </c>
      <c r="H153" s="39">
        <v>0</v>
      </c>
      <c r="I153" s="68">
        <v>0</v>
      </c>
      <c r="J153" s="39">
        <v>0</v>
      </c>
      <c r="K153" s="68">
        <v>0</v>
      </c>
      <c r="L153" s="39">
        <v>0</v>
      </c>
      <c r="M153" s="68">
        <v>0</v>
      </c>
      <c r="N153" s="39">
        <v>0</v>
      </c>
      <c r="O153" s="276">
        <v>0</v>
      </c>
      <c r="P153" s="39">
        <v>0</v>
      </c>
      <c r="Q153" s="276">
        <v>1</v>
      </c>
      <c r="R153" s="39">
        <v>0</v>
      </c>
      <c r="S153" s="276">
        <v>1</v>
      </c>
      <c r="T153" s="39">
        <v>0</v>
      </c>
      <c r="U153" s="68">
        <v>1</v>
      </c>
      <c r="V153" s="39">
        <v>1</v>
      </c>
      <c r="W153" s="68">
        <v>1</v>
      </c>
      <c r="X153" s="39">
        <v>0</v>
      </c>
      <c r="Y153" s="68">
        <v>5</v>
      </c>
      <c r="Z153" s="39">
        <v>1</v>
      </c>
      <c r="AA153" s="68">
        <v>3</v>
      </c>
      <c r="AB153" s="39">
        <v>7</v>
      </c>
      <c r="AC153" s="68">
        <v>1</v>
      </c>
      <c r="AD153" s="39">
        <v>1</v>
      </c>
      <c r="AE153" s="68">
        <v>0</v>
      </c>
      <c r="AF153" s="39">
        <v>4</v>
      </c>
      <c r="AG153" s="68">
        <v>0</v>
      </c>
      <c r="AH153" s="39">
        <v>2</v>
      </c>
      <c r="AI153" s="68">
        <v>3</v>
      </c>
      <c r="AJ153" s="39">
        <v>0</v>
      </c>
      <c r="AK153" s="68">
        <v>3</v>
      </c>
      <c r="AL153" s="39">
        <v>0</v>
      </c>
      <c r="AM153" s="68">
        <v>0</v>
      </c>
      <c r="AN153" s="39">
        <v>3</v>
      </c>
      <c r="AO153" s="68">
        <v>0</v>
      </c>
      <c r="AP153" s="40">
        <v>1</v>
      </c>
      <c r="AQ153" s="38">
        <v>0</v>
      </c>
      <c r="AR153" s="25">
        <v>0</v>
      </c>
      <c r="AS153" s="29">
        <v>0</v>
      </c>
      <c r="AT153" s="29">
        <v>0</v>
      </c>
      <c r="AU153" s="29">
        <v>1</v>
      </c>
      <c r="AV153" s="29">
        <v>0</v>
      </c>
      <c r="AW153" s="29">
        <v>0</v>
      </c>
      <c r="AX153" s="29">
        <v>0</v>
      </c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18</v>
      </c>
      <c r="E154" s="34">
        <f t="shared" si="108"/>
        <v>9</v>
      </c>
      <c r="F154" s="36">
        <f t="shared" si="109"/>
        <v>9</v>
      </c>
      <c r="G154" s="37">
        <v>0</v>
      </c>
      <c r="H154" s="39">
        <v>0</v>
      </c>
      <c r="I154" s="68">
        <v>0</v>
      </c>
      <c r="J154" s="39">
        <v>0</v>
      </c>
      <c r="K154" s="68">
        <v>0</v>
      </c>
      <c r="L154" s="39">
        <v>0</v>
      </c>
      <c r="M154" s="68">
        <v>0</v>
      </c>
      <c r="N154" s="39">
        <v>0</v>
      </c>
      <c r="O154" s="276">
        <v>0</v>
      </c>
      <c r="P154" s="39">
        <v>0</v>
      </c>
      <c r="Q154" s="276">
        <v>0</v>
      </c>
      <c r="R154" s="39">
        <v>0</v>
      </c>
      <c r="S154" s="276">
        <v>1</v>
      </c>
      <c r="T154" s="39">
        <v>0</v>
      </c>
      <c r="U154" s="68">
        <v>0</v>
      </c>
      <c r="V154" s="39">
        <v>0</v>
      </c>
      <c r="W154" s="68">
        <v>0</v>
      </c>
      <c r="X154" s="39">
        <v>0</v>
      </c>
      <c r="Y154" s="68">
        <v>1</v>
      </c>
      <c r="Z154" s="39">
        <v>2</v>
      </c>
      <c r="AA154" s="68">
        <v>4</v>
      </c>
      <c r="AB154" s="39">
        <v>3</v>
      </c>
      <c r="AC154" s="68">
        <v>0</v>
      </c>
      <c r="AD154" s="39">
        <v>0</v>
      </c>
      <c r="AE154" s="68">
        <v>2</v>
      </c>
      <c r="AF154" s="39">
        <v>1</v>
      </c>
      <c r="AG154" s="68">
        <v>0</v>
      </c>
      <c r="AH154" s="39">
        <v>1</v>
      </c>
      <c r="AI154" s="68">
        <v>0</v>
      </c>
      <c r="AJ154" s="39">
        <v>2</v>
      </c>
      <c r="AK154" s="68">
        <v>1</v>
      </c>
      <c r="AL154" s="39">
        <v>0</v>
      </c>
      <c r="AM154" s="68">
        <v>0</v>
      </c>
      <c r="AN154" s="39">
        <v>0</v>
      </c>
      <c r="AO154" s="68">
        <v>0</v>
      </c>
      <c r="AP154" s="40">
        <v>0</v>
      </c>
      <c r="AQ154" s="38">
        <v>0</v>
      </c>
      <c r="AR154" s="25">
        <v>0</v>
      </c>
      <c r="AS154" s="29">
        <v>0</v>
      </c>
      <c r="AT154" s="29">
        <v>0</v>
      </c>
      <c r="AU154" s="29">
        <v>0</v>
      </c>
      <c r="AV154" s="29">
        <v>0</v>
      </c>
      <c r="AW154" s="29">
        <v>0</v>
      </c>
      <c r="AX154" s="29">
        <v>0</v>
      </c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>
        <v>0</v>
      </c>
      <c r="AR155" s="25">
        <v>0</v>
      </c>
      <c r="AS155" s="29">
        <v>0</v>
      </c>
      <c r="AT155" s="29">
        <v>0</v>
      </c>
      <c r="AU155" s="29"/>
      <c r="AV155" s="29">
        <v>0</v>
      </c>
      <c r="AW155" s="29">
        <v>0</v>
      </c>
      <c r="AX155" s="29">
        <v>0</v>
      </c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>
        <v>0</v>
      </c>
      <c r="AR156" s="38">
        <v>0</v>
      </c>
      <c r="AS156" s="41">
        <v>0</v>
      </c>
      <c r="AT156" s="257">
        <v>0</v>
      </c>
      <c r="AU156" s="257">
        <v>0</v>
      </c>
      <c r="AV156" s="257">
        <v>0</v>
      </c>
      <c r="AW156" s="257">
        <v>0</v>
      </c>
      <c r="AX156" s="257">
        <v>0</v>
      </c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4605" t="s">
        <v>4</v>
      </c>
      <c r="B157" s="4614"/>
      <c r="C157" s="4615"/>
      <c r="D157" s="727">
        <f>SUM(D148:D156)</f>
        <v>443</v>
      </c>
      <c r="E157" s="725">
        <f>SUM(E148:E156)</f>
        <v>180</v>
      </c>
      <c r="F157" s="730">
        <f>SUM(F148:F156)</f>
        <v>263</v>
      </c>
      <c r="G157" s="736">
        <f t="shared" ref="G157:AT157" si="114">SUM(G148:G156)</f>
        <v>0</v>
      </c>
      <c r="H157" s="730">
        <f t="shared" si="114"/>
        <v>0</v>
      </c>
      <c r="I157" s="736">
        <f t="shared" si="114"/>
        <v>0</v>
      </c>
      <c r="J157" s="737">
        <f t="shared" si="114"/>
        <v>0</v>
      </c>
      <c r="K157" s="736">
        <f t="shared" si="114"/>
        <v>0</v>
      </c>
      <c r="L157" s="737">
        <f t="shared" si="114"/>
        <v>4</v>
      </c>
      <c r="M157" s="736">
        <f t="shared" si="114"/>
        <v>4</v>
      </c>
      <c r="N157" s="730">
        <f t="shared" si="114"/>
        <v>0</v>
      </c>
      <c r="O157" s="736">
        <f t="shared" si="114"/>
        <v>6</v>
      </c>
      <c r="P157" s="730">
        <f t="shared" si="114"/>
        <v>8</v>
      </c>
      <c r="Q157" s="736">
        <f t="shared" si="114"/>
        <v>9</v>
      </c>
      <c r="R157" s="730">
        <f t="shared" si="114"/>
        <v>0</v>
      </c>
      <c r="S157" s="736">
        <f t="shared" si="114"/>
        <v>2</v>
      </c>
      <c r="T157" s="730">
        <f t="shared" si="114"/>
        <v>2</v>
      </c>
      <c r="U157" s="736">
        <f t="shared" si="114"/>
        <v>4</v>
      </c>
      <c r="V157" s="730">
        <f t="shared" si="114"/>
        <v>8</v>
      </c>
      <c r="W157" s="736">
        <f t="shared" si="114"/>
        <v>3</v>
      </c>
      <c r="X157" s="730">
        <f t="shared" si="114"/>
        <v>0</v>
      </c>
      <c r="Y157" s="736">
        <f t="shared" si="114"/>
        <v>30</v>
      </c>
      <c r="Z157" s="730">
        <f t="shared" si="114"/>
        <v>19</v>
      </c>
      <c r="AA157" s="736">
        <f t="shared" si="114"/>
        <v>21</v>
      </c>
      <c r="AB157" s="730">
        <f t="shared" si="114"/>
        <v>47</v>
      </c>
      <c r="AC157" s="736">
        <f t="shared" si="114"/>
        <v>3</v>
      </c>
      <c r="AD157" s="730">
        <f t="shared" si="114"/>
        <v>17</v>
      </c>
      <c r="AE157" s="736">
        <f t="shared" si="114"/>
        <v>6</v>
      </c>
      <c r="AF157" s="730">
        <f t="shared" si="114"/>
        <v>40</v>
      </c>
      <c r="AG157" s="736">
        <f t="shared" si="114"/>
        <v>2</v>
      </c>
      <c r="AH157" s="730">
        <f t="shared" si="114"/>
        <v>42</v>
      </c>
      <c r="AI157" s="736">
        <f t="shared" si="114"/>
        <v>24</v>
      </c>
      <c r="AJ157" s="730">
        <f t="shared" si="114"/>
        <v>35</v>
      </c>
      <c r="AK157" s="736">
        <f t="shared" si="114"/>
        <v>56</v>
      </c>
      <c r="AL157" s="730">
        <f t="shared" si="114"/>
        <v>22</v>
      </c>
      <c r="AM157" s="736">
        <f t="shared" si="114"/>
        <v>6</v>
      </c>
      <c r="AN157" s="730">
        <f t="shared" si="114"/>
        <v>14</v>
      </c>
      <c r="AO157" s="736">
        <f t="shared" si="114"/>
        <v>4</v>
      </c>
      <c r="AP157" s="732">
        <f t="shared" si="114"/>
        <v>5</v>
      </c>
      <c r="AQ157" s="730">
        <f t="shared" si="114"/>
        <v>0</v>
      </c>
      <c r="AR157" s="731">
        <f t="shared" si="114"/>
        <v>13</v>
      </c>
      <c r="AS157" s="730">
        <f t="shared" si="114"/>
        <v>0</v>
      </c>
      <c r="AT157" s="738">
        <f t="shared" si="114"/>
        <v>0</v>
      </c>
      <c r="AU157" s="738">
        <f>SUM(AU148:AU156)</f>
        <v>5</v>
      </c>
      <c r="AV157" s="738">
        <f>SUM(AV148:AV156)</f>
        <v>0</v>
      </c>
      <c r="AW157" s="738">
        <f>SUM(AW148:AW156)</f>
        <v>0</v>
      </c>
      <c r="AX157" s="738">
        <f>SUM(AX148:AX156)</f>
        <v>0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4640" t="s">
        <v>191</v>
      </c>
      <c r="B159" s="4641"/>
      <c r="C159" s="4642"/>
      <c r="D159" s="4636" t="s">
        <v>4</v>
      </c>
      <c r="E159" s="4637"/>
      <c r="F159" s="4590"/>
      <c r="G159" s="4605" t="s">
        <v>5</v>
      </c>
      <c r="H159" s="4614"/>
      <c r="I159" s="4614"/>
      <c r="J159" s="4614"/>
      <c r="K159" s="4614"/>
      <c r="L159" s="4614"/>
      <c r="M159" s="4614"/>
      <c r="N159" s="4614"/>
      <c r="O159" s="4614"/>
      <c r="P159" s="4614"/>
      <c r="Q159" s="4614"/>
      <c r="R159" s="4614"/>
      <c r="S159" s="4614"/>
      <c r="T159" s="4614"/>
      <c r="U159" s="4614"/>
      <c r="V159" s="4614"/>
      <c r="W159" s="4614"/>
      <c r="X159" s="4614"/>
      <c r="Y159" s="4614"/>
      <c r="Z159" s="4614"/>
      <c r="AA159" s="4614"/>
      <c r="AB159" s="4614"/>
      <c r="AC159" s="4614"/>
      <c r="AD159" s="4614"/>
      <c r="AE159" s="4614"/>
      <c r="AF159" s="4614"/>
      <c r="AG159" s="4614"/>
      <c r="AH159" s="4614"/>
      <c r="AI159" s="4614"/>
      <c r="AJ159" s="4614"/>
      <c r="AK159" s="4614"/>
      <c r="AL159" s="4614"/>
      <c r="AM159" s="4614"/>
      <c r="AN159" s="4614"/>
      <c r="AO159" s="4614"/>
      <c r="AP159" s="4615"/>
      <c r="AQ159" s="4667" t="s">
        <v>42</v>
      </c>
      <c r="AR159" s="4633" t="s">
        <v>9</v>
      </c>
      <c r="AS159" s="4664" t="s">
        <v>122</v>
      </c>
      <c r="AT159" s="4664" t="s">
        <v>123</v>
      </c>
      <c r="AU159" s="739"/>
      <c r="AV159" s="4601" t="s">
        <v>192</v>
      </c>
      <c r="AW159" s="4665" t="s">
        <v>193</v>
      </c>
      <c r="AY159" s="2"/>
      <c r="AZ159" s="614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4612" t="s">
        <v>14</v>
      </c>
      <c r="H160" s="4613"/>
      <c r="I160" s="4605" t="s">
        <v>15</v>
      </c>
      <c r="J160" s="4615"/>
      <c r="K160" s="4614" t="s">
        <v>16</v>
      </c>
      <c r="L160" s="4615"/>
      <c r="M160" s="4605" t="s">
        <v>17</v>
      </c>
      <c r="N160" s="4615"/>
      <c r="O160" s="4605" t="s">
        <v>18</v>
      </c>
      <c r="P160" s="4615"/>
      <c r="Q160" s="4605" t="s">
        <v>19</v>
      </c>
      <c r="R160" s="4615"/>
      <c r="S160" s="4605" t="s">
        <v>20</v>
      </c>
      <c r="T160" s="4615"/>
      <c r="U160" s="4605" t="s">
        <v>21</v>
      </c>
      <c r="V160" s="4615"/>
      <c r="W160" s="4605" t="s">
        <v>22</v>
      </c>
      <c r="X160" s="4615"/>
      <c r="Y160" s="4605" t="s">
        <v>23</v>
      </c>
      <c r="Z160" s="4606"/>
      <c r="AA160" s="4605" t="s">
        <v>24</v>
      </c>
      <c r="AB160" s="4606"/>
      <c r="AC160" s="4662" t="s">
        <v>25</v>
      </c>
      <c r="AD160" s="4663"/>
      <c r="AE160" s="4662" t="s">
        <v>26</v>
      </c>
      <c r="AF160" s="4663"/>
      <c r="AG160" s="4662" t="s">
        <v>27</v>
      </c>
      <c r="AH160" s="4663"/>
      <c r="AI160" s="4662" t="s">
        <v>28</v>
      </c>
      <c r="AJ160" s="4663"/>
      <c r="AK160" s="4605" t="s">
        <v>29</v>
      </c>
      <c r="AL160" s="4606"/>
      <c r="AM160" s="4605" t="s">
        <v>30</v>
      </c>
      <c r="AN160" s="4606"/>
      <c r="AO160" s="4605" t="s">
        <v>31</v>
      </c>
      <c r="AP160" s="4606"/>
      <c r="AQ160" s="3287"/>
      <c r="AR160" s="3365"/>
      <c r="AS160" s="4664"/>
      <c r="AT160" s="4664"/>
      <c r="AU160" s="615" t="s">
        <v>10</v>
      </c>
      <c r="AV160" s="3315"/>
      <c r="AW160" s="3417"/>
      <c r="AY160" s="2"/>
      <c r="AZ160" s="614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4643"/>
      <c r="B161" s="3499"/>
      <c r="C161" s="4644"/>
      <c r="D161" s="722" t="s">
        <v>32</v>
      </c>
      <c r="E161" s="670" t="s">
        <v>33</v>
      </c>
      <c r="F161" s="686" t="s">
        <v>34</v>
      </c>
      <c r="G161" s="644" t="s">
        <v>33</v>
      </c>
      <c r="H161" s="643" t="s">
        <v>34</v>
      </c>
      <c r="I161" s="644" t="s">
        <v>33</v>
      </c>
      <c r="J161" s="643" t="s">
        <v>34</v>
      </c>
      <c r="K161" s="644" t="s">
        <v>33</v>
      </c>
      <c r="L161" s="643" t="s">
        <v>34</v>
      </c>
      <c r="M161" s="644" t="s">
        <v>33</v>
      </c>
      <c r="N161" s="643" t="s">
        <v>34</v>
      </c>
      <c r="O161" s="644" t="s">
        <v>33</v>
      </c>
      <c r="P161" s="643" t="s">
        <v>34</v>
      </c>
      <c r="Q161" s="644" t="s">
        <v>33</v>
      </c>
      <c r="R161" s="643" t="s">
        <v>34</v>
      </c>
      <c r="S161" s="644" t="s">
        <v>33</v>
      </c>
      <c r="T161" s="643" t="s">
        <v>34</v>
      </c>
      <c r="U161" s="644" t="s">
        <v>33</v>
      </c>
      <c r="V161" s="643" t="s">
        <v>34</v>
      </c>
      <c r="W161" s="644" t="s">
        <v>33</v>
      </c>
      <c r="X161" s="643" t="s">
        <v>34</v>
      </c>
      <c r="Y161" s="644" t="s">
        <v>33</v>
      </c>
      <c r="Z161" s="643" t="s">
        <v>34</v>
      </c>
      <c r="AA161" s="644" t="s">
        <v>33</v>
      </c>
      <c r="AB161" s="643" t="s">
        <v>34</v>
      </c>
      <c r="AC161" s="644" t="s">
        <v>33</v>
      </c>
      <c r="AD161" s="643" t="s">
        <v>34</v>
      </c>
      <c r="AE161" s="644" t="s">
        <v>33</v>
      </c>
      <c r="AF161" s="643" t="s">
        <v>34</v>
      </c>
      <c r="AG161" s="644" t="s">
        <v>33</v>
      </c>
      <c r="AH161" s="643" t="s">
        <v>34</v>
      </c>
      <c r="AI161" s="644" t="s">
        <v>33</v>
      </c>
      <c r="AJ161" s="643" t="s">
        <v>34</v>
      </c>
      <c r="AK161" s="644" t="s">
        <v>33</v>
      </c>
      <c r="AL161" s="643" t="s">
        <v>34</v>
      </c>
      <c r="AM161" s="644" t="s">
        <v>33</v>
      </c>
      <c r="AN161" s="643" t="s">
        <v>34</v>
      </c>
      <c r="AO161" s="644" t="s">
        <v>33</v>
      </c>
      <c r="AP161" s="643" t="s">
        <v>34</v>
      </c>
      <c r="AQ161" s="4668"/>
      <c r="AR161" s="4635"/>
      <c r="AS161" s="4664"/>
      <c r="AT161" s="4664"/>
      <c r="AU161" s="740"/>
      <c r="AV161" s="4597"/>
      <c r="AW161" s="4666"/>
      <c r="AY161" s="2"/>
      <c r="AZ161" s="614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4599" t="s">
        <v>194</v>
      </c>
      <c r="B162" s="4660" t="s">
        <v>195</v>
      </c>
      <c r="C162" s="4661"/>
      <c r="D162" s="741">
        <f t="shared" ref="D162:D172" si="115">SUM(F162)</f>
        <v>0</v>
      </c>
      <c r="E162" s="742"/>
      <c r="F162" s="743">
        <f>SUM(AD162+AF162+AH162+AJ162+AL162+AN162+AP162)</f>
        <v>0</v>
      </c>
      <c r="G162" s="744"/>
      <c r="H162" s="745"/>
      <c r="I162" s="744"/>
      <c r="J162" s="745"/>
      <c r="K162" s="744"/>
      <c r="L162" s="745"/>
      <c r="M162" s="744"/>
      <c r="N162" s="745"/>
      <c r="O162" s="744"/>
      <c r="P162" s="745"/>
      <c r="Q162" s="744"/>
      <c r="R162" s="745"/>
      <c r="S162" s="744"/>
      <c r="T162" s="745"/>
      <c r="U162" s="744"/>
      <c r="V162" s="745"/>
      <c r="W162" s="744"/>
      <c r="X162" s="745"/>
      <c r="Y162" s="744"/>
      <c r="Z162" s="745"/>
      <c r="AA162" s="744"/>
      <c r="AB162" s="745"/>
      <c r="AC162" s="746"/>
      <c r="AD162" s="648"/>
      <c r="AE162" s="746"/>
      <c r="AF162" s="648"/>
      <c r="AG162" s="746"/>
      <c r="AH162" s="648"/>
      <c r="AI162" s="746"/>
      <c r="AJ162" s="648"/>
      <c r="AK162" s="746"/>
      <c r="AL162" s="648"/>
      <c r="AM162" s="746"/>
      <c r="AN162" s="648"/>
      <c r="AO162" s="746"/>
      <c r="AP162" s="648"/>
      <c r="AQ162" s="747"/>
      <c r="AR162" s="648"/>
      <c r="AS162" s="658"/>
      <c r="AT162" s="658"/>
      <c r="AU162" s="635"/>
      <c r="AV162" s="748"/>
      <c r="AW162" s="748"/>
      <c r="AX162" s="30" t="str">
        <f t="shared" ref="AX162:AX198" si="116">$CA162&amp;$CB162&amp;$CC162&amp;$CD162&amp;$CE162&amp;$CF162&amp;$CG162&amp;$CH162</f>
        <v/>
      </c>
      <c r="AY162" s="2"/>
      <c r="AZ162" s="614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14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14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749"/>
      <c r="AD165" s="47"/>
      <c r="AE165" s="749"/>
      <c r="AF165" s="47"/>
      <c r="AG165" s="749"/>
      <c r="AH165" s="47"/>
      <c r="AI165" s="749"/>
      <c r="AJ165" s="47"/>
      <c r="AK165" s="749"/>
      <c r="AL165" s="47"/>
      <c r="AM165" s="749"/>
      <c r="AN165" s="47"/>
      <c r="AO165" s="749"/>
      <c r="AP165" s="47"/>
      <c r="AQ165" s="314"/>
      <c r="AR165" s="47"/>
      <c r="AS165" s="46"/>
      <c r="AT165" s="46"/>
      <c r="AU165" s="49"/>
      <c r="AV165" s="750"/>
      <c r="AW165" s="750"/>
      <c r="AX165" s="30" t="str">
        <f t="shared" si="116"/>
        <v/>
      </c>
      <c r="AY165" s="2"/>
      <c r="AZ165" s="614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4599" t="s">
        <v>196</v>
      </c>
      <c r="C166" s="751" t="s">
        <v>4</v>
      </c>
      <c r="D166" s="752">
        <f t="shared" si="115"/>
        <v>0</v>
      </c>
      <c r="E166" s="309"/>
      <c r="F166" s="738">
        <f t="shared" si="117"/>
        <v>0</v>
      </c>
      <c r="G166" s="683"/>
      <c r="H166" s="753"/>
      <c r="I166" s="683"/>
      <c r="J166" s="753"/>
      <c r="K166" s="683"/>
      <c r="L166" s="753"/>
      <c r="M166" s="683"/>
      <c r="N166" s="753"/>
      <c r="O166" s="683"/>
      <c r="P166" s="753"/>
      <c r="Q166" s="683"/>
      <c r="R166" s="753"/>
      <c r="S166" s="683"/>
      <c r="T166" s="753"/>
      <c r="U166" s="683"/>
      <c r="V166" s="753"/>
      <c r="W166" s="683"/>
      <c r="X166" s="753"/>
      <c r="Y166" s="683"/>
      <c r="Z166" s="753"/>
      <c r="AA166" s="683"/>
      <c r="AB166" s="753"/>
      <c r="AC166" s="754"/>
      <c r="AD166" s="726">
        <f t="shared" ref="AD166:AW166" si="120">SUM(AD167:AD172)</f>
        <v>0</v>
      </c>
      <c r="AE166" s="754"/>
      <c r="AF166" s="726">
        <f t="shared" si="120"/>
        <v>0</v>
      </c>
      <c r="AG166" s="754"/>
      <c r="AH166" s="726">
        <f t="shared" si="120"/>
        <v>0</v>
      </c>
      <c r="AI166" s="754"/>
      <c r="AJ166" s="726">
        <f t="shared" si="120"/>
        <v>0</v>
      </c>
      <c r="AK166" s="754"/>
      <c r="AL166" s="726">
        <f t="shared" si="120"/>
        <v>0</v>
      </c>
      <c r="AM166" s="754"/>
      <c r="AN166" s="726">
        <f t="shared" si="120"/>
        <v>0</v>
      </c>
      <c r="AO166" s="754"/>
      <c r="AP166" s="726">
        <f t="shared" si="120"/>
        <v>0</v>
      </c>
      <c r="AQ166" s="755">
        <f>SUM(AQ167:AQ172)</f>
        <v>0</v>
      </c>
      <c r="AR166" s="726">
        <f t="shared" si="120"/>
        <v>0</v>
      </c>
      <c r="AS166" s="664">
        <f>SUM(AS167:AS172)</f>
        <v>0</v>
      </c>
      <c r="AT166" s="664">
        <f>SUM(AT167:AT172)</f>
        <v>0</v>
      </c>
      <c r="AU166" s="664">
        <f>SUM(AU167:AU172)</f>
        <v>0</v>
      </c>
      <c r="AV166" s="668">
        <f t="shared" si="120"/>
        <v>0</v>
      </c>
      <c r="AW166" s="664">
        <f t="shared" si="120"/>
        <v>0</v>
      </c>
      <c r="AX166" s="30"/>
      <c r="AY166" s="2"/>
      <c r="AZ166" s="614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742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14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14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14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14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14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4600"/>
      <c r="B172" s="4600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749"/>
      <c r="AD172" s="304"/>
      <c r="AE172" s="749"/>
      <c r="AF172" s="304"/>
      <c r="AG172" s="749"/>
      <c r="AH172" s="304"/>
      <c r="AI172" s="749"/>
      <c r="AJ172" s="304"/>
      <c r="AK172" s="749"/>
      <c r="AL172" s="304"/>
      <c r="AM172" s="749"/>
      <c r="AN172" s="304"/>
      <c r="AO172" s="749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14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4599" t="s">
        <v>203</v>
      </c>
      <c r="B173" s="4599" t="s">
        <v>204</v>
      </c>
      <c r="C173" s="756" t="s">
        <v>96</v>
      </c>
      <c r="D173" s="322">
        <f t="shared" ref="D173:D177" si="127">SUM(E173)</f>
        <v>0</v>
      </c>
      <c r="E173" s="741">
        <f>SUM(AC173+AE173+AG173+AI173+AK173+AM173+AO173)</f>
        <v>0</v>
      </c>
      <c r="F173" s="742"/>
      <c r="G173" s="744"/>
      <c r="H173" s="745"/>
      <c r="I173" s="744"/>
      <c r="J173" s="757"/>
      <c r="K173" s="744"/>
      <c r="L173" s="745"/>
      <c r="M173" s="744"/>
      <c r="N173" s="757"/>
      <c r="O173" s="744"/>
      <c r="P173" s="745"/>
      <c r="Q173" s="744"/>
      <c r="R173" s="757"/>
      <c r="S173" s="744"/>
      <c r="T173" s="745"/>
      <c r="U173" s="744"/>
      <c r="V173" s="757"/>
      <c r="W173" s="744"/>
      <c r="X173" s="745"/>
      <c r="Y173" s="744"/>
      <c r="Z173" s="757"/>
      <c r="AA173" s="744"/>
      <c r="AB173" s="757"/>
      <c r="AC173" s="639"/>
      <c r="AD173" s="758"/>
      <c r="AE173" s="639"/>
      <c r="AF173" s="758"/>
      <c r="AG173" s="639"/>
      <c r="AH173" s="758"/>
      <c r="AI173" s="639"/>
      <c r="AJ173" s="758"/>
      <c r="AK173" s="639"/>
      <c r="AL173" s="758"/>
      <c r="AM173" s="639"/>
      <c r="AN173" s="758"/>
      <c r="AO173" s="639"/>
      <c r="AP173" s="758"/>
      <c r="AQ173" s="747"/>
      <c r="AR173" s="658"/>
      <c r="AS173" s="658"/>
      <c r="AT173" s="658"/>
      <c r="AU173" s="658"/>
      <c r="AV173" s="748"/>
      <c r="AW173" s="25"/>
      <c r="AX173" s="30" t="str">
        <f t="shared" si="116"/>
        <v/>
      </c>
      <c r="AY173" s="2"/>
      <c r="AZ173" s="614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14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14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14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4600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759"/>
      <c r="K177" s="311"/>
      <c r="L177" s="312"/>
      <c r="M177" s="311"/>
      <c r="N177" s="759"/>
      <c r="O177" s="311"/>
      <c r="P177" s="312"/>
      <c r="Q177" s="311"/>
      <c r="R177" s="759"/>
      <c r="S177" s="311"/>
      <c r="T177" s="312"/>
      <c r="U177" s="311"/>
      <c r="V177" s="759"/>
      <c r="W177" s="311"/>
      <c r="X177" s="312"/>
      <c r="Y177" s="311"/>
      <c r="Z177" s="759"/>
      <c r="AA177" s="311"/>
      <c r="AB177" s="759"/>
      <c r="AC177" s="45"/>
      <c r="AD177" s="760"/>
      <c r="AE177" s="45"/>
      <c r="AF177" s="760"/>
      <c r="AG177" s="45"/>
      <c r="AH177" s="760"/>
      <c r="AI177" s="45"/>
      <c r="AJ177" s="760"/>
      <c r="AK177" s="45"/>
      <c r="AL177" s="760"/>
      <c r="AM177" s="45"/>
      <c r="AN177" s="760"/>
      <c r="AO177" s="45"/>
      <c r="AP177" s="760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14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4659" t="s">
        <v>208</v>
      </c>
      <c r="B178" s="4601" t="s">
        <v>209</v>
      </c>
      <c r="C178" s="761" t="s">
        <v>210</v>
      </c>
      <c r="D178" s="762">
        <f>SUM(E178:F178)</f>
        <v>0</v>
      </c>
      <c r="E178" s="752">
        <f>+G178+I178+K178+M178+O178+Q178+S178+U178+W178+Y178+AA178+AC178+AE178+AG178+AI178+AK178+AM178+AO178</f>
        <v>0</v>
      </c>
      <c r="F178" s="763">
        <f t="shared" ref="E178:F180" si="128">+H178+J178+L178+N178+P178+R178+T178+V178+X178+Z178+AB178+AD178+AF178+AH178+AJ178+AL178+AN178+AP178</f>
        <v>0</v>
      </c>
      <c r="G178" s="764">
        <f>SUM(G179:G180)</f>
        <v>0</v>
      </c>
      <c r="H178" s="765">
        <f t="shared" ref="H178:AS178" si="129">SUM(H179:H180)</f>
        <v>0</v>
      </c>
      <c r="I178" s="764">
        <f t="shared" si="129"/>
        <v>0</v>
      </c>
      <c r="J178" s="765">
        <f t="shared" si="129"/>
        <v>0</v>
      </c>
      <c r="K178" s="764">
        <f>SUM(K179:K180)</f>
        <v>0</v>
      </c>
      <c r="L178" s="630">
        <f t="shared" si="129"/>
        <v>0</v>
      </c>
      <c r="M178" s="764">
        <f t="shared" si="129"/>
        <v>0</v>
      </c>
      <c r="N178" s="766">
        <f t="shared" si="129"/>
        <v>0</v>
      </c>
      <c r="O178" s="767">
        <f t="shared" si="129"/>
        <v>0</v>
      </c>
      <c r="P178" s="765">
        <f t="shared" si="129"/>
        <v>0</v>
      </c>
      <c r="Q178" s="767">
        <f t="shared" si="129"/>
        <v>0</v>
      </c>
      <c r="R178" s="765">
        <f t="shared" si="129"/>
        <v>0</v>
      </c>
      <c r="S178" s="767">
        <f t="shared" si="129"/>
        <v>0</v>
      </c>
      <c r="T178" s="765">
        <f t="shared" si="129"/>
        <v>0</v>
      </c>
      <c r="U178" s="767">
        <f t="shared" si="129"/>
        <v>0</v>
      </c>
      <c r="V178" s="765">
        <f t="shared" si="129"/>
        <v>0</v>
      </c>
      <c r="W178" s="767">
        <f t="shared" si="129"/>
        <v>0</v>
      </c>
      <c r="X178" s="765">
        <f t="shared" si="129"/>
        <v>0</v>
      </c>
      <c r="Y178" s="767">
        <f t="shared" si="129"/>
        <v>0</v>
      </c>
      <c r="Z178" s="765">
        <f t="shared" si="129"/>
        <v>0</v>
      </c>
      <c r="AA178" s="767">
        <f t="shared" si="129"/>
        <v>0</v>
      </c>
      <c r="AB178" s="765">
        <f t="shared" si="129"/>
        <v>0</v>
      </c>
      <c r="AC178" s="764">
        <f t="shared" si="129"/>
        <v>0</v>
      </c>
      <c r="AD178" s="765">
        <f t="shared" si="129"/>
        <v>0</v>
      </c>
      <c r="AE178" s="764">
        <f t="shared" si="129"/>
        <v>0</v>
      </c>
      <c r="AF178" s="765">
        <f t="shared" si="129"/>
        <v>0</v>
      </c>
      <c r="AG178" s="764">
        <f t="shared" si="129"/>
        <v>0</v>
      </c>
      <c r="AH178" s="765">
        <f t="shared" si="129"/>
        <v>0</v>
      </c>
      <c r="AI178" s="764">
        <f t="shared" si="129"/>
        <v>0</v>
      </c>
      <c r="AJ178" s="765">
        <f t="shared" si="129"/>
        <v>0</v>
      </c>
      <c r="AK178" s="764">
        <f t="shared" si="129"/>
        <v>0</v>
      </c>
      <c r="AL178" s="765">
        <f t="shared" si="129"/>
        <v>0</v>
      </c>
      <c r="AM178" s="764">
        <f t="shared" si="129"/>
        <v>0</v>
      </c>
      <c r="AN178" s="765">
        <f t="shared" si="129"/>
        <v>0</v>
      </c>
      <c r="AO178" s="764">
        <f t="shared" si="129"/>
        <v>0</v>
      </c>
      <c r="AP178" s="765">
        <f t="shared" si="129"/>
        <v>0</v>
      </c>
      <c r="AQ178" s="768">
        <f t="shared" si="129"/>
        <v>0</v>
      </c>
      <c r="AR178" s="765">
        <f t="shared" si="129"/>
        <v>0</v>
      </c>
      <c r="AS178" s="765">
        <f t="shared" si="129"/>
        <v>0</v>
      </c>
      <c r="AT178" s="765">
        <f>SUM(AT179:AT180)</f>
        <v>0</v>
      </c>
      <c r="AU178" s="765">
        <f>SUM(AU179:AU180)</f>
        <v>0</v>
      </c>
      <c r="AV178" s="769">
        <f>SUM(AV179:AV180)</f>
        <v>0</v>
      </c>
      <c r="AW178" s="765">
        <f>SUM(AW179:AW180)</f>
        <v>0</v>
      </c>
      <c r="AX178" s="30"/>
      <c r="AY178" s="212"/>
      <c r="AZ178" s="614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761" t="s">
        <v>211</v>
      </c>
      <c r="D179" s="322">
        <f>SUM(E179:F179)</f>
        <v>0</v>
      </c>
      <c r="E179" s="322">
        <f t="shared" si="128"/>
        <v>0</v>
      </c>
      <c r="F179" s="741">
        <f t="shared" si="128"/>
        <v>0</v>
      </c>
      <c r="G179" s="647"/>
      <c r="H179" s="648"/>
      <c r="I179" s="639"/>
      <c r="J179" s="658"/>
      <c r="K179" s="639"/>
      <c r="L179" s="770"/>
      <c r="M179" s="639"/>
      <c r="N179" s="648"/>
      <c r="O179" s="639"/>
      <c r="P179" s="25"/>
      <c r="Q179" s="639"/>
      <c r="R179" s="25"/>
      <c r="S179" s="639"/>
      <c r="T179" s="25"/>
      <c r="U179" s="639"/>
      <c r="V179" s="25"/>
      <c r="W179" s="639"/>
      <c r="X179" s="25"/>
      <c r="Y179" s="639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14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4651"/>
      <c r="B180" s="4597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14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4659" t="s">
        <v>213</v>
      </c>
      <c r="B181" s="4599" t="s">
        <v>214</v>
      </c>
      <c r="C181" s="771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14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14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4600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14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4601" t="s">
        <v>218</v>
      </c>
      <c r="C184" s="761" t="s">
        <v>215</v>
      </c>
      <c r="D184" s="741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757"/>
      <c r="I184" s="357"/>
      <c r="J184" s="757"/>
      <c r="K184" s="357"/>
      <c r="L184" s="757"/>
      <c r="M184" s="357"/>
      <c r="N184" s="757"/>
      <c r="O184" s="357"/>
      <c r="P184" s="757"/>
      <c r="Q184" s="357"/>
      <c r="R184" s="757"/>
      <c r="S184" s="357"/>
      <c r="T184" s="757"/>
      <c r="U184" s="357"/>
      <c r="V184" s="757"/>
      <c r="W184" s="357"/>
      <c r="X184" s="757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14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4597"/>
      <c r="C185" s="368" t="s">
        <v>219</v>
      </c>
      <c r="D185" s="752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14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4636" t="s">
        <v>96</v>
      </c>
      <c r="C186" s="771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746"/>
      <c r="AB186" s="758"/>
      <c r="AC186" s="639"/>
      <c r="AD186" s="658"/>
      <c r="AE186" s="639"/>
      <c r="AF186" s="658"/>
      <c r="AG186" s="639"/>
      <c r="AH186" s="658"/>
      <c r="AI186" s="639"/>
      <c r="AJ186" s="658"/>
      <c r="AK186" s="639"/>
      <c r="AL186" s="658"/>
      <c r="AM186" s="639"/>
      <c r="AN186" s="658"/>
      <c r="AO186" s="639"/>
      <c r="AP186" s="658"/>
      <c r="AQ186" s="747"/>
      <c r="AR186" s="648"/>
      <c r="AS186" s="658"/>
      <c r="AT186" s="658"/>
      <c r="AU186" s="658"/>
      <c r="AV186" s="635"/>
      <c r="AW186" s="658"/>
      <c r="AX186" s="30" t="str">
        <f t="shared" si="116"/>
        <v/>
      </c>
      <c r="AY186" s="212"/>
      <c r="AZ186" s="614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14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4651"/>
      <c r="B188" s="4638"/>
      <c r="C188" s="772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14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4599" t="s">
        <v>222</v>
      </c>
      <c r="B189" s="4654" t="s">
        <v>196</v>
      </c>
      <c r="C189" s="4606"/>
      <c r="D189" s="773">
        <f>SUM(E189+F189)</f>
        <v>0</v>
      </c>
      <c r="E189" s="773">
        <f>SUM(AC189+AE189+AG189+AI189+AK189)</f>
        <v>0</v>
      </c>
      <c r="F189" s="773">
        <f>SUM(AD189+AF189+AH189+AJ189+AL189)</f>
        <v>0</v>
      </c>
      <c r="G189" s="683"/>
      <c r="H189" s="684"/>
      <c r="I189" s="683"/>
      <c r="J189" s="684"/>
      <c r="K189" s="683"/>
      <c r="L189" s="684"/>
      <c r="M189" s="683"/>
      <c r="N189" s="684"/>
      <c r="O189" s="683"/>
      <c r="P189" s="684"/>
      <c r="Q189" s="683"/>
      <c r="R189" s="684"/>
      <c r="S189" s="683"/>
      <c r="T189" s="684"/>
      <c r="U189" s="683"/>
      <c r="V189" s="684"/>
      <c r="W189" s="683"/>
      <c r="X189" s="684"/>
      <c r="Y189" s="683"/>
      <c r="Z189" s="684"/>
      <c r="AA189" s="683"/>
      <c r="AB189" s="684"/>
      <c r="AC189" s="684"/>
      <c r="AD189" s="684"/>
      <c r="AE189" s="684"/>
      <c r="AF189" s="684"/>
      <c r="AG189" s="684"/>
      <c r="AH189" s="684"/>
      <c r="AI189" s="684"/>
      <c r="AJ189" s="684"/>
      <c r="AK189" s="774"/>
      <c r="AL189" s="775"/>
      <c r="AM189" s="683"/>
      <c r="AN189" s="684"/>
      <c r="AO189" s="683"/>
      <c r="AP189" s="684"/>
      <c r="AQ189" s="776"/>
      <c r="AR189" s="777"/>
      <c r="AS189" s="775"/>
      <c r="AT189" s="775"/>
      <c r="AU189" s="775"/>
      <c r="AV189" s="778"/>
      <c r="AW189" s="778"/>
      <c r="AX189" s="30" t="str">
        <f t="shared" si="116"/>
        <v/>
      </c>
      <c r="AY189" s="212"/>
      <c r="AZ189" s="614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741">
        <f t="shared" si="137"/>
        <v>0</v>
      </c>
      <c r="E190" s="741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14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14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4599" t="s">
        <v>96</v>
      </c>
      <c r="C192" s="771" t="s">
        <v>215</v>
      </c>
      <c r="D192" s="741">
        <f t="shared" si="137"/>
        <v>0</v>
      </c>
      <c r="E192" s="322">
        <f t="shared" si="139"/>
        <v>0</v>
      </c>
      <c r="F192" s="378">
        <f t="shared" si="139"/>
        <v>0</v>
      </c>
      <c r="G192" s="744"/>
      <c r="H192" s="779"/>
      <c r="I192" s="744"/>
      <c r="J192" s="779"/>
      <c r="K192" s="744"/>
      <c r="L192" s="779"/>
      <c r="M192" s="744"/>
      <c r="N192" s="779"/>
      <c r="O192" s="744"/>
      <c r="P192" s="779"/>
      <c r="Q192" s="744"/>
      <c r="R192" s="779"/>
      <c r="S192" s="744"/>
      <c r="T192" s="779"/>
      <c r="U192" s="744"/>
      <c r="V192" s="779"/>
      <c r="W192" s="744"/>
      <c r="X192" s="779"/>
      <c r="Y192" s="744"/>
      <c r="Z192" s="779"/>
      <c r="AA192" s="744"/>
      <c r="AB192" s="779"/>
      <c r="AC192" s="779"/>
      <c r="AD192" s="779"/>
      <c r="AE192" s="779"/>
      <c r="AF192" s="779"/>
      <c r="AG192" s="779"/>
      <c r="AH192" s="779"/>
      <c r="AI192" s="779"/>
      <c r="AJ192" s="779"/>
      <c r="AK192" s="639"/>
      <c r="AL192" s="658"/>
      <c r="AM192" s="744"/>
      <c r="AN192" s="779"/>
      <c r="AO192" s="744"/>
      <c r="AP192" s="779"/>
      <c r="AQ192" s="747"/>
      <c r="AR192" s="648"/>
      <c r="AS192" s="658"/>
      <c r="AT192" s="658"/>
      <c r="AU192" s="25"/>
      <c r="AV192" s="29"/>
      <c r="AW192" s="29"/>
      <c r="AX192" s="30" t="str">
        <f t="shared" si="116"/>
        <v/>
      </c>
      <c r="AY192" s="212"/>
      <c r="AZ192" s="614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4600"/>
      <c r="B193" s="4600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780"/>
      <c r="I193" s="311"/>
      <c r="J193" s="780"/>
      <c r="K193" s="311"/>
      <c r="L193" s="780"/>
      <c r="M193" s="311"/>
      <c r="N193" s="780"/>
      <c r="O193" s="311"/>
      <c r="P193" s="780"/>
      <c r="Q193" s="311"/>
      <c r="R193" s="780"/>
      <c r="S193" s="311"/>
      <c r="T193" s="780"/>
      <c r="U193" s="311"/>
      <c r="V193" s="780"/>
      <c r="W193" s="311"/>
      <c r="X193" s="780"/>
      <c r="Y193" s="311"/>
      <c r="Z193" s="780"/>
      <c r="AA193" s="311"/>
      <c r="AB193" s="780"/>
      <c r="AC193" s="780"/>
      <c r="AD193" s="780"/>
      <c r="AE193" s="780"/>
      <c r="AF193" s="780"/>
      <c r="AG193" s="780"/>
      <c r="AH193" s="780"/>
      <c r="AI193" s="780"/>
      <c r="AJ193" s="780"/>
      <c r="AK193" s="781"/>
      <c r="AL193" s="782"/>
      <c r="AM193" s="783"/>
      <c r="AN193" s="780"/>
      <c r="AO193" s="783"/>
      <c r="AP193" s="780"/>
      <c r="AQ193" s="784"/>
      <c r="AR193" s="785"/>
      <c r="AS193" s="782"/>
      <c r="AT193" s="782"/>
      <c r="AU193" s="782"/>
      <c r="AV193" s="342"/>
      <c r="AW193" s="46"/>
      <c r="AX193" s="30" t="str">
        <f t="shared" si="116"/>
        <v/>
      </c>
      <c r="AY193" s="212"/>
      <c r="AZ193" s="614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32.25" customHeight="1" x14ac:dyDescent="0.2">
      <c r="A194" s="4655" t="s">
        <v>225</v>
      </c>
      <c r="B194" s="4657" t="s">
        <v>226</v>
      </c>
      <c r="C194" s="786" t="s">
        <v>227</v>
      </c>
      <c r="D194" s="741">
        <f t="shared" si="137"/>
        <v>0</v>
      </c>
      <c r="E194" s="741">
        <f t="shared" ref="E194:F196" si="140">SUM(Y194+AA194+AC194+AE194+AG194+AI194+AK194+AM194+AO194)</f>
        <v>0</v>
      </c>
      <c r="F194" s="787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14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14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4656"/>
      <c r="B196" s="4658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14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4599" t="s">
        <v>231</v>
      </c>
      <c r="C197" s="788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744"/>
      <c r="H197" s="779"/>
      <c r="I197" s="744"/>
      <c r="J197" s="779"/>
      <c r="K197" s="744"/>
      <c r="L197" s="779"/>
      <c r="M197" s="744"/>
      <c r="N197" s="779"/>
      <c r="O197" s="744"/>
      <c r="P197" s="779"/>
      <c r="Q197" s="744"/>
      <c r="R197" s="779"/>
      <c r="S197" s="744"/>
      <c r="T197" s="779"/>
      <c r="U197" s="744"/>
      <c r="V197" s="779"/>
      <c r="W197" s="744"/>
      <c r="X197" s="779"/>
      <c r="Y197" s="744"/>
      <c r="Z197" s="779"/>
      <c r="AA197" s="744"/>
      <c r="AB197" s="779"/>
      <c r="AC197" s="639"/>
      <c r="AD197" s="658"/>
      <c r="AE197" s="639"/>
      <c r="AF197" s="658"/>
      <c r="AG197" s="639"/>
      <c r="AH197" s="658"/>
      <c r="AI197" s="639"/>
      <c r="AJ197" s="658"/>
      <c r="AK197" s="639"/>
      <c r="AL197" s="658"/>
      <c r="AM197" s="639"/>
      <c r="AN197" s="658"/>
      <c r="AO197" s="639"/>
      <c r="AP197" s="658"/>
      <c r="AQ197" s="789"/>
      <c r="AR197" s="658"/>
      <c r="AS197" s="658"/>
      <c r="AT197" s="658"/>
      <c r="AU197" s="658"/>
      <c r="AV197" s="790"/>
      <c r="AW197" s="658"/>
      <c r="AX197" s="30" t="str">
        <f t="shared" si="116"/>
        <v/>
      </c>
      <c r="AY197" s="212"/>
      <c r="AZ197" s="614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4651"/>
      <c r="B198" s="4600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14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4640" t="s">
        <v>235</v>
      </c>
      <c r="B200" s="4641"/>
      <c r="C200" s="4642"/>
      <c r="D200" s="4636" t="s">
        <v>4</v>
      </c>
      <c r="E200" s="4637"/>
      <c r="F200" s="4590"/>
      <c r="G200" s="4605" t="s">
        <v>5</v>
      </c>
      <c r="H200" s="4614"/>
      <c r="I200" s="4614"/>
      <c r="J200" s="4614"/>
      <c r="K200" s="4614"/>
      <c r="L200" s="4614"/>
      <c r="M200" s="4614"/>
      <c r="N200" s="4614"/>
      <c r="O200" s="4614"/>
      <c r="P200" s="4614"/>
      <c r="Q200" s="4614"/>
      <c r="R200" s="4614"/>
      <c r="S200" s="4614"/>
      <c r="T200" s="4614"/>
      <c r="U200" s="4614"/>
      <c r="V200" s="4614"/>
      <c r="W200" s="4614"/>
      <c r="X200" s="4614"/>
      <c r="Y200" s="4614"/>
      <c r="Z200" s="4614"/>
      <c r="AA200" s="4614"/>
      <c r="AB200" s="4616"/>
      <c r="AC200" s="4652" t="s">
        <v>9</v>
      </c>
      <c r="AD200" s="4633" t="s">
        <v>236</v>
      </c>
      <c r="AE200" s="4633" t="s">
        <v>237</v>
      </c>
      <c r="AF200" s="4633" t="s">
        <v>238</v>
      </c>
      <c r="AG200" s="4633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4612" t="s">
        <v>14</v>
      </c>
      <c r="H201" s="4613"/>
      <c r="I201" s="4605" t="s">
        <v>15</v>
      </c>
      <c r="J201" s="4615"/>
      <c r="K201" s="4614" t="s">
        <v>16</v>
      </c>
      <c r="L201" s="4615"/>
      <c r="M201" s="4605" t="s">
        <v>17</v>
      </c>
      <c r="N201" s="4615"/>
      <c r="O201" s="4605" t="s">
        <v>18</v>
      </c>
      <c r="P201" s="4615"/>
      <c r="Q201" s="4605" t="s">
        <v>19</v>
      </c>
      <c r="R201" s="4615"/>
      <c r="S201" s="4605" t="s">
        <v>20</v>
      </c>
      <c r="T201" s="4615"/>
      <c r="U201" s="4605" t="s">
        <v>21</v>
      </c>
      <c r="V201" s="4615"/>
      <c r="W201" s="4605" t="s">
        <v>22</v>
      </c>
      <c r="X201" s="4615"/>
      <c r="Y201" s="4605" t="s">
        <v>23</v>
      </c>
      <c r="Z201" s="4606"/>
      <c r="AA201" s="4605" t="s">
        <v>24</v>
      </c>
      <c r="AB201" s="4606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4643"/>
      <c r="B202" s="3499"/>
      <c r="C202" s="4644"/>
      <c r="D202" s="669" t="s">
        <v>32</v>
      </c>
      <c r="E202" s="650" t="s">
        <v>33</v>
      </c>
      <c r="F202" s="643" t="s">
        <v>34</v>
      </c>
      <c r="G202" s="671" t="s">
        <v>33</v>
      </c>
      <c r="H202" s="643" t="s">
        <v>34</v>
      </c>
      <c r="I202" s="671" t="s">
        <v>33</v>
      </c>
      <c r="J202" s="643" t="s">
        <v>34</v>
      </c>
      <c r="K202" s="644" t="s">
        <v>33</v>
      </c>
      <c r="L202" s="643" t="s">
        <v>34</v>
      </c>
      <c r="M202" s="644" t="s">
        <v>33</v>
      </c>
      <c r="N202" s="643" t="s">
        <v>34</v>
      </c>
      <c r="O202" s="644" t="s">
        <v>33</v>
      </c>
      <c r="P202" s="643" t="s">
        <v>34</v>
      </c>
      <c r="Q202" s="644" t="s">
        <v>33</v>
      </c>
      <c r="R202" s="643" t="s">
        <v>34</v>
      </c>
      <c r="S202" s="644" t="s">
        <v>33</v>
      </c>
      <c r="T202" s="643" t="s">
        <v>34</v>
      </c>
      <c r="U202" s="644" t="s">
        <v>33</v>
      </c>
      <c r="V202" s="643" t="s">
        <v>34</v>
      </c>
      <c r="W202" s="644" t="s">
        <v>33</v>
      </c>
      <c r="X202" s="643" t="s">
        <v>34</v>
      </c>
      <c r="Y202" s="644" t="s">
        <v>33</v>
      </c>
      <c r="Z202" s="643" t="s">
        <v>34</v>
      </c>
      <c r="AA202" s="644" t="s">
        <v>33</v>
      </c>
      <c r="AB202" s="643" t="s">
        <v>34</v>
      </c>
      <c r="AC202" s="4653"/>
      <c r="AD202" s="4635"/>
      <c r="AE202" s="4635"/>
      <c r="AF202" s="4635"/>
      <c r="AG202" s="4635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4648" t="s">
        <v>240</v>
      </c>
      <c r="B203" s="4649"/>
      <c r="C203" s="4650"/>
      <c r="D203" s="791">
        <f>SUM(E203+F203)</f>
        <v>0</v>
      </c>
      <c r="E203" s="637">
        <f>+K203+M203+O203+Q203+S203</f>
        <v>0</v>
      </c>
      <c r="F203" s="792">
        <f>+L203+N203+P203+R203+T203</f>
        <v>0</v>
      </c>
      <c r="G203" s="744"/>
      <c r="H203" s="779"/>
      <c r="I203" s="744"/>
      <c r="J203" s="779"/>
      <c r="K203" s="639"/>
      <c r="L203" s="658"/>
      <c r="M203" s="639"/>
      <c r="N203" s="658"/>
      <c r="O203" s="639"/>
      <c r="P203" s="658"/>
      <c r="Q203" s="639"/>
      <c r="R203" s="658"/>
      <c r="S203" s="639"/>
      <c r="T203" s="658"/>
      <c r="U203" s="793"/>
      <c r="V203" s="794"/>
      <c r="W203" s="793"/>
      <c r="X203" s="794"/>
      <c r="Y203" s="793"/>
      <c r="Z203" s="794"/>
      <c r="AA203" s="793"/>
      <c r="AB203" s="795"/>
      <c r="AC203" s="747"/>
      <c r="AD203" s="646">
        <f t="shared" ref="AD203:AD208" si="141">SUM(AE203:AG203)</f>
        <v>0</v>
      </c>
      <c r="AE203" s="658"/>
      <c r="AF203" s="658"/>
      <c r="AG203" s="658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1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624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4640" t="s">
        <v>235</v>
      </c>
      <c r="B210" s="4641"/>
      <c r="C210" s="4642"/>
      <c r="D210" s="4636" t="s">
        <v>4</v>
      </c>
      <c r="E210" s="4637"/>
      <c r="F210" s="4645"/>
      <c r="G210" s="4647" t="s">
        <v>5</v>
      </c>
      <c r="H210" s="4614"/>
      <c r="I210" s="4614"/>
      <c r="J210" s="4614"/>
      <c r="K210" s="4614"/>
      <c r="L210" s="4614"/>
      <c r="M210" s="4614"/>
      <c r="N210" s="4614"/>
      <c r="O210" s="4614"/>
      <c r="P210" s="4614"/>
      <c r="Q210" s="4614"/>
      <c r="R210" s="4614"/>
      <c r="S210" s="4614"/>
      <c r="T210" s="4614"/>
      <c r="U210" s="4614"/>
      <c r="V210" s="4614"/>
      <c r="W210" s="4614"/>
      <c r="X210" s="4614"/>
      <c r="Y210" s="4614"/>
      <c r="Z210" s="4614"/>
      <c r="AA210" s="4614"/>
      <c r="AB210" s="4614"/>
      <c r="AC210" s="4614"/>
      <c r="AD210" s="4614"/>
      <c r="AE210" s="4614"/>
      <c r="AF210" s="4614"/>
      <c r="AG210" s="4614"/>
      <c r="AH210" s="4614"/>
      <c r="AI210" s="4614"/>
      <c r="AJ210" s="4614"/>
      <c r="AK210" s="4614"/>
      <c r="AL210" s="4614"/>
      <c r="AM210" s="4614"/>
      <c r="AN210" s="4614"/>
      <c r="AO210" s="4614"/>
      <c r="AP210" s="4615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4638"/>
      <c r="E211" s="3567"/>
      <c r="F211" s="4646"/>
      <c r="G211" s="4612" t="s">
        <v>14</v>
      </c>
      <c r="H211" s="4613"/>
      <c r="I211" s="4605" t="s">
        <v>15</v>
      </c>
      <c r="J211" s="4615"/>
      <c r="K211" s="4614" t="s">
        <v>16</v>
      </c>
      <c r="L211" s="4615"/>
      <c r="M211" s="4605" t="s">
        <v>17</v>
      </c>
      <c r="N211" s="4615"/>
      <c r="O211" s="4605" t="s">
        <v>18</v>
      </c>
      <c r="P211" s="4615"/>
      <c r="Q211" s="4605" t="s">
        <v>19</v>
      </c>
      <c r="R211" s="4615"/>
      <c r="S211" s="4605" t="s">
        <v>20</v>
      </c>
      <c r="T211" s="4615"/>
      <c r="U211" s="4605" t="s">
        <v>21</v>
      </c>
      <c r="V211" s="4615"/>
      <c r="W211" s="4605" t="s">
        <v>22</v>
      </c>
      <c r="X211" s="4615"/>
      <c r="Y211" s="4605" t="s">
        <v>23</v>
      </c>
      <c r="Z211" s="4606"/>
      <c r="AA211" s="4605" t="s">
        <v>24</v>
      </c>
      <c r="AB211" s="4606"/>
      <c r="AC211" s="4605" t="s">
        <v>247</v>
      </c>
      <c r="AD211" s="4606"/>
      <c r="AE211" s="4605" t="s">
        <v>248</v>
      </c>
      <c r="AF211" s="4606"/>
      <c r="AG211" s="4605" t="s">
        <v>249</v>
      </c>
      <c r="AH211" s="4606"/>
      <c r="AI211" s="4605" t="s">
        <v>250</v>
      </c>
      <c r="AJ211" s="4606"/>
      <c r="AK211" s="4605" t="s">
        <v>29</v>
      </c>
      <c r="AL211" s="4606"/>
      <c r="AM211" s="4605" t="s">
        <v>30</v>
      </c>
      <c r="AN211" s="4606"/>
      <c r="AO211" s="4605" t="s">
        <v>31</v>
      </c>
      <c r="AP211" s="4606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4643"/>
      <c r="B212" s="3499"/>
      <c r="C212" s="4644"/>
      <c r="D212" s="796" t="s">
        <v>32</v>
      </c>
      <c r="E212" s="722" t="s">
        <v>33</v>
      </c>
      <c r="F212" s="442" t="s">
        <v>34</v>
      </c>
      <c r="G212" s="644" t="s">
        <v>33</v>
      </c>
      <c r="H212" s="643" t="s">
        <v>34</v>
      </c>
      <c r="I212" s="644" t="s">
        <v>33</v>
      </c>
      <c r="J212" s="643" t="s">
        <v>34</v>
      </c>
      <c r="K212" s="644" t="s">
        <v>33</v>
      </c>
      <c r="L212" s="643" t="s">
        <v>34</v>
      </c>
      <c r="M212" s="644" t="s">
        <v>33</v>
      </c>
      <c r="N212" s="643" t="s">
        <v>34</v>
      </c>
      <c r="O212" s="644" t="s">
        <v>33</v>
      </c>
      <c r="P212" s="643" t="s">
        <v>34</v>
      </c>
      <c r="Q212" s="644" t="s">
        <v>33</v>
      </c>
      <c r="R212" s="643" t="s">
        <v>34</v>
      </c>
      <c r="S212" s="644" t="s">
        <v>33</v>
      </c>
      <c r="T212" s="643" t="s">
        <v>34</v>
      </c>
      <c r="U212" s="644" t="s">
        <v>33</v>
      </c>
      <c r="V212" s="643" t="s">
        <v>34</v>
      </c>
      <c r="W212" s="644" t="s">
        <v>33</v>
      </c>
      <c r="X212" s="643" t="s">
        <v>34</v>
      </c>
      <c r="Y212" s="644" t="s">
        <v>33</v>
      </c>
      <c r="Z212" s="643" t="s">
        <v>34</v>
      </c>
      <c r="AA212" s="644" t="s">
        <v>33</v>
      </c>
      <c r="AB212" s="643" t="s">
        <v>34</v>
      </c>
      <c r="AC212" s="644" t="s">
        <v>33</v>
      </c>
      <c r="AD212" s="643" t="s">
        <v>34</v>
      </c>
      <c r="AE212" s="644" t="s">
        <v>33</v>
      </c>
      <c r="AF212" s="643" t="s">
        <v>34</v>
      </c>
      <c r="AG212" s="644" t="s">
        <v>33</v>
      </c>
      <c r="AH212" s="643" t="s">
        <v>34</v>
      </c>
      <c r="AI212" s="644" t="s">
        <v>33</v>
      </c>
      <c r="AJ212" s="643" t="s">
        <v>34</v>
      </c>
      <c r="AK212" s="644" t="s">
        <v>33</v>
      </c>
      <c r="AL212" s="643" t="s">
        <v>34</v>
      </c>
      <c r="AM212" s="644" t="s">
        <v>33</v>
      </c>
      <c r="AN212" s="643" t="s">
        <v>34</v>
      </c>
      <c r="AO212" s="644" t="s">
        <v>33</v>
      </c>
      <c r="AP212" s="643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4628" t="s">
        <v>251</v>
      </c>
      <c r="B213" s="4629"/>
      <c r="C213" s="4630"/>
      <c r="D213" s="645">
        <f>SUM(E213:F213)</f>
        <v>0</v>
      </c>
      <c r="E213" s="646">
        <f>SUM(G213+I213+K213+M213+O213+Q213+S213+U213+W213+Y213+AA213+AC213+AE213+AG213+AI213+AK213+AM213+AO213)</f>
        <v>0</v>
      </c>
      <c r="F213" s="797">
        <f t="shared" ref="E213:F216" si="148">SUM(H213+J213+L213+N213+P213+R213+T213+V213+X213+Z213+AB213+AD213+AF213+AH213+AJ213+AL213+AN213+AP213)</f>
        <v>0</v>
      </c>
      <c r="G213" s="798"/>
      <c r="H213" s="648"/>
      <c r="I213" s="647"/>
      <c r="J213" s="648"/>
      <c r="K213" s="647"/>
      <c r="L213" s="648"/>
      <c r="M213" s="647"/>
      <c r="N213" s="648"/>
      <c r="O213" s="647"/>
      <c r="P213" s="648"/>
      <c r="Q213" s="647"/>
      <c r="R213" s="648"/>
      <c r="S213" s="647"/>
      <c r="T213" s="648"/>
      <c r="U213" s="647"/>
      <c r="V213" s="648"/>
      <c r="W213" s="735"/>
      <c r="X213" s="648"/>
      <c r="Y213" s="647"/>
      <c r="Z213" s="648"/>
      <c r="AA213" s="647"/>
      <c r="AB213" s="648"/>
      <c r="AC213" s="647"/>
      <c r="AD213" s="648"/>
      <c r="AE213" s="647"/>
      <c r="AF213" s="648"/>
      <c r="AG213" s="647"/>
      <c r="AH213" s="648"/>
      <c r="AI213" s="647"/>
      <c r="AJ213" s="648"/>
      <c r="AK213" s="735"/>
      <c r="AL213" s="648"/>
      <c r="AM213" s="647"/>
      <c r="AN213" s="648"/>
      <c r="AO213" s="647"/>
      <c r="AP213" s="648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14" customFormat="1" ht="14.25" customHeight="1" x14ac:dyDescent="0.2">
      <c r="A218" s="4631" t="s">
        <v>256</v>
      </c>
      <c r="B218" s="4632"/>
      <c r="C218" s="4633"/>
      <c r="D218" s="4636" t="s">
        <v>257</v>
      </c>
      <c r="E218" s="4637"/>
      <c r="F218" s="4590"/>
      <c r="G218" s="4605" t="s">
        <v>5</v>
      </c>
      <c r="H218" s="4614"/>
      <c r="I218" s="4614"/>
      <c r="J218" s="4614"/>
      <c r="K218" s="4614"/>
      <c r="L218" s="4614"/>
      <c r="M218" s="4614"/>
      <c r="N218" s="4614"/>
      <c r="O218" s="4614"/>
      <c r="P218" s="4614"/>
      <c r="Q218" s="4614"/>
      <c r="R218" s="4614"/>
      <c r="S218" s="4614"/>
      <c r="T218" s="4614"/>
      <c r="U218" s="4614"/>
      <c r="V218" s="4614"/>
      <c r="W218" s="4614"/>
      <c r="X218" s="4614"/>
      <c r="Y218" s="4614"/>
      <c r="Z218" s="4614"/>
      <c r="AA218" s="4614"/>
      <c r="AB218" s="4614"/>
      <c r="AC218" s="4614"/>
      <c r="AD218" s="4614"/>
      <c r="AE218" s="4614"/>
      <c r="AF218" s="4614"/>
      <c r="AG218" s="4614"/>
      <c r="AH218" s="4614"/>
      <c r="AI218" s="4614"/>
      <c r="AJ218" s="4614"/>
      <c r="AK218" s="4614"/>
      <c r="AL218" s="4614"/>
      <c r="AM218" s="4614"/>
      <c r="AN218" s="4616"/>
      <c r="AO218" s="4617" t="s">
        <v>7</v>
      </c>
      <c r="AP218" s="4619" t="s">
        <v>258</v>
      </c>
      <c r="AQ218" s="4621" t="s">
        <v>259</v>
      </c>
      <c r="AR218" s="4611"/>
      <c r="AS218" s="4622" t="s">
        <v>260</v>
      </c>
      <c r="AT218" s="4607" t="s">
        <v>42</v>
      </c>
      <c r="AU218" s="4607" t="s">
        <v>261</v>
      </c>
      <c r="AV218" s="4609" t="s">
        <v>9</v>
      </c>
      <c r="AW218" s="4609" t="s">
        <v>262</v>
      </c>
      <c r="AX218" s="4611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4638"/>
      <c r="E219" s="3567"/>
      <c r="F219" s="4639"/>
      <c r="G219" s="4612" t="s">
        <v>124</v>
      </c>
      <c r="H219" s="4613"/>
      <c r="I219" s="4614" t="s">
        <v>16</v>
      </c>
      <c r="J219" s="4615"/>
      <c r="K219" s="4605" t="s">
        <v>17</v>
      </c>
      <c r="L219" s="4615"/>
      <c r="M219" s="4605" t="s">
        <v>18</v>
      </c>
      <c r="N219" s="4615"/>
      <c r="O219" s="4605" t="s">
        <v>19</v>
      </c>
      <c r="P219" s="4615"/>
      <c r="Q219" s="4605" t="s">
        <v>20</v>
      </c>
      <c r="R219" s="4615"/>
      <c r="S219" s="4605" t="s">
        <v>21</v>
      </c>
      <c r="T219" s="4615"/>
      <c r="U219" s="4605" t="s">
        <v>22</v>
      </c>
      <c r="V219" s="4615"/>
      <c r="W219" s="4605" t="s">
        <v>23</v>
      </c>
      <c r="X219" s="4606"/>
      <c r="Y219" s="4605" t="s">
        <v>24</v>
      </c>
      <c r="Z219" s="4606"/>
      <c r="AA219" s="4605" t="s">
        <v>247</v>
      </c>
      <c r="AB219" s="4606"/>
      <c r="AC219" s="4605" t="s">
        <v>248</v>
      </c>
      <c r="AD219" s="4606"/>
      <c r="AE219" s="4605" t="s">
        <v>249</v>
      </c>
      <c r="AF219" s="4606"/>
      <c r="AG219" s="4605" t="s">
        <v>250</v>
      </c>
      <c r="AH219" s="4606"/>
      <c r="AI219" s="4605" t="s">
        <v>29</v>
      </c>
      <c r="AJ219" s="4606"/>
      <c r="AK219" s="4605" t="s">
        <v>30</v>
      </c>
      <c r="AL219" s="4606"/>
      <c r="AM219" s="4605" t="s">
        <v>31</v>
      </c>
      <c r="AN219" s="4606"/>
      <c r="AO219" s="3343"/>
      <c r="AP219" s="3346"/>
      <c r="AQ219" s="4624" t="s">
        <v>263</v>
      </c>
      <c r="AR219" s="4626" t="s">
        <v>264</v>
      </c>
      <c r="AS219" s="3350"/>
      <c r="AT219" s="3331"/>
      <c r="AU219" s="3331"/>
      <c r="AV219" s="3334"/>
      <c r="AW219" s="3334"/>
      <c r="AX219" s="4611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4634"/>
      <c r="B220" s="3562"/>
      <c r="C220" s="4635"/>
      <c r="D220" s="799" t="s">
        <v>32</v>
      </c>
      <c r="E220" s="800" t="s">
        <v>33</v>
      </c>
      <c r="F220" s="611" t="s">
        <v>34</v>
      </c>
      <c r="G220" s="644" t="s">
        <v>33</v>
      </c>
      <c r="H220" s="643" t="s">
        <v>34</v>
      </c>
      <c r="I220" s="644" t="s">
        <v>33</v>
      </c>
      <c r="J220" s="643" t="s">
        <v>34</v>
      </c>
      <c r="K220" s="644" t="s">
        <v>33</v>
      </c>
      <c r="L220" s="643" t="s">
        <v>34</v>
      </c>
      <c r="M220" s="644" t="s">
        <v>33</v>
      </c>
      <c r="N220" s="643" t="s">
        <v>34</v>
      </c>
      <c r="O220" s="644" t="s">
        <v>33</v>
      </c>
      <c r="P220" s="643" t="s">
        <v>34</v>
      </c>
      <c r="Q220" s="644" t="s">
        <v>33</v>
      </c>
      <c r="R220" s="643" t="s">
        <v>34</v>
      </c>
      <c r="S220" s="644" t="s">
        <v>33</v>
      </c>
      <c r="T220" s="643" t="s">
        <v>34</v>
      </c>
      <c r="U220" s="644" t="s">
        <v>33</v>
      </c>
      <c r="V220" s="643" t="s">
        <v>34</v>
      </c>
      <c r="W220" s="644" t="s">
        <v>33</v>
      </c>
      <c r="X220" s="643" t="s">
        <v>34</v>
      </c>
      <c r="Y220" s="644" t="s">
        <v>33</v>
      </c>
      <c r="Z220" s="643" t="s">
        <v>34</v>
      </c>
      <c r="AA220" s="644" t="s">
        <v>33</v>
      </c>
      <c r="AB220" s="643" t="s">
        <v>34</v>
      </c>
      <c r="AC220" s="644" t="s">
        <v>33</v>
      </c>
      <c r="AD220" s="643" t="s">
        <v>34</v>
      </c>
      <c r="AE220" s="644" t="s">
        <v>33</v>
      </c>
      <c r="AF220" s="643" t="s">
        <v>34</v>
      </c>
      <c r="AG220" s="644" t="s">
        <v>33</v>
      </c>
      <c r="AH220" s="643" t="s">
        <v>34</v>
      </c>
      <c r="AI220" s="644" t="s">
        <v>33</v>
      </c>
      <c r="AJ220" s="643" t="s">
        <v>34</v>
      </c>
      <c r="AK220" s="644" t="s">
        <v>33</v>
      </c>
      <c r="AL220" s="643" t="s">
        <v>34</v>
      </c>
      <c r="AM220" s="644" t="s">
        <v>33</v>
      </c>
      <c r="AN220" s="643" t="s">
        <v>34</v>
      </c>
      <c r="AO220" s="4618"/>
      <c r="AP220" s="4620"/>
      <c r="AQ220" s="4625"/>
      <c r="AR220" s="4627"/>
      <c r="AS220" s="4623"/>
      <c r="AT220" s="4608"/>
      <c r="AU220" s="4608"/>
      <c r="AV220" s="4610"/>
      <c r="AW220" s="4610"/>
      <c r="AX220" s="4611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4602" t="s">
        <v>265</v>
      </c>
      <c r="B221" s="4603" t="s">
        <v>266</v>
      </c>
      <c r="C221" s="4604"/>
      <c r="D221" s="801">
        <f t="shared" ref="D221:D265" si="149">SUM(E221+F221)</f>
        <v>3</v>
      </c>
      <c r="E221" s="802">
        <f t="shared" ref="E221:F227" si="150">SUM(G221+I221+K221+M221+O221+Q221+S221+U221+W221+Y221+AA221+AC221+AE221+AG221+AI221+AK221+AM221)</f>
        <v>1</v>
      </c>
      <c r="F221" s="803">
        <f t="shared" si="150"/>
        <v>2</v>
      </c>
      <c r="G221" s="804">
        <v>0</v>
      </c>
      <c r="H221" s="805">
        <v>0</v>
      </c>
      <c r="I221" s="806">
        <v>0</v>
      </c>
      <c r="J221" s="805">
        <v>0</v>
      </c>
      <c r="K221" s="806">
        <v>0</v>
      </c>
      <c r="L221" s="805">
        <v>0</v>
      </c>
      <c r="M221" s="806">
        <v>0</v>
      </c>
      <c r="N221" s="805">
        <v>0</v>
      </c>
      <c r="O221" s="806">
        <v>0</v>
      </c>
      <c r="P221" s="805">
        <v>0</v>
      </c>
      <c r="Q221" s="806">
        <v>0</v>
      </c>
      <c r="R221" s="805">
        <v>0</v>
      </c>
      <c r="S221" s="806">
        <v>0</v>
      </c>
      <c r="T221" s="805">
        <v>0</v>
      </c>
      <c r="U221" s="806">
        <v>0</v>
      </c>
      <c r="V221" s="807">
        <v>0</v>
      </c>
      <c r="W221" s="806">
        <v>0</v>
      </c>
      <c r="X221" s="807">
        <v>0</v>
      </c>
      <c r="Y221" s="806">
        <v>0</v>
      </c>
      <c r="Z221" s="807">
        <v>0</v>
      </c>
      <c r="AA221" s="806">
        <v>0</v>
      </c>
      <c r="AB221" s="807">
        <v>0</v>
      </c>
      <c r="AC221" s="806">
        <v>0</v>
      </c>
      <c r="AD221" s="807">
        <v>0</v>
      </c>
      <c r="AE221" s="806">
        <v>0</v>
      </c>
      <c r="AF221" s="807">
        <v>0</v>
      </c>
      <c r="AG221" s="806">
        <v>0</v>
      </c>
      <c r="AH221" s="807">
        <v>0</v>
      </c>
      <c r="AI221" s="806">
        <v>0</v>
      </c>
      <c r="AJ221" s="807">
        <v>1</v>
      </c>
      <c r="AK221" s="806">
        <v>0</v>
      </c>
      <c r="AL221" s="807">
        <v>1</v>
      </c>
      <c r="AM221" s="806">
        <v>1</v>
      </c>
      <c r="AN221" s="807">
        <v>0</v>
      </c>
      <c r="AO221" s="808">
        <v>0</v>
      </c>
      <c r="AP221" s="809">
        <v>0</v>
      </c>
      <c r="AQ221" s="466"/>
      <c r="AR221" s="467"/>
      <c r="AS221" s="467"/>
      <c r="AT221" s="806">
        <v>0</v>
      </c>
      <c r="AU221" s="806">
        <v>0</v>
      </c>
      <c r="AV221" s="810">
        <v>0</v>
      </c>
      <c r="AW221" s="810">
        <v>0</v>
      </c>
      <c r="AX221" s="807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62</v>
      </c>
      <c r="E222" s="470">
        <f t="shared" si="150"/>
        <v>28</v>
      </c>
      <c r="F222" s="471">
        <f t="shared" si="150"/>
        <v>34</v>
      </c>
      <c r="G222" s="472">
        <v>0</v>
      </c>
      <c r="H222" s="473">
        <v>1</v>
      </c>
      <c r="I222" s="474">
        <v>0</v>
      </c>
      <c r="J222" s="473">
        <v>4</v>
      </c>
      <c r="K222" s="474">
        <v>0</v>
      </c>
      <c r="L222" s="473">
        <v>0</v>
      </c>
      <c r="M222" s="474">
        <v>4</v>
      </c>
      <c r="N222" s="473">
        <v>0</v>
      </c>
      <c r="O222" s="474">
        <v>0</v>
      </c>
      <c r="P222" s="473">
        <v>0</v>
      </c>
      <c r="Q222" s="474">
        <v>1</v>
      </c>
      <c r="R222" s="473">
        <v>2</v>
      </c>
      <c r="S222" s="474">
        <v>1</v>
      </c>
      <c r="T222" s="473">
        <v>3</v>
      </c>
      <c r="U222" s="474">
        <v>1</v>
      </c>
      <c r="V222" s="475">
        <v>2</v>
      </c>
      <c r="W222" s="474">
        <v>7</v>
      </c>
      <c r="X222" s="475">
        <v>2</v>
      </c>
      <c r="Y222" s="474">
        <v>4</v>
      </c>
      <c r="Z222" s="475">
        <v>3</v>
      </c>
      <c r="AA222" s="474">
        <v>1</v>
      </c>
      <c r="AB222" s="475">
        <v>2</v>
      </c>
      <c r="AC222" s="474">
        <v>2</v>
      </c>
      <c r="AD222" s="475">
        <v>1</v>
      </c>
      <c r="AE222" s="474">
        <v>1</v>
      </c>
      <c r="AF222" s="475">
        <v>1</v>
      </c>
      <c r="AG222" s="474">
        <v>2</v>
      </c>
      <c r="AH222" s="475">
        <v>7</v>
      </c>
      <c r="AI222" s="474">
        <v>1</v>
      </c>
      <c r="AJ222" s="475">
        <v>2</v>
      </c>
      <c r="AK222" s="474">
        <v>1</v>
      </c>
      <c r="AL222" s="475">
        <v>3</v>
      </c>
      <c r="AM222" s="474">
        <v>2</v>
      </c>
      <c r="AN222" s="475">
        <v>1</v>
      </c>
      <c r="AO222" s="476">
        <v>0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2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>
        <v>0</v>
      </c>
      <c r="AP223" s="486">
        <v>0</v>
      </c>
      <c r="AQ223" s="481">
        <v>0</v>
      </c>
      <c r="AR223" s="486">
        <v>0</v>
      </c>
      <c r="AS223" s="804">
        <v>0</v>
      </c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>
        <v>0</v>
      </c>
      <c r="AP224" s="495">
        <v>0</v>
      </c>
      <c r="AQ224" s="466"/>
      <c r="AR224" s="467"/>
      <c r="AS224" s="481">
        <v>0</v>
      </c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>
        <v>0</v>
      </c>
      <c r="AP225" s="495">
        <v>0</v>
      </c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>
        <v>0</v>
      </c>
      <c r="AP226" s="502">
        <v>0</v>
      </c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>
        <v>0</v>
      </c>
      <c r="AP227" s="502">
        <v>0</v>
      </c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4600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>
        <v>0</v>
      </c>
      <c r="AP228" s="477">
        <v>0</v>
      </c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4599" t="s">
        <v>100</v>
      </c>
      <c r="B229" s="3296" t="s">
        <v>269</v>
      </c>
      <c r="C229" s="3296"/>
      <c r="D229" s="791">
        <f t="shared" si="149"/>
        <v>47</v>
      </c>
      <c r="E229" s="811">
        <f t="shared" si="161"/>
        <v>20</v>
      </c>
      <c r="F229" s="812">
        <f t="shared" si="161"/>
        <v>27</v>
      </c>
      <c r="G229" s="804">
        <v>2</v>
      </c>
      <c r="H229" s="805">
        <v>4</v>
      </c>
      <c r="I229" s="806">
        <v>0</v>
      </c>
      <c r="J229" s="805">
        <v>0</v>
      </c>
      <c r="K229" s="806">
        <v>0</v>
      </c>
      <c r="L229" s="805">
        <v>0</v>
      </c>
      <c r="M229" s="806">
        <v>0</v>
      </c>
      <c r="N229" s="805">
        <v>1</v>
      </c>
      <c r="O229" s="806">
        <v>0</v>
      </c>
      <c r="P229" s="805">
        <v>0</v>
      </c>
      <c r="Q229" s="806">
        <v>0</v>
      </c>
      <c r="R229" s="805">
        <v>0</v>
      </c>
      <c r="S229" s="806">
        <v>0</v>
      </c>
      <c r="T229" s="805">
        <v>0</v>
      </c>
      <c r="U229" s="806">
        <v>2</v>
      </c>
      <c r="V229" s="807">
        <v>0</v>
      </c>
      <c r="W229" s="806">
        <v>0</v>
      </c>
      <c r="X229" s="807">
        <v>0</v>
      </c>
      <c r="Y229" s="806">
        <v>2</v>
      </c>
      <c r="Z229" s="807">
        <v>3</v>
      </c>
      <c r="AA229" s="806">
        <v>5</v>
      </c>
      <c r="AB229" s="807">
        <v>6</v>
      </c>
      <c r="AC229" s="806">
        <v>2</v>
      </c>
      <c r="AD229" s="807">
        <v>5</v>
      </c>
      <c r="AE229" s="806">
        <v>4</v>
      </c>
      <c r="AF229" s="807">
        <v>4</v>
      </c>
      <c r="AG229" s="806">
        <v>1</v>
      </c>
      <c r="AH229" s="807">
        <v>1</v>
      </c>
      <c r="AI229" s="806">
        <v>0</v>
      </c>
      <c r="AJ229" s="807">
        <v>1</v>
      </c>
      <c r="AK229" s="806">
        <v>1</v>
      </c>
      <c r="AL229" s="807">
        <v>2</v>
      </c>
      <c r="AM229" s="806">
        <v>1</v>
      </c>
      <c r="AN229" s="807">
        <v>0</v>
      </c>
      <c r="AO229" s="485">
        <v>0</v>
      </c>
      <c r="AP229" s="486">
        <v>0</v>
      </c>
      <c r="AQ229" s="804">
        <v>0</v>
      </c>
      <c r="AR229" s="487">
        <v>0</v>
      </c>
      <c r="AS229" s="804">
        <v>17</v>
      </c>
      <c r="AT229" s="483">
        <v>0</v>
      </c>
      <c r="AU229" s="483">
        <v>0</v>
      </c>
      <c r="AV229" s="487">
        <v>0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93</v>
      </c>
      <c r="E230" s="488">
        <f t="shared" si="161"/>
        <v>34</v>
      </c>
      <c r="F230" s="489">
        <f t="shared" si="161"/>
        <v>59</v>
      </c>
      <c r="G230" s="490">
        <v>1</v>
      </c>
      <c r="H230" s="491">
        <v>3</v>
      </c>
      <c r="I230" s="492">
        <v>0</v>
      </c>
      <c r="J230" s="491">
        <v>0</v>
      </c>
      <c r="K230" s="492">
        <v>1</v>
      </c>
      <c r="L230" s="491">
        <v>0</v>
      </c>
      <c r="M230" s="492">
        <v>0</v>
      </c>
      <c r="N230" s="491">
        <v>1</v>
      </c>
      <c r="O230" s="492">
        <v>1</v>
      </c>
      <c r="P230" s="491">
        <v>0</v>
      </c>
      <c r="Q230" s="492">
        <v>0</v>
      </c>
      <c r="R230" s="491">
        <v>0</v>
      </c>
      <c r="S230" s="492">
        <v>0</v>
      </c>
      <c r="T230" s="491">
        <v>0</v>
      </c>
      <c r="U230" s="492">
        <v>2</v>
      </c>
      <c r="V230" s="493">
        <v>0</v>
      </c>
      <c r="W230" s="492">
        <v>6</v>
      </c>
      <c r="X230" s="493">
        <v>5</v>
      </c>
      <c r="Y230" s="492">
        <v>9</v>
      </c>
      <c r="Z230" s="493">
        <v>13</v>
      </c>
      <c r="AA230" s="492">
        <v>3</v>
      </c>
      <c r="AB230" s="493">
        <v>6</v>
      </c>
      <c r="AC230" s="492">
        <v>7</v>
      </c>
      <c r="AD230" s="493">
        <v>11</v>
      </c>
      <c r="AE230" s="492">
        <v>0</v>
      </c>
      <c r="AF230" s="493">
        <v>6</v>
      </c>
      <c r="AG230" s="492">
        <v>2</v>
      </c>
      <c r="AH230" s="493">
        <v>5</v>
      </c>
      <c r="AI230" s="492">
        <v>0</v>
      </c>
      <c r="AJ230" s="493">
        <v>2</v>
      </c>
      <c r="AK230" s="492">
        <v>1</v>
      </c>
      <c r="AL230" s="493">
        <v>5</v>
      </c>
      <c r="AM230" s="492">
        <v>1</v>
      </c>
      <c r="AN230" s="493">
        <v>2</v>
      </c>
      <c r="AO230" s="494">
        <v>0</v>
      </c>
      <c r="AP230" s="495">
        <v>0</v>
      </c>
      <c r="AQ230" s="466"/>
      <c r="AR230" s="513"/>
      <c r="AS230" s="481">
        <v>7</v>
      </c>
      <c r="AT230" s="492">
        <v>0</v>
      </c>
      <c r="AU230" s="492">
        <v>0</v>
      </c>
      <c r="AV230" s="496">
        <v>1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47</v>
      </c>
      <c r="E231" s="488">
        <f t="shared" si="161"/>
        <v>21</v>
      </c>
      <c r="F231" s="489">
        <f t="shared" si="161"/>
        <v>26</v>
      </c>
      <c r="G231" s="490">
        <v>2</v>
      </c>
      <c r="H231" s="491">
        <v>4</v>
      </c>
      <c r="I231" s="492">
        <v>0</v>
      </c>
      <c r="J231" s="491">
        <v>0</v>
      </c>
      <c r="K231" s="492">
        <v>0</v>
      </c>
      <c r="L231" s="491">
        <v>0</v>
      </c>
      <c r="M231" s="492">
        <v>0</v>
      </c>
      <c r="N231" s="491">
        <v>0</v>
      </c>
      <c r="O231" s="492">
        <v>0</v>
      </c>
      <c r="P231" s="491">
        <v>0</v>
      </c>
      <c r="Q231" s="492">
        <v>0</v>
      </c>
      <c r="R231" s="491">
        <v>0</v>
      </c>
      <c r="S231" s="492">
        <v>0</v>
      </c>
      <c r="T231" s="491">
        <v>0</v>
      </c>
      <c r="U231" s="492">
        <v>2</v>
      </c>
      <c r="V231" s="493">
        <v>0</v>
      </c>
      <c r="W231" s="492">
        <v>0</v>
      </c>
      <c r="X231" s="493">
        <v>1</v>
      </c>
      <c r="Y231" s="492">
        <v>2</v>
      </c>
      <c r="Z231" s="493">
        <v>3</v>
      </c>
      <c r="AA231" s="492">
        <v>5</v>
      </c>
      <c r="AB231" s="493">
        <v>6</v>
      </c>
      <c r="AC231" s="492">
        <v>2</v>
      </c>
      <c r="AD231" s="493">
        <v>5</v>
      </c>
      <c r="AE231" s="492">
        <v>4</v>
      </c>
      <c r="AF231" s="493">
        <v>4</v>
      </c>
      <c r="AG231" s="492">
        <v>2</v>
      </c>
      <c r="AH231" s="493">
        <v>1</v>
      </c>
      <c r="AI231" s="492">
        <v>0</v>
      </c>
      <c r="AJ231" s="493">
        <v>1</v>
      </c>
      <c r="AK231" s="492">
        <v>1</v>
      </c>
      <c r="AL231" s="493">
        <v>1</v>
      </c>
      <c r="AM231" s="492">
        <v>1</v>
      </c>
      <c r="AN231" s="493">
        <v>0</v>
      </c>
      <c r="AO231" s="494">
        <v>0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0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30</v>
      </c>
      <c r="E232" s="488">
        <f t="shared" si="161"/>
        <v>12</v>
      </c>
      <c r="F232" s="489">
        <f t="shared" si="161"/>
        <v>18</v>
      </c>
      <c r="G232" s="497">
        <v>1</v>
      </c>
      <c r="H232" s="498">
        <v>3</v>
      </c>
      <c r="I232" s="499">
        <v>0</v>
      </c>
      <c r="J232" s="498">
        <v>0</v>
      </c>
      <c r="K232" s="499">
        <v>1</v>
      </c>
      <c r="L232" s="498">
        <v>0</v>
      </c>
      <c r="M232" s="499">
        <v>0</v>
      </c>
      <c r="N232" s="498">
        <v>1</v>
      </c>
      <c r="O232" s="499">
        <v>0</v>
      </c>
      <c r="P232" s="498">
        <v>0</v>
      </c>
      <c r="Q232" s="499">
        <v>0</v>
      </c>
      <c r="R232" s="498">
        <v>0</v>
      </c>
      <c r="S232" s="499">
        <v>0</v>
      </c>
      <c r="T232" s="498">
        <v>0</v>
      </c>
      <c r="U232" s="499">
        <v>1</v>
      </c>
      <c r="V232" s="500">
        <v>0</v>
      </c>
      <c r="W232" s="499">
        <v>3</v>
      </c>
      <c r="X232" s="500">
        <v>2</v>
      </c>
      <c r="Y232" s="499">
        <v>4</v>
      </c>
      <c r="Z232" s="500">
        <v>4</v>
      </c>
      <c r="AA232" s="499">
        <v>1</v>
      </c>
      <c r="AB232" s="500">
        <v>1</v>
      </c>
      <c r="AC232" s="499">
        <v>0</v>
      </c>
      <c r="AD232" s="500">
        <v>2</v>
      </c>
      <c r="AE232" s="499">
        <v>0</v>
      </c>
      <c r="AF232" s="500">
        <v>0</v>
      </c>
      <c r="AG232" s="499">
        <v>1</v>
      </c>
      <c r="AH232" s="500">
        <v>2</v>
      </c>
      <c r="AI232" s="499">
        <v>0</v>
      </c>
      <c r="AJ232" s="500">
        <v>1</v>
      </c>
      <c r="AK232" s="499">
        <v>0</v>
      </c>
      <c r="AL232" s="500">
        <v>2</v>
      </c>
      <c r="AM232" s="499">
        <v>0</v>
      </c>
      <c r="AN232" s="500">
        <v>0</v>
      </c>
      <c r="AO232" s="501">
        <v>0</v>
      </c>
      <c r="AP232" s="502">
        <v>0</v>
      </c>
      <c r="AQ232" s="466"/>
      <c r="AR232" s="513"/>
      <c r="AS232" s="513"/>
      <c r="AT232" s="499">
        <v>0</v>
      </c>
      <c r="AU232" s="499">
        <v>0</v>
      </c>
      <c r="AV232" s="505">
        <v>0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3</v>
      </c>
      <c r="E233" s="488">
        <f t="shared" si="161"/>
        <v>0</v>
      </c>
      <c r="F233" s="489">
        <f t="shared" si="161"/>
        <v>3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0</v>
      </c>
      <c r="X233" s="500">
        <v>0</v>
      </c>
      <c r="Y233" s="499">
        <v>0</v>
      </c>
      <c r="Z233" s="500">
        <v>0</v>
      </c>
      <c r="AA233" s="499">
        <v>0</v>
      </c>
      <c r="AB233" s="500">
        <v>0</v>
      </c>
      <c r="AC233" s="499">
        <v>0</v>
      </c>
      <c r="AD233" s="500">
        <v>1</v>
      </c>
      <c r="AE233" s="499">
        <v>0</v>
      </c>
      <c r="AF233" s="500">
        <v>1</v>
      </c>
      <c r="AG233" s="499">
        <v>0</v>
      </c>
      <c r="AH233" s="500">
        <v>1</v>
      </c>
      <c r="AI233" s="499">
        <v>0</v>
      </c>
      <c r="AJ233" s="500">
        <v>0</v>
      </c>
      <c r="AK233" s="499">
        <v>0</v>
      </c>
      <c r="AL233" s="500">
        <v>0</v>
      </c>
      <c r="AM233" s="499">
        <v>0</v>
      </c>
      <c r="AN233" s="500">
        <v>0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4600"/>
      <c r="B234" s="3302" t="s">
        <v>274</v>
      </c>
      <c r="C234" s="3302"/>
      <c r="D234" s="506">
        <f t="shared" si="149"/>
        <v>2</v>
      </c>
      <c r="E234" s="507">
        <f t="shared" si="161"/>
        <v>2</v>
      </c>
      <c r="F234" s="508">
        <f t="shared" si="161"/>
        <v>0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0</v>
      </c>
      <c r="Y234" s="474">
        <v>1</v>
      </c>
      <c r="Z234" s="475">
        <v>0</v>
      </c>
      <c r="AA234" s="474">
        <v>1</v>
      </c>
      <c r="AB234" s="475">
        <v>0</v>
      </c>
      <c r="AC234" s="474">
        <v>0</v>
      </c>
      <c r="AD234" s="475">
        <v>0</v>
      </c>
      <c r="AE234" s="474">
        <v>0</v>
      </c>
      <c r="AF234" s="475">
        <v>0</v>
      </c>
      <c r="AG234" s="474">
        <v>0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4599" t="s">
        <v>94</v>
      </c>
      <c r="B235" s="3296" t="s">
        <v>269</v>
      </c>
      <c r="C235" s="3296"/>
      <c r="D235" s="791">
        <f t="shared" si="149"/>
        <v>30</v>
      </c>
      <c r="E235" s="811">
        <f t="shared" si="161"/>
        <v>9</v>
      </c>
      <c r="F235" s="812">
        <f t="shared" si="161"/>
        <v>21</v>
      </c>
      <c r="G235" s="804">
        <v>0</v>
      </c>
      <c r="H235" s="805">
        <v>0</v>
      </c>
      <c r="I235" s="806">
        <v>0</v>
      </c>
      <c r="J235" s="805">
        <v>0</v>
      </c>
      <c r="K235" s="806">
        <v>0</v>
      </c>
      <c r="L235" s="805">
        <v>0</v>
      </c>
      <c r="M235" s="806">
        <v>0</v>
      </c>
      <c r="N235" s="805">
        <v>0</v>
      </c>
      <c r="O235" s="806">
        <v>0</v>
      </c>
      <c r="P235" s="805">
        <v>0</v>
      </c>
      <c r="Q235" s="806">
        <v>0</v>
      </c>
      <c r="R235" s="805">
        <v>0</v>
      </c>
      <c r="S235" s="806">
        <v>0</v>
      </c>
      <c r="T235" s="805">
        <v>0</v>
      </c>
      <c r="U235" s="806">
        <v>0</v>
      </c>
      <c r="V235" s="807">
        <v>0</v>
      </c>
      <c r="W235" s="806">
        <v>4</v>
      </c>
      <c r="X235" s="807">
        <v>2</v>
      </c>
      <c r="Y235" s="806">
        <v>2</v>
      </c>
      <c r="Z235" s="807">
        <v>5</v>
      </c>
      <c r="AA235" s="806">
        <v>0</v>
      </c>
      <c r="AB235" s="807">
        <v>2</v>
      </c>
      <c r="AC235" s="806">
        <v>3</v>
      </c>
      <c r="AD235" s="807">
        <v>2</v>
      </c>
      <c r="AE235" s="806">
        <v>0</v>
      </c>
      <c r="AF235" s="807">
        <v>2</v>
      </c>
      <c r="AG235" s="806">
        <v>0</v>
      </c>
      <c r="AH235" s="807">
        <v>5</v>
      </c>
      <c r="AI235" s="806">
        <v>0</v>
      </c>
      <c r="AJ235" s="807">
        <v>0</v>
      </c>
      <c r="AK235" s="806">
        <v>0</v>
      </c>
      <c r="AL235" s="807">
        <v>3</v>
      </c>
      <c r="AM235" s="806">
        <v>0</v>
      </c>
      <c r="AN235" s="807">
        <v>0</v>
      </c>
      <c r="AO235" s="485">
        <v>0</v>
      </c>
      <c r="AP235" s="486">
        <v>0</v>
      </c>
      <c r="AQ235" s="804">
        <v>19</v>
      </c>
      <c r="AR235" s="487">
        <v>1</v>
      </c>
      <c r="AS235" s="804">
        <v>24</v>
      </c>
      <c r="AT235" s="483">
        <v>0</v>
      </c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49</v>
      </c>
      <c r="E236" s="488">
        <f t="shared" si="161"/>
        <v>10</v>
      </c>
      <c r="F236" s="489">
        <f t="shared" si="161"/>
        <v>39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2</v>
      </c>
      <c r="X236" s="493">
        <v>3</v>
      </c>
      <c r="Y236" s="492">
        <v>5</v>
      </c>
      <c r="Z236" s="493">
        <v>6</v>
      </c>
      <c r="AA236" s="492">
        <v>0</v>
      </c>
      <c r="AB236" s="493">
        <v>7</v>
      </c>
      <c r="AC236" s="492">
        <v>1</v>
      </c>
      <c r="AD236" s="493">
        <v>10</v>
      </c>
      <c r="AE236" s="492">
        <v>1</v>
      </c>
      <c r="AF236" s="493">
        <v>5</v>
      </c>
      <c r="AG236" s="492">
        <v>1</v>
      </c>
      <c r="AH236" s="493">
        <v>6</v>
      </c>
      <c r="AI236" s="492">
        <v>0</v>
      </c>
      <c r="AJ236" s="493">
        <v>1</v>
      </c>
      <c r="AK236" s="492">
        <v>0</v>
      </c>
      <c r="AL236" s="493">
        <v>1</v>
      </c>
      <c r="AM236" s="492">
        <v>0</v>
      </c>
      <c r="AN236" s="493">
        <v>0</v>
      </c>
      <c r="AO236" s="494">
        <v>1</v>
      </c>
      <c r="AP236" s="495">
        <v>0</v>
      </c>
      <c r="AQ236" s="466"/>
      <c r="AR236" s="513"/>
      <c r="AS236" s="481">
        <v>23</v>
      </c>
      <c r="AT236" s="492">
        <v>0</v>
      </c>
      <c r="AU236" s="492">
        <v>0</v>
      </c>
      <c r="AV236" s="496">
        <v>0</v>
      </c>
      <c r="AW236" s="496">
        <v>0</v>
      </c>
      <c r="AX236" s="491">
        <v>0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21</v>
      </c>
      <c r="E237" s="488">
        <f t="shared" si="161"/>
        <v>4</v>
      </c>
      <c r="F237" s="489">
        <f t="shared" si="161"/>
        <v>17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0</v>
      </c>
      <c r="W237" s="492">
        <v>0</v>
      </c>
      <c r="X237" s="493">
        <v>0</v>
      </c>
      <c r="Y237" s="492">
        <v>1</v>
      </c>
      <c r="Z237" s="493">
        <v>5</v>
      </c>
      <c r="AA237" s="492">
        <v>0</v>
      </c>
      <c r="AB237" s="493">
        <v>1</v>
      </c>
      <c r="AC237" s="492">
        <v>3</v>
      </c>
      <c r="AD237" s="493">
        <v>2</v>
      </c>
      <c r="AE237" s="492">
        <v>0</v>
      </c>
      <c r="AF237" s="493">
        <v>2</v>
      </c>
      <c r="AG237" s="492">
        <v>0</v>
      </c>
      <c r="AH237" s="493">
        <v>4</v>
      </c>
      <c r="AI237" s="492">
        <v>0</v>
      </c>
      <c r="AJ237" s="493">
        <v>0</v>
      </c>
      <c r="AK237" s="492">
        <v>0</v>
      </c>
      <c r="AL237" s="493">
        <v>3</v>
      </c>
      <c r="AM237" s="492">
        <v>0</v>
      </c>
      <c r="AN237" s="493">
        <v>0</v>
      </c>
      <c r="AO237" s="494">
        <v>0</v>
      </c>
      <c r="AP237" s="495">
        <v>0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24</v>
      </c>
      <c r="E238" s="488">
        <f t="shared" si="161"/>
        <v>7</v>
      </c>
      <c r="F238" s="489">
        <f t="shared" si="161"/>
        <v>17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1</v>
      </c>
      <c r="X238" s="500">
        <v>1</v>
      </c>
      <c r="Y238" s="499">
        <v>4</v>
      </c>
      <c r="Z238" s="500">
        <v>2</v>
      </c>
      <c r="AA238" s="499">
        <v>0</v>
      </c>
      <c r="AB238" s="500">
        <v>3</v>
      </c>
      <c r="AC238" s="499">
        <v>1</v>
      </c>
      <c r="AD238" s="500">
        <v>4</v>
      </c>
      <c r="AE238" s="499">
        <v>1</v>
      </c>
      <c r="AF238" s="500">
        <v>3</v>
      </c>
      <c r="AG238" s="499">
        <v>0</v>
      </c>
      <c r="AH238" s="500">
        <v>3</v>
      </c>
      <c r="AI238" s="499">
        <v>0</v>
      </c>
      <c r="AJ238" s="500">
        <v>0</v>
      </c>
      <c r="AK238" s="499">
        <v>0</v>
      </c>
      <c r="AL238" s="500">
        <v>1</v>
      </c>
      <c r="AM238" s="499">
        <v>0</v>
      </c>
      <c r="AN238" s="500">
        <v>0</v>
      </c>
      <c r="AO238" s="501">
        <v>0</v>
      </c>
      <c r="AP238" s="502">
        <v>0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2</v>
      </c>
      <c r="E239" s="488">
        <f t="shared" si="161"/>
        <v>0</v>
      </c>
      <c r="F239" s="489">
        <f t="shared" si="161"/>
        <v>2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1</v>
      </c>
      <c r="Y239" s="499">
        <v>0</v>
      </c>
      <c r="Z239" s="500">
        <v>0</v>
      </c>
      <c r="AA239" s="499">
        <v>0</v>
      </c>
      <c r="AB239" s="500">
        <v>0</v>
      </c>
      <c r="AC239" s="499">
        <v>0</v>
      </c>
      <c r="AD239" s="500">
        <v>0</v>
      </c>
      <c r="AE239" s="499">
        <v>0</v>
      </c>
      <c r="AF239" s="500">
        <v>1</v>
      </c>
      <c r="AG239" s="499">
        <v>0</v>
      </c>
      <c r="AH239" s="500">
        <v>0</v>
      </c>
      <c r="AI239" s="499">
        <v>0</v>
      </c>
      <c r="AJ239" s="500">
        <v>0</v>
      </c>
      <c r="AK239" s="499">
        <v>0</v>
      </c>
      <c r="AL239" s="500">
        <v>0</v>
      </c>
      <c r="AM239" s="499">
        <v>0</v>
      </c>
      <c r="AN239" s="500">
        <v>0</v>
      </c>
      <c r="AO239" s="501">
        <v>0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4600"/>
      <c r="B240" s="4598" t="s">
        <v>274</v>
      </c>
      <c r="C240" s="4598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/>
      <c r="J240" s="473"/>
      <c r="K240" s="474"/>
      <c r="L240" s="473"/>
      <c r="M240" s="474"/>
      <c r="N240" s="473"/>
      <c r="O240" s="474"/>
      <c r="P240" s="473"/>
      <c r="Q240" s="474"/>
      <c r="R240" s="473"/>
      <c r="S240" s="474"/>
      <c r="T240" s="473"/>
      <c r="U240" s="474"/>
      <c r="V240" s="475"/>
      <c r="W240" s="474"/>
      <c r="X240" s="475"/>
      <c r="Y240" s="474"/>
      <c r="Z240" s="475"/>
      <c r="AA240" s="474"/>
      <c r="AB240" s="475"/>
      <c r="AC240" s="474"/>
      <c r="AD240" s="475"/>
      <c r="AE240" s="474"/>
      <c r="AF240" s="475"/>
      <c r="AG240" s="474"/>
      <c r="AH240" s="475"/>
      <c r="AI240" s="474"/>
      <c r="AJ240" s="475"/>
      <c r="AK240" s="474"/>
      <c r="AL240" s="475"/>
      <c r="AM240" s="474"/>
      <c r="AN240" s="475"/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4599" t="s">
        <v>275</v>
      </c>
      <c r="B241" s="3296" t="s">
        <v>269</v>
      </c>
      <c r="C241" s="3296"/>
      <c r="D241" s="791">
        <f>SUM(E241+F241)</f>
        <v>22</v>
      </c>
      <c r="E241" s="811">
        <f t="shared" si="161"/>
        <v>16</v>
      </c>
      <c r="F241" s="812">
        <f t="shared" si="161"/>
        <v>6</v>
      </c>
      <c r="G241" s="804">
        <v>0</v>
      </c>
      <c r="H241" s="805">
        <v>0</v>
      </c>
      <c r="I241" s="806">
        <v>0</v>
      </c>
      <c r="J241" s="805">
        <v>0</v>
      </c>
      <c r="K241" s="806">
        <v>3</v>
      </c>
      <c r="L241" s="805">
        <v>1</v>
      </c>
      <c r="M241" s="806">
        <v>0</v>
      </c>
      <c r="N241" s="805">
        <v>0</v>
      </c>
      <c r="O241" s="806">
        <v>3</v>
      </c>
      <c r="P241" s="805">
        <v>2</v>
      </c>
      <c r="Q241" s="806">
        <v>1</v>
      </c>
      <c r="R241" s="805">
        <v>0</v>
      </c>
      <c r="S241" s="806">
        <v>2</v>
      </c>
      <c r="T241" s="805">
        <v>0</v>
      </c>
      <c r="U241" s="806">
        <v>5</v>
      </c>
      <c r="V241" s="805">
        <v>1</v>
      </c>
      <c r="W241" s="806">
        <v>2</v>
      </c>
      <c r="X241" s="805">
        <v>2</v>
      </c>
      <c r="Y241" s="806">
        <v>0</v>
      </c>
      <c r="Z241" s="805">
        <v>0</v>
      </c>
      <c r="AA241" s="806">
        <v>0</v>
      </c>
      <c r="AB241" s="805">
        <v>0</v>
      </c>
      <c r="AC241" s="806">
        <v>0</v>
      </c>
      <c r="AD241" s="805">
        <v>0</v>
      </c>
      <c r="AE241" s="806">
        <v>0</v>
      </c>
      <c r="AF241" s="805">
        <v>0</v>
      </c>
      <c r="AG241" s="806">
        <v>0</v>
      </c>
      <c r="AH241" s="805">
        <v>0</v>
      </c>
      <c r="AI241" s="806">
        <v>0</v>
      </c>
      <c r="AJ241" s="805">
        <v>0</v>
      </c>
      <c r="AK241" s="806">
        <v>0</v>
      </c>
      <c r="AL241" s="805">
        <v>0</v>
      </c>
      <c r="AM241" s="806">
        <v>0</v>
      </c>
      <c r="AN241" s="805">
        <v>0</v>
      </c>
      <c r="AO241" s="808">
        <v>0</v>
      </c>
      <c r="AP241" s="813"/>
      <c r="AQ241" s="804">
        <v>0</v>
      </c>
      <c r="AR241" s="487">
        <v>0</v>
      </c>
      <c r="AS241" s="804">
        <v>4</v>
      </c>
      <c r="AT241" s="483">
        <v>0</v>
      </c>
      <c r="AU241" s="483">
        <v>0</v>
      </c>
      <c r="AV241" s="487">
        <v>8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92</v>
      </c>
      <c r="E242" s="488">
        <f t="shared" si="161"/>
        <v>55</v>
      </c>
      <c r="F242" s="489">
        <f t="shared" si="161"/>
        <v>37</v>
      </c>
      <c r="G242" s="490">
        <v>0</v>
      </c>
      <c r="H242" s="491">
        <v>1</v>
      </c>
      <c r="I242" s="492">
        <v>1</v>
      </c>
      <c r="J242" s="491">
        <v>7</v>
      </c>
      <c r="K242" s="492">
        <v>2</v>
      </c>
      <c r="L242" s="491">
        <v>2</v>
      </c>
      <c r="M242" s="492">
        <v>9</v>
      </c>
      <c r="N242" s="491">
        <v>3</v>
      </c>
      <c r="O242" s="492">
        <v>4</v>
      </c>
      <c r="P242" s="491">
        <v>3</v>
      </c>
      <c r="Q242" s="492">
        <v>2</v>
      </c>
      <c r="R242" s="491">
        <v>6</v>
      </c>
      <c r="S242" s="492">
        <v>7</v>
      </c>
      <c r="T242" s="491">
        <v>3</v>
      </c>
      <c r="U242" s="492">
        <v>11</v>
      </c>
      <c r="V242" s="491">
        <v>4</v>
      </c>
      <c r="W242" s="492">
        <v>12</v>
      </c>
      <c r="X242" s="491">
        <v>2</v>
      </c>
      <c r="Y242" s="492">
        <v>7</v>
      </c>
      <c r="Z242" s="491">
        <v>3</v>
      </c>
      <c r="AA242" s="492">
        <v>0</v>
      </c>
      <c r="AB242" s="491">
        <v>1</v>
      </c>
      <c r="AC242" s="492">
        <v>0</v>
      </c>
      <c r="AD242" s="491">
        <v>2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23</v>
      </c>
      <c r="AT242" s="492">
        <v>0</v>
      </c>
      <c r="AU242" s="492">
        <v>0</v>
      </c>
      <c r="AV242" s="496">
        <v>13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5</v>
      </c>
      <c r="E243" s="488">
        <f t="shared" si="161"/>
        <v>2</v>
      </c>
      <c r="F243" s="489">
        <f t="shared" si="161"/>
        <v>3</v>
      </c>
      <c r="G243" s="490">
        <v>0</v>
      </c>
      <c r="H243" s="491">
        <v>0</v>
      </c>
      <c r="I243" s="492">
        <v>0</v>
      </c>
      <c r="J243" s="491">
        <v>0</v>
      </c>
      <c r="K243" s="492">
        <v>0</v>
      </c>
      <c r="L243" s="491">
        <v>0</v>
      </c>
      <c r="M243" s="492">
        <v>0</v>
      </c>
      <c r="N243" s="491">
        <v>1</v>
      </c>
      <c r="O243" s="492">
        <v>0</v>
      </c>
      <c r="P243" s="491">
        <v>0</v>
      </c>
      <c r="Q243" s="492">
        <v>0</v>
      </c>
      <c r="R243" s="491">
        <v>0</v>
      </c>
      <c r="S243" s="492">
        <v>0</v>
      </c>
      <c r="T243" s="491">
        <v>0</v>
      </c>
      <c r="U243" s="492">
        <v>1</v>
      </c>
      <c r="V243" s="491">
        <v>1</v>
      </c>
      <c r="W243" s="492">
        <v>1</v>
      </c>
      <c r="X243" s="491">
        <v>0</v>
      </c>
      <c r="Y243" s="492">
        <v>0</v>
      </c>
      <c r="Z243" s="491">
        <v>1</v>
      </c>
      <c r="AA243" s="492">
        <v>0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0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58</v>
      </c>
      <c r="E244" s="488">
        <f t="shared" si="161"/>
        <v>39</v>
      </c>
      <c r="F244" s="489">
        <f t="shared" si="161"/>
        <v>19</v>
      </c>
      <c r="G244" s="497">
        <v>0</v>
      </c>
      <c r="H244" s="498">
        <v>0</v>
      </c>
      <c r="I244" s="499">
        <v>0</v>
      </c>
      <c r="J244" s="498">
        <v>1</v>
      </c>
      <c r="K244" s="499">
        <v>0</v>
      </c>
      <c r="L244" s="498">
        <v>0</v>
      </c>
      <c r="M244" s="499">
        <v>6</v>
      </c>
      <c r="N244" s="498">
        <v>0</v>
      </c>
      <c r="O244" s="499">
        <v>1</v>
      </c>
      <c r="P244" s="498">
        <v>1</v>
      </c>
      <c r="Q244" s="499">
        <v>2</v>
      </c>
      <c r="R244" s="498">
        <v>5</v>
      </c>
      <c r="S244" s="499">
        <v>5</v>
      </c>
      <c r="T244" s="498">
        <v>3</v>
      </c>
      <c r="U244" s="499">
        <v>9</v>
      </c>
      <c r="V244" s="498">
        <v>2</v>
      </c>
      <c r="W244" s="499">
        <v>11</v>
      </c>
      <c r="X244" s="498">
        <v>3</v>
      </c>
      <c r="Y244" s="499">
        <v>5</v>
      </c>
      <c r="Z244" s="498">
        <v>3</v>
      </c>
      <c r="AA244" s="499">
        <v>0</v>
      </c>
      <c r="AB244" s="498">
        <v>1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10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1</v>
      </c>
      <c r="E245" s="488">
        <f t="shared" si="161"/>
        <v>1</v>
      </c>
      <c r="F245" s="489">
        <f t="shared" si="161"/>
        <v>0</v>
      </c>
      <c r="G245" s="497">
        <v>0</v>
      </c>
      <c r="H245" s="498">
        <v>0</v>
      </c>
      <c r="I245" s="499">
        <v>0</v>
      </c>
      <c r="J245" s="498">
        <v>0</v>
      </c>
      <c r="K245" s="499">
        <v>0</v>
      </c>
      <c r="L245" s="498">
        <v>0</v>
      </c>
      <c r="M245" s="499">
        <v>0</v>
      </c>
      <c r="N245" s="498">
        <v>0</v>
      </c>
      <c r="O245" s="499">
        <v>0</v>
      </c>
      <c r="P245" s="498">
        <v>0</v>
      </c>
      <c r="Q245" s="499">
        <v>0</v>
      </c>
      <c r="R245" s="498">
        <v>0</v>
      </c>
      <c r="S245" s="499">
        <v>0</v>
      </c>
      <c r="T245" s="498">
        <v>0</v>
      </c>
      <c r="U245" s="499">
        <v>0</v>
      </c>
      <c r="V245" s="498">
        <v>0</v>
      </c>
      <c r="W245" s="499">
        <v>1</v>
      </c>
      <c r="X245" s="498">
        <v>0</v>
      </c>
      <c r="Y245" s="499">
        <v>0</v>
      </c>
      <c r="Z245" s="498">
        <v>0</v>
      </c>
      <c r="AA245" s="499">
        <v>0</v>
      </c>
      <c r="AB245" s="498">
        <v>0</v>
      </c>
      <c r="AC245" s="499">
        <v>0</v>
      </c>
      <c r="AD245" s="498">
        <v>0</v>
      </c>
      <c r="AE245" s="499">
        <v>0</v>
      </c>
      <c r="AF245" s="498">
        <v>0</v>
      </c>
      <c r="AG245" s="499">
        <v>0</v>
      </c>
      <c r="AH245" s="498">
        <v>0</v>
      </c>
      <c r="AI245" s="499">
        <v>0</v>
      </c>
      <c r="AJ245" s="498">
        <v>0</v>
      </c>
      <c r="AK245" s="499">
        <v>0</v>
      </c>
      <c r="AL245" s="498">
        <v>0</v>
      </c>
      <c r="AM245" s="499">
        <v>0</v>
      </c>
      <c r="AN245" s="498">
        <v>0</v>
      </c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4600"/>
      <c r="B246" s="4598" t="s">
        <v>274</v>
      </c>
      <c r="C246" s="4598"/>
      <c r="D246" s="506">
        <f t="shared" si="149"/>
        <v>1</v>
      </c>
      <c r="E246" s="507">
        <f t="shared" si="161"/>
        <v>0</v>
      </c>
      <c r="F246" s="508">
        <f t="shared" si="161"/>
        <v>1</v>
      </c>
      <c r="G246" s="3528"/>
      <c r="H246" s="3528"/>
      <c r="I246" s="474"/>
      <c r="J246" s="473">
        <v>1</v>
      </c>
      <c r="K246" s="474"/>
      <c r="L246" s="473"/>
      <c r="M246" s="474"/>
      <c r="N246" s="473"/>
      <c r="O246" s="474"/>
      <c r="P246" s="473"/>
      <c r="Q246" s="474"/>
      <c r="R246" s="473"/>
      <c r="S246" s="474"/>
      <c r="T246" s="473"/>
      <c r="U246" s="474"/>
      <c r="V246" s="473"/>
      <c r="W246" s="474"/>
      <c r="X246" s="473"/>
      <c r="Y246" s="474"/>
      <c r="Z246" s="473"/>
      <c r="AA246" s="474"/>
      <c r="AB246" s="473"/>
      <c r="AC246" s="474"/>
      <c r="AD246" s="473"/>
      <c r="AE246" s="474"/>
      <c r="AF246" s="473"/>
      <c r="AG246" s="474"/>
      <c r="AH246" s="473"/>
      <c r="AI246" s="474"/>
      <c r="AJ246" s="473"/>
      <c r="AK246" s="474"/>
      <c r="AL246" s="473"/>
      <c r="AM246" s="474"/>
      <c r="AN246" s="473"/>
      <c r="AO246" s="476">
        <v>0</v>
      </c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4599" t="s">
        <v>276</v>
      </c>
      <c r="B247" s="3296" t="s">
        <v>269</v>
      </c>
      <c r="C247" s="3296"/>
      <c r="D247" s="791">
        <f t="shared" si="149"/>
        <v>7</v>
      </c>
      <c r="E247" s="811">
        <f t="shared" si="161"/>
        <v>3</v>
      </c>
      <c r="F247" s="812">
        <f t="shared" si="161"/>
        <v>4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0</v>
      </c>
      <c r="X247" s="484">
        <v>2</v>
      </c>
      <c r="Y247" s="806">
        <v>3</v>
      </c>
      <c r="Z247" s="807">
        <v>2</v>
      </c>
      <c r="AA247" s="806">
        <v>0</v>
      </c>
      <c r="AB247" s="807">
        <v>0</v>
      </c>
      <c r="AC247" s="806">
        <v>0</v>
      </c>
      <c r="AD247" s="807">
        <v>0</v>
      </c>
      <c r="AE247" s="806">
        <v>0</v>
      </c>
      <c r="AF247" s="807">
        <v>0</v>
      </c>
      <c r="AG247" s="806">
        <v>0</v>
      </c>
      <c r="AH247" s="807">
        <v>0</v>
      </c>
      <c r="AI247" s="806">
        <v>0</v>
      </c>
      <c r="AJ247" s="807">
        <v>0</v>
      </c>
      <c r="AK247" s="806">
        <v>0</v>
      </c>
      <c r="AL247" s="807">
        <v>0</v>
      </c>
      <c r="AM247" s="806">
        <v>0</v>
      </c>
      <c r="AN247" s="807">
        <v>0</v>
      </c>
      <c r="AO247" s="814"/>
      <c r="AP247" s="813"/>
      <c r="AQ247" s="804">
        <v>0</v>
      </c>
      <c r="AR247" s="487">
        <v>0</v>
      </c>
      <c r="AS247" s="804">
        <v>1</v>
      </c>
      <c r="AT247" s="483">
        <v>0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244</v>
      </c>
      <c r="E248" s="488">
        <f t="shared" si="161"/>
        <v>124</v>
      </c>
      <c r="F248" s="489">
        <f t="shared" si="161"/>
        <v>120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1</v>
      </c>
      <c r="V248" s="493">
        <v>0</v>
      </c>
      <c r="W248" s="492">
        <v>27</v>
      </c>
      <c r="X248" s="493">
        <v>30</v>
      </c>
      <c r="Y248" s="492">
        <v>71</v>
      </c>
      <c r="Z248" s="493">
        <v>57</v>
      </c>
      <c r="AA248" s="492">
        <v>19</v>
      </c>
      <c r="AB248" s="493">
        <v>27</v>
      </c>
      <c r="AC248" s="492">
        <v>6</v>
      </c>
      <c r="AD248" s="493">
        <v>6</v>
      </c>
      <c r="AE248" s="492">
        <v>0</v>
      </c>
      <c r="AF248" s="493">
        <v>0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38</v>
      </c>
      <c r="AT248" s="492">
        <v>0</v>
      </c>
      <c r="AU248" s="492">
        <v>0</v>
      </c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11</v>
      </c>
      <c r="E249" s="488">
        <f t="shared" si="161"/>
        <v>4</v>
      </c>
      <c r="F249" s="489">
        <f t="shared" si="161"/>
        <v>7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1</v>
      </c>
      <c r="X249" s="493">
        <v>2</v>
      </c>
      <c r="Y249" s="492">
        <v>3</v>
      </c>
      <c r="Z249" s="493">
        <v>5</v>
      </c>
      <c r="AA249" s="492">
        <v>0</v>
      </c>
      <c r="AB249" s="493">
        <v>0</v>
      </c>
      <c r="AC249" s="492">
        <v>0</v>
      </c>
      <c r="AD249" s="493">
        <v>0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7</v>
      </c>
      <c r="E250" s="488">
        <f t="shared" si="161"/>
        <v>4</v>
      </c>
      <c r="F250" s="489">
        <f t="shared" si="161"/>
        <v>3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1</v>
      </c>
      <c r="X250" s="500">
        <v>1</v>
      </c>
      <c r="Y250" s="499">
        <v>3</v>
      </c>
      <c r="Z250" s="500">
        <v>1</v>
      </c>
      <c r="AA250" s="499">
        <v>0</v>
      </c>
      <c r="AB250" s="500">
        <v>1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16</v>
      </c>
      <c r="E251" s="488">
        <f t="shared" si="161"/>
        <v>4</v>
      </c>
      <c r="F251" s="489">
        <f t="shared" si="161"/>
        <v>12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2</v>
      </c>
      <c r="X251" s="500">
        <v>3</v>
      </c>
      <c r="Y251" s="499">
        <v>1</v>
      </c>
      <c r="Z251" s="500">
        <v>6</v>
      </c>
      <c r="AA251" s="499">
        <v>1</v>
      </c>
      <c r="AB251" s="500">
        <v>3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4600"/>
      <c r="B252" s="4598" t="s">
        <v>274</v>
      </c>
      <c r="C252" s="4598"/>
      <c r="D252" s="506">
        <f t="shared" si="149"/>
        <v>0</v>
      </c>
      <c r="E252" s="507">
        <f t="shared" si="161"/>
        <v>0</v>
      </c>
      <c r="F252" s="507">
        <f t="shared" si="161"/>
        <v>0</v>
      </c>
      <c r="G252" s="472"/>
      <c r="H252" s="473"/>
      <c r="I252" s="474"/>
      <c r="J252" s="473"/>
      <c r="K252" s="474"/>
      <c r="L252" s="473"/>
      <c r="M252" s="474"/>
      <c r="N252" s="473"/>
      <c r="O252" s="474"/>
      <c r="P252" s="473"/>
      <c r="Q252" s="474"/>
      <c r="R252" s="473"/>
      <c r="S252" s="474"/>
      <c r="T252" s="473"/>
      <c r="U252" s="474"/>
      <c r="V252" s="475"/>
      <c r="W252" s="474"/>
      <c r="X252" s="475"/>
      <c r="Y252" s="474"/>
      <c r="Z252" s="475"/>
      <c r="AA252" s="474"/>
      <c r="AB252" s="475"/>
      <c r="AC252" s="474"/>
      <c r="AD252" s="475"/>
      <c r="AE252" s="474"/>
      <c r="AF252" s="475"/>
      <c r="AG252" s="474"/>
      <c r="AH252" s="475"/>
      <c r="AI252" s="474"/>
      <c r="AJ252" s="475"/>
      <c r="AK252" s="474"/>
      <c r="AL252" s="475"/>
      <c r="AM252" s="474"/>
      <c r="AN252" s="475"/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4601" t="s">
        <v>277</v>
      </c>
      <c r="B253" s="3296" t="s">
        <v>269</v>
      </c>
      <c r="C253" s="3296"/>
      <c r="D253" s="791">
        <f t="shared" si="149"/>
        <v>0</v>
      </c>
      <c r="E253" s="811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807"/>
      <c r="AI253" s="806"/>
      <c r="AJ253" s="807"/>
      <c r="AK253" s="806"/>
      <c r="AL253" s="807"/>
      <c r="AM253" s="806"/>
      <c r="AN253" s="807"/>
      <c r="AO253" s="815"/>
      <c r="AP253" s="816"/>
      <c r="AQ253" s="804">
        <v>0</v>
      </c>
      <c r="AR253" s="487">
        <v>0</v>
      </c>
      <c r="AS253" s="804">
        <v>0</v>
      </c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>
        <v>0</v>
      </c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4597"/>
      <c r="B258" s="4598" t="s">
        <v>274</v>
      </c>
      <c r="C258" s="4598"/>
      <c r="D258" s="817">
        <f t="shared" si="149"/>
        <v>0</v>
      </c>
      <c r="E258" s="625">
        <f t="shared" si="161"/>
        <v>0</v>
      </c>
      <c r="F258" s="640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818"/>
      <c r="AD258" s="819"/>
      <c r="AE258" s="818"/>
      <c r="AF258" s="819"/>
      <c r="AG258" s="818"/>
      <c r="AH258" s="819"/>
      <c r="AI258" s="818"/>
      <c r="AJ258" s="819"/>
      <c r="AK258" s="818"/>
      <c r="AL258" s="819"/>
      <c r="AM258" s="818"/>
      <c r="AN258" s="819"/>
      <c r="AO258" s="820"/>
      <c r="AP258" s="821"/>
      <c r="AQ258" s="641"/>
      <c r="AR258" s="626"/>
      <c r="AS258" s="510"/>
      <c r="AT258" s="818">
        <v>0</v>
      </c>
      <c r="AU258" s="818">
        <v>0</v>
      </c>
      <c r="AV258" s="627">
        <v>0</v>
      </c>
      <c r="AW258" s="627">
        <v>0</v>
      </c>
      <c r="AX258" s="822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4599" t="s">
        <v>104</v>
      </c>
      <c r="B259" s="3296" t="s">
        <v>269</v>
      </c>
      <c r="C259" s="3296"/>
      <c r="D259" s="411">
        <f t="shared" si="149"/>
        <v>10</v>
      </c>
      <c r="E259" s="479">
        <f t="shared" si="161"/>
        <v>5</v>
      </c>
      <c r="F259" s="480">
        <f t="shared" si="161"/>
        <v>5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0</v>
      </c>
      <c r="V259" s="484">
        <v>0</v>
      </c>
      <c r="W259" s="483">
        <v>0</v>
      </c>
      <c r="X259" s="484">
        <v>0</v>
      </c>
      <c r="Y259" s="483">
        <v>0</v>
      </c>
      <c r="Z259" s="484">
        <v>0</v>
      </c>
      <c r="AA259" s="483">
        <v>1</v>
      </c>
      <c r="AB259" s="484">
        <v>3</v>
      </c>
      <c r="AC259" s="483">
        <v>0</v>
      </c>
      <c r="AD259" s="484">
        <v>0</v>
      </c>
      <c r="AE259" s="483">
        <v>0</v>
      </c>
      <c r="AF259" s="484">
        <v>0</v>
      </c>
      <c r="AG259" s="483">
        <v>2</v>
      </c>
      <c r="AH259" s="484">
        <v>0</v>
      </c>
      <c r="AI259" s="483">
        <v>2</v>
      </c>
      <c r="AJ259" s="484">
        <v>0</v>
      </c>
      <c r="AK259" s="483">
        <v>0</v>
      </c>
      <c r="AL259" s="484">
        <v>1</v>
      </c>
      <c r="AM259" s="483">
        <v>0</v>
      </c>
      <c r="AN259" s="484">
        <v>1</v>
      </c>
      <c r="AO259" s="485">
        <v>0</v>
      </c>
      <c r="AP259" s="486">
        <v>0</v>
      </c>
      <c r="AQ259" s="481">
        <v>6</v>
      </c>
      <c r="AR259" s="487">
        <v>3</v>
      </c>
      <c r="AS259" s="804">
        <v>4</v>
      </c>
      <c r="AT259" s="483">
        <v>0</v>
      </c>
      <c r="AU259" s="483">
        <v>0</v>
      </c>
      <c r="AV259" s="487">
        <v>0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43</v>
      </c>
      <c r="E260" s="488">
        <f t="shared" si="161"/>
        <v>11</v>
      </c>
      <c r="F260" s="489">
        <f t="shared" si="161"/>
        <v>32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1</v>
      </c>
      <c r="V260" s="493">
        <v>0</v>
      </c>
      <c r="W260" s="492">
        <v>1</v>
      </c>
      <c r="X260" s="493">
        <v>0</v>
      </c>
      <c r="Y260" s="492">
        <v>1</v>
      </c>
      <c r="Z260" s="493">
        <v>0</v>
      </c>
      <c r="AA260" s="492">
        <v>1</v>
      </c>
      <c r="AB260" s="493">
        <v>4</v>
      </c>
      <c r="AC260" s="492">
        <v>0</v>
      </c>
      <c r="AD260" s="493">
        <v>2</v>
      </c>
      <c r="AE260" s="492">
        <v>0</v>
      </c>
      <c r="AF260" s="493">
        <v>8</v>
      </c>
      <c r="AG260" s="492">
        <v>5</v>
      </c>
      <c r="AH260" s="493">
        <v>10</v>
      </c>
      <c r="AI260" s="492">
        <v>2</v>
      </c>
      <c r="AJ260" s="493">
        <v>4</v>
      </c>
      <c r="AK260" s="492">
        <v>0</v>
      </c>
      <c r="AL260" s="493">
        <v>2</v>
      </c>
      <c r="AM260" s="492">
        <v>0</v>
      </c>
      <c r="AN260" s="493">
        <v>2</v>
      </c>
      <c r="AO260" s="494">
        <v>1</v>
      </c>
      <c r="AP260" s="495">
        <v>0</v>
      </c>
      <c r="AQ260" s="466"/>
      <c r="AR260" s="513"/>
      <c r="AS260" s="481">
        <v>9</v>
      </c>
      <c r="AT260" s="492">
        <v>0</v>
      </c>
      <c r="AU260" s="492">
        <v>0</v>
      </c>
      <c r="AV260" s="496">
        <v>0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10</v>
      </c>
      <c r="E261" s="488">
        <f t="shared" si="161"/>
        <v>5</v>
      </c>
      <c r="F261" s="489">
        <f t="shared" si="161"/>
        <v>5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0</v>
      </c>
      <c r="V261" s="493">
        <v>0</v>
      </c>
      <c r="W261" s="492">
        <v>0</v>
      </c>
      <c r="X261" s="493">
        <v>0</v>
      </c>
      <c r="Y261" s="492">
        <v>0</v>
      </c>
      <c r="Z261" s="493">
        <v>0</v>
      </c>
      <c r="AA261" s="492">
        <v>1</v>
      </c>
      <c r="AB261" s="493">
        <v>3</v>
      </c>
      <c r="AC261" s="492">
        <v>0</v>
      </c>
      <c r="AD261" s="493">
        <v>0</v>
      </c>
      <c r="AE261" s="492">
        <v>0</v>
      </c>
      <c r="AF261" s="493">
        <v>0</v>
      </c>
      <c r="AG261" s="492">
        <v>2</v>
      </c>
      <c r="AH261" s="493">
        <v>0</v>
      </c>
      <c r="AI261" s="492">
        <v>2</v>
      </c>
      <c r="AJ261" s="493">
        <v>0</v>
      </c>
      <c r="AK261" s="492">
        <v>0</v>
      </c>
      <c r="AL261" s="493">
        <v>1</v>
      </c>
      <c r="AM261" s="492">
        <v>0</v>
      </c>
      <c r="AN261" s="493">
        <v>1</v>
      </c>
      <c r="AO261" s="494">
        <v>0</v>
      </c>
      <c r="AP261" s="495">
        <v>0</v>
      </c>
      <c r="AQ261" s="466"/>
      <c r="AR261" s="513"/>
      <c r="AS261" s="513"/>
      <c r="AT261" s="492">
        <v>0</v>
      </c>
      <c r="AU261" s="492">
        <v>0</v>
      </c>
      <c r="AV261" s="496">
        <v>0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14</v>
      </c>
      <c r="E262" s="488">
        <f t="shared" si="161"/>
        <v>3</v>
      </c>
      <c r="F262" s="489">
        <f t="shared" si="161"/>
        <v>11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1</v>
      </c>
      <c r="V262" s="500">
        <v>0</v>
      </c>
      <c r="W262" s="499">
        <v>0</v>
      </c>
      <c r="X262" s="500">
        <v>0</v>
      </c>
      <c r="Y262" s="499">
        <v>0</v>
      </c>
      <c r="Z262" s="500">
        <v>0</v>
      </c>
      <c r="AA262" s="499">
        <v>0</v>
      </c>
      <c r="AB262" s="500">
        <v>0</v>
      </c>
      <c r="AC262" s="499">
        <v>0</v>
      </c>
      <c r="AD262" s="500">
        <v>0</v>
      </c>
      <c r="AE262" s="499">
        <v>0</v>
      </c>
      <c r="AF262" s="500">
        <v>4</v>
      </c>
      <c r="AG262" s="499">
        <v>1</v>
      </c>
      <c r="AH262" s="500">
        <v>4</v>
      </c>
      <c r="AI262" s="499">
        <v>1</v>
      </c>
      <c r="AJ262" s="500">
        <v>1</v>
      </c>
      <c r="AK262" s="499">
        <v>0</v>
      </c>
      <c r="AL262" s="500">
        <v>1</v>
      </c>
      <c r="AM262" s="499">
        <v>0</v>
      </c>
      <c r="AN262" s="500">
        <v>1</v>
      </c>
      <c r="AO262" s="501">
        <v>1</v>
      </c>
      <c r="AP262" s="502">
        <v>0</v>
      </c>
      <c r="AQ262" s="503"/>
      <c r="AR262" s="523"/>
      <c r="AS262" s="513"/>
      <c r="AT262" s="499">
        <v>0</v>
      </c>
      <c r="AU262" s="499">
        <v>0</v>
      </c>
      <c r="AV262" s="505">
        <v>0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8</v>
      </c>
      <c r="E263" s="488">
        <f t="shared" si="161"/>
        <v>1</v>
      </c>
      <c r="F263" s="489">
        <f t="shared" si="161"/>
        <v>7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0</v>
      </c>
      <c r="Z263" s="500">
        <v>0</v>
      </c>
      <c r="AA263" s="499">
        <v>0</v>
      </c>
      <c r="AB263" s="500">
        <v>1</v>
      </c>
      <c r="AC263" s="499">
        <v>0</v>
      </c>
      <c r="AD263" s="500">
        <v>0</v>
      </c>
      <c r="AE263" s="499">
        <v>0</v>
      </c>
      <c r="AF263" s="500">
        <v>2</v>
      </c>
      <c r="AG263" s="499">
        <v>1</v>
      </c>
      <c r="AH263" s="500">
        <v>2</v>
      </c>
      <c r="AI263" s="499">
        <v>0</v>
      </c>
      <c r="AJ263" s="500">
        <v>0</v>
      </c>
      <c r="AK263" s="499">
        <v>0</v>
      </c>
      <c r="AL263" s="500">
        <v>2</v>
      </c>
      <c r="AM263" s="499">
        <v>0</v>
      </c>
      <c r="AN263" s="500">
        <v>0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0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4600"/>
      <c r="B264" s="3302" t="s">
        <v>274</v>
      </c>
      <c r="C264" s="3302"/>
      <c r="D264" s="524">
        <f t="shared" si="149"/>
        <v>1</v>
      </c>
      <c r="E264" s="525">
        <f t="shared" si="161"/>
        <v>0</v>
      </c>
      <c r="F264" s="526">
        <f t="shared" si="161"/>
        <v>1</v>
      </c>
      <c r="G264" s="497">
        <v>0</v>
      </c>
      <c r="H264" s="498">
        <v>0</v>
      </c>
      <c r="I264" s="499">
        <v>0</v>
      </c>
      <c r="J264" s="498">
        <v>0</v>
      </c>
      <c r="K264" s="499">
        <v>0</v>
      </c>
      <c r="L264" s="498">
        <v>0</v>
      </c>
      <c r="M264" s="499">
        <v>0</v>
      </c>
      <c r="N264" s="498">
        <v>0</v>
      </c>
      <c r="O264" s="499">
        <v>0</v>
      </c>
      <c r="P264" s="498">
        <v>0</v>
      </c>
      <c r="Q264" s="499">
        <v>0</v>
      </c>
      <c r="R264" s="498">
        <v>0</v>
      </c>
      <c r="S264" s="499">
        <v>0</v>
      </c>
      <c r="T264" s="498">
        <v>0</v>
      </c>
      <c r="U264" s="499">
        <v>0</v>
      </c>
      <c r="V264" s="500">
        <v>0</v>
      </c>
      <c r="W264" s="499">
        <v>0</v>
      </c>
      <c r="X264" s="500">
        <v>0</v>
      </c>
      <c r="Y264" s="499">
        <v>0</v>
      </c>
      <c r="Z264" s="500">
        <v>0</v>
      </c>
      <c r="AA264" s="499">
        <v>0</v>
      </c>
      <c r="AB264" s="500">
        <v>0</v>
      </c>
      <c r="AC264" s="499">
        <v>0</v>
      </c>
      <c r="AD264" s="500">
        <v>0</v>
      </c>
      <c r="AE264" s="499">
        <v>0</v>
      </c>
      <c r="AF264" s="500">
        <v>0</v>
      </c>
      <c r="AG264" s="499">
        <v>0</v>
      </c>
      <c r="AH264" s="500">
        <v>1</v>
      </c>
      <c r="AI264" s="499">
        <v>0</v>
      </c>
      <c r="AJ264" s="500">
        <v>0</v>
      </c>
      <c r="AK264" s="499">
        <v>0</v>
      </c>
      <c r="AL264" s="500">
        <v>0</v>
      </c>
      <c r="AM264" s="499">
        <v>0</v>
      </c>
      <c r="AN264" s="500">
        <v>0</v>
      </c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4599" t="s">
        <v>278</v>
      </c>
      <c r="B265" s="3296" t="s">
        <v>269</v>
      </c>
      <c r="C265" s="3296"/>
      <c r="D265" s="791">
        <f t="shared" si="149"/>
        <v>7</v>
      </c>
      <c r="E265" s="811">
        <f t="shared" ref="E265:F282" si="166">+Y265+AA265+AC265+AE265+AG265+AI265+AK265+AM265</f>
        <v>1</v>
      </c>
      <c r="F265" s="812">
        <f t="shared" si="166"/>
        <v>6</v>
      </c>
      <c r="G265" s="823"/>
      <c r="H265" s="824"/>
      <c r="I265" s="825"/>
      <c r="J265" s="824"/>
      <c r="K265" s="825"/>
      <c r="L265" s="824"/>
      <c r="M265" s="826"/>
      <c r="N265" s="827"/>
      <c r="O265" s="828"/>
      <c r="P265" s="827"/>
      <c r="Q265" s="825"/>
      <c r="R265" s="824"/>
      <c r="S265" s="825"/>
      <c r="T265" s="824"/>
      <c r="U265" s="826"/>
      <c r="V265" s="827"/>
      <c r="W265" s="828"/>
      <c r="X265" s="827"/>
      <c r="Y265" s="806">
        <v>1</v>
      </c>
      <c r="Z265" s="807">
        <v>1</v>
      </c>
      <c r="AA265" s="806">
        <v>0</v>
      </c>
      <c r="AB265" s="807">
        <v>1</v>
      </c>
      <c r="AC265" s="806">
        <v>0</v>
      </c>
      <c r="AD265" s="807">
        <v>0</v>
      </c>
      <c r="AE265" s="806">
        <v>0</v>
      </c>
      <c r="AF265" s="807">
        <v>0</v>
      </c>
      <c r="AG265" s="806">
        <v>0</v>
      </c>
      <c r="AH265" s="807">
        <v>3</v>
      </c>
      <c r="AI265" s="806">
        <v>0</v>
      </c>
      <c r="AJ265" s="807">
        <v>1</v>
      </c>
      <c r="AK265" s="806">
        <v>0</v>
      </c>
      <c r="AL265" s="807">
        <v>0</v>
      </c>
      <c r="AM265" s="806">
        <v>0</v>
      </c>
      <c r="AN265" s="807">
        <v>0</v>
      </c>
      <c r="AO265" s="485">
        <v>0</v>
      </c>
      <c r="AP265" s="486">
        <v>0</v>
      </c>
      <c r="AQ265" s="804">
        <v>0</v>
      </c>
      <c r="AR265" s="487">
        <v>0</v>
      </c>
      <c r="AS265" s="804">
        <v>1</v>
      </c>
      <c r="AT265" s="483">
        <v>0</v>
      </c>
      <c r="AU265" s="483">
        <v>18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16</v>
      </c>
      <c r="E266" s="829">
        <f t="shared" si="166"/>
        <v>5</v>
      </c>
      <c r="F266" s="830">
        <f t="shared" si="166"/>
        <v>11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>
        <v>3</v>
      </c>
      <c r="Z266" s="493">
        <v>0</v>
      </c>
      <c r="AA266" s="492">
        <v>0</v>
      </c>
      <c r="AB266" s="493">
        <v>3</v>
      </c>
      <c r="AC266" s="492">
        <v>0</v>
      </c>
      <c r="AD266" s="493">
        <v>2</v>
      </c>
      <c r="AE266" s="492">
        <v>1</v>
      </c>
      <c r="AF266" s="493">
        <v>5</v>
      </c>
      <c r="AG266" s="492">
        <v>0</v>
      </c>
      <c r="AH266" s="493">
        <v>0</v>
      </c>
      <c r="AI266" s="492">
        <v>0</v>
      </c>
      <c r="AJ266" s="493">
        <v>1</v>
      </c>
      <c r="AK266" s="492">
        <v>1</v>
      </c>
      <c r="AL266" s="493">
        <v>0</v>
      </c>
      <c r="AM266" s="492">
        <v>0</v>
      </c>
      <c r="AN266" s="493">
        <v>0</v>
      </c>
      <c r="AO266" s="494">
        <v>0</v>
      </c>
      <c r="AP266" s="495">
        <v>0</v>
      </c>
      <c r="AQ266" s="466"/>
      <c r="AR266" s="513"/>
      <c r="AS266" s="481">
        <v>5</v>
      </c>
      <c r="AT266" s="492">
        <v>0</v>
      </c>
      <c r="AU266" s="492">
        <v>39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10</v>
      </c>
      <c r="E267" s="829">
        <f t="shared" si="166"/>
        <v>1</v>
      </c>
      <c r="F267" s="830">
        <f t="shared" si="166"/>
        <v>9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>
        <v>1</v>
      </c>
      <c r="Z267" s="493">
        <v>0</v>
      </c>
      <c r="AA267" s="492">
        <v>0</v>
      </c>
      <c r="AB267" s="493">
        <v>3</v>
      </c>
      <c r="AC267" s="492">
        <v>0</v>
      </c>
      <c r="AD267" s="493">
        <v>1</v>
      </c>
      <c r="AE267" s="492">
        <v>0</v>
      </c>
      <c r="AF267" s="493">
        <v>2</v>
      </c>
      <c r="AG267" s="492">
        <v>0</v>
      </c>
      <c r="AH267" s="493">
        <v>3</v>
      </c>
      <c r="AI267" s="492">
        <v>0</v>
      </c>
      <c r="AJ267" s="493">
        <v>0</v>
      </c>
      <c r="AK267" s="492">
        <v>0</v>
      </c>
      <c r="AL267" s="493">
        <v>0</v>
      </c>
      <c r="AM267" s="492">
        <v>0</v>
      </c>
      <c r="AN267" s="493">
        <v>0</v>
      </c>
      <c r="AO267" s="494">
        <v>0</v>
      </c>
      <c r="AP267" s="495">
        <v>0</v>
      </c>
      <c r="AQ267" s="466"/>
      <c r="AR267" s="513"/>
      <c r="AS267" s="513"/>
      <c r="AT267" s="492">
        <v>0</v>
      </c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3</v>
      </c>
      <c r="E268" s="829">
        <f t="shared" si="166"/>
        <v>1</v>
      </c>
      <c r="F268" s="830">
        <f t="shared" si="166"/>
        <v>2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>
        <v>0</v>
      </c>
      <c r="Z268" s="500">
        <v>0</v>
      </c>
      <c r="AA268" s="499">
        <v>0</v>
      </c>
      <c r="AB268" s="500">
        <v>1</v>
      </c>
      <c r="AC268" s="499">
        <v>0</v>
      </c>
      <c r="AD268" s="500">
        <v>0</v>
      </c>
      <c r="AE268" s="499">
        <v>0</v>
      </c>
      <c r="AF268" s="500">
        <v>1</v>
      </c>
      <c r="AG268" s="499">
        <v>0</v>
      </c>
      <c r="AH268" s="500">
        <v>0</v>
      </c>
      <c r="AI268" s="499">
        <v>0</v>
      </c>
      <c r="AJ268" s="500">
        <v>0</v>
      </c>
      <c r="AK268" s="499">
        <v>1</v>
      </c>
      <c r="AL268" s="500">
        <v>0</v>
      </c>
      <c r="AM268" s="499">
        <v>0</v>
      </c>
      <c r="AN268" s="500">
        <v>0</v>
      </c>
      <c r="AO268" s="501">
        <v>0</v>
      </c>
      <c r="AP268" s="502">
        <v>0</v>
      </c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829">
        <f t="shared" si="166"/>
        <v>0</v>
      </c>
      <c r="F269" s="830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>
        <v>0</v>
      </c>
      <c r="Z269" s="500">
        <v>0</v>
      </c>
      <c r="AA269" s="499">
        <v>0</v>
      </c>
      <c r="AB269" s="500">
        <v>0</v>
      </c>
      <c r="AC269" s="499">
        <v>0</v>
      </c>
      <c r="AD269" s="500">
        <v>0</v>
      </c>
      <c r="AE269" s="499">
        <v>0</v>
      </c>
      <c r="AF269" s="500">
        <v>0</v>
      </c>
      <c r="AG269" s="499">
        <v>0</v>
      </c>
      <c r="AH269" s="500">
        <v>0</v>
      </c>
      <c r="AI269" s="499">
        <v>0</v>
      </c>
      <c r="AJ269" s="500">
        <v>0</v>
      </c>
      <c r="AK269" s="499">
        <v>0</v>
      </c>
      <c r="AL269" s="500">
        <v>0</v>
      </c>
      <c r="AM269" s="499">
        <v>0</v>
      </c>
      <c r="AN269" s="500">
        <v>0</v>
      </c>
      <c r="AO269" s="501">
        <v>0</v>
      </c>
      <c r="AP269" s="502">
        <v>0</v>
      </c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4600"/>
      <c r="B270" s="4598" t="s">
        <v>274</v>
      </c>
      <c r="C270" s="4598"/>
      <c r="D270" s="506">
        <f t="shared" si="167"/>
        <v>0</v>
      </c>
      <c r="E270" s="831">
        <f t="shared" si="166"/>
        <v>0</v>
      </c>
      <c r="F270" s="832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>
        <v>0</v>
      </c>
      <c r="Z270" s="475">
        <v>0</v>
      </c>
      <c r="AA270" s="474">
        <v>0</v>
      </c>
      <c r="AB270" s="475">
        <v>0</v>
      </c>
      <c r="AC270" s="474">
        <v>0</v>
      </c>
      <c r="AD270" s="475">
        <v>0</v>
      </c>
      <c r="AE270" s="474">
        <v>0</v>
      </c>
      <c r="AF270" s="475">
        <v>0</v>
      </c>
      <c r="AG270" s="474">
        <v>0</v>
      </c>
      <c r="AH270" s="475">
        <v>0</v>
      </c>
      <c r="AI270" s="474">
        <v>0</v>
      </c>
      <c r="AJ270" s="475">
        <v>0</v>
      </c>
      <c r="AK270" s="474">
        <v>0</v>
      </c>
      <c r="AL270" s="475">
        <v>0</v>
      </c>
      <c r="AM270" s="474">
        <v>0</v>
      </c>
      <c r="AN270" s="475">
        <v>0</v>
      </c>
      <c r="AO270" s="476">
        <v>0</v>
      </c>
      <c r="AP270" s="477">
        <v>0</v>
      </c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4599" t="s">
        <v>279</v>
      </c>
      <c r="B271" s="3296" t="s">
        <v>269</v>
      </c>
      <c r="C271" s="3296"/>
      <c r="D271" s="411">
        <f t="shared" si="167"/>
        <v>20</v>
      </c>
      <c r="E271" s="833">
        <f t="shared" si="166"/>
        <v>8</v>
      </c>
      <c r="F271" s="834">
        <f t="shared" si="166"/>
        <v>12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1</v>
      </c>
      <c r="AB271" s="484">
        <v>0</v>
      </c>
      <c r="AC271" s="483">
        <v>0</v>
      </c>
      <c r="AD271" s="484">
        <v>0</v>
      </c>
      <c r="AE271" s="483">
        <v>0</v>
      </c>
      <c r="AF271" s="484">
        <v>1</v>
      </c>
      <c r="AG271" s="483">
        <v>0</v>
      </c>
      <c r="AH271" s="484">
        <v>2</v>
      </c>
      <c r="AI271" s="483">
        <v>1</v>
      </c>
      <c r="AJ271" s="484">
        <v>3</v>
      </c>
      <c r="AK271" s="483">
        <v>2</v>
      </c>
      <c r="AL271" s="484">
        <v>3</v>
      </c>
      <c r="AM271" s="483">
        <v>4</v>
      </c>
      <c r="AN271" s="484">
        <v>3</v>
      </c>
      <c r="AO271" s="485">
        <v>0</v>
      </c>
      <c r="AP271" s="486">
        <v>0</v>
      </c>
      <c r="AQ271" s="481">
        <v>0</v>
      </c>
      <c r="AR271" s="487">
        <v>0</v>
      </c>
      <c r="AS271" s="804">
        <v>4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60</v>
      </c>
      <c r="E272" s="829">
        <f t="shared" si="166"/>
        <v>27</v>
      </c>
      <c r="F272" s="830">
        <f t="shared" si="166"/>
        <v>33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0</v>
      </c>
      <c r="AE272" s="492">
        <v>0</v>
      </c>
      <c r="AF272" s="493">
        <v>3</v>
      </c>
      <c r="AG272" s="492">
        <v>3</v>
      </c>
      <c r="AH272" s="493">
        <v>2</v>
      </c>
      <c r="AI272" s="492">
        <v>3</v>
      </c>
      <c r="AJ272" s="493">
        <v>6</v>
      </c>
      <c r="AK272" s="492">
        <v>7</v>
      </c>
      <c r="AL272" s="493">
        <v>11</v>
      </c>
      <c r="AM272" s="492">
        <v>14</v>
      </c>
      <c r="AN272" s="493">
        <v>11</v>
      </c>
      <c r="AO272" s="494">
        <v>0</v>
      </c>
      <c r="AP272" s="495">
        <v>0</v>
      </c>
      <c r="AQ272" s="466"/>
      <c r="AR272" s="513"/>
      <c r="AS272" s="481">
        <v>14</v>
      </c>
      <c r="AT272" s="492">
        <v>0</v>
      </c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25</v>
      </c>
      <c r="E273" s="829">
        <f t="shared" si="166"/>
        <v>10</v>
      </c>
      <c r="F273" s="830">
        <f t="shared" si="166"/>
        <v>15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1</v>
      </c>
      <c r="AB273" s="493">
        <v>0</v>
      </c>
      <c r="AC273" s="492">
        <v>0</v>
      </c>
      <c r="AD273" s="493">
        <v>0</v>
      </c>
      <c r="AE273" s="492">
        <v>0</v>
      </c>
      <c r="AF273" s="493">
        <v>1</v>
      </c>
      <c r="AG273" s="492">
        <v>0</v>
      </c>
      <c r="AH273" s="493">
        <v>2</v>
      </c>
      <c r="AI273" s="492">
        <v>1</v>
      </c>
      <c r="AJ273" s="493">
        <v>4</v>
      </c>
      <c r="AK273" s="492">
        <v>3</v>
      </c>
      <c r="AL273" s="493">
        <v>5</v>
      </c>
      <c r="AM273" s="492">
        <v>5</v>
      </c>
      <c r="AN273" s="493">
        <v>3</v>
      </c>
      <c r="AO273" s="494">
        <v>0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13</v>
      </c>
      <c r="E274" s="829">
        <f t="shared" si="166"/>
        <v>7</v>
      </c>
      <c r="F274" s="830">
        <f t="shared" si="166"/>
        <v>6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0</v>
      </c>
      <c r="AE274" s="499">
        <v>0</v>
      </c>
      <c r="AF274" s="500">
        <v>0</v>
      </c>
      <c r="AG274" s="499">
        <v>1</v>
      </c>
      <c r="AH274" s="500">
        <v>0</v>
      </c>
      <c r="AI274" s="499">
        <v>0</v>
      </c>
      <c r="AJ274" s="500">
        <v>3</v>
      </c>
      <c r="AK274" s="499">
        <v>2</v>
      </c>
      <c r="AL274" s="500">
        <v>2</v>
      </c>
      <c r="AM274" s="499">
        <v>4</v>
      </c>
      <c r="AN274" s="500">
        <v>1</v>
      </c>
      <c r="AO274" s="501">
        <v>0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2</v>
      </c>
      <c r="E275" s="829">
        <f t="shared" si="166"/>
        <v>1</v>
      </c>
      <c r="F275" s="830">
        <f t="shared" si="166"/>
        <v>1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0</v>
      </c>
      <c r="AI275" s="499">
        <v>0</v>
      </c>
      <c r="AJ275" s="500">
        <v>0</v>
      </c>
      <c r="AK275" s="499">
        <v>0</v>
      </c>
      <c r="AL275" s="500">
        <v>0</v>
      </c>
      <c r="AM275" s="499">
        <v>1</v>
      </c>
      <c r="AN275" s="500">
        <v>1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4600"/>
      <c r="B276" s="4598" t="s">
        <v>274</v>
      </c>
      <c r="C276" s="4598"/>
      <c r="D276" s="506">
        <f t="shared" si="167"/>
        <v>0</v>
      </c>
      <c r="E276" s="831">
        <f t="shared" si="166"/>
        <v>0</v>
      </c>
      <c r="F276" s="832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>
        <v>0</v>
      </c>
      <c r="Z276" s="475">
        <v>0</v>
      </c>
      <c r="AA276" s="474">
        <v>0</v>
      </c>
      <c r="AB276" s="475">
        <v>0</v>
      </c>
      <c r="AC276" s="474">
        <v>0</v>
      </c>
      <c r="AD276" s="475">
        <v>0</v>
      </c>
      <c r="AE276" s="474">
        <v>0</v>
      </c>
      <c r="AF276" s="475">
        <v>0</v>
      </c>
      <c r="AG276" s="474">
        <v>0</v>
      </c>
      <c r="AH276" s="475">
        <v>0</v>
      </c>
      <c r="AI276" s="474">
        <v>0</v>
      </c>
      <c r="AJ276" s="475">
        <v>0</v>
      </c>
      <c r="AK276" s="474">
        <v>0</v>
      </c>
      <c r="AL276" s="475">
        <v>0</v>
      </c>
      <c r="AM276" s="474">
        <v>0</v>
      </c>
      <c r="AN276" s="475">
        <v>0</v>
      </c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4596" t="s">
        <v>280</v>
      </c>
      <c r="B277" s="3296" t="s">
        <v>269</v>
      </c>
      <c r="C277" s="3296"/>
      <c r="D277" s="411">
        <f t="shared" si="167"/>
        <v>0</v>
      </c>
      <c r="E277" s="833">
        <f t="shared" si="166"/>
        <v>0</v>
      </c>
      <c r="F277" s="834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>
        <v>0</v>
      </c>
      <c r="AP277" s="486">
        <v>0</v>
      </c>
      <c r="AQ277" s="481">
        <v>0</v>
      </c>
      <c r="AR277" s="487">
        <v>0</v>
      </c>
      <c r="AS277" s="804">
        <v>0</v>
      </c>
      <c r="AT277" s="483">
        <v>0</v>
      </c>
      <c r="AU277" s="483">
        <v>0</v>
      </c>
      <c r="AV277" s="487">
        <v>0</v>
      </c>
      <c r="AW277" s="487">
        <v>0</v>
      </c>
      <c r="AX277" s="482"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829">
        <f t="shared" si="166"/>
        <v>0</v>
      </c>
      <c r="F278" s="830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>
        <v>0</v>
      </c>
      <c r="AP278" s="495">
        <v>0</v>
      </c>
      <c r="AQ278" s="466"/>
      <c r="AR278" s="513"/>
      <c r="AS278" s="481">
        <v>0</v>
      </c>
      <c r="AT278" s="492">
        <v>0</v>
      </c>
      <c r="AU278" s="492">
        <v>0</v>
      </c>
      <c r="AV278" s="496">
        <v>0</v>
      </c>
      <c r="AW278" s="496">
        <v>0</v>
      </c>
      <c r="AX278" s="491"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829">
        <f t="shared" si="166"/>
        <v>0</v>
      </c>
      <c r="F279" s="830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>
        <v>0</v>
      </c>
      <c r="AP279" s="495">
        <v>0</v>
      </c>
      <c r="AQ279" s="466"/>
      <c r="AR279" s="513"/>
      <c r="AS279" s="513"/>
      <c r="AT279" s="492">
        <v>0</v>
      </c>
      <c r="AU279" s="492">
        <v>0</v>
      </c>
      <c r="AV279" s="496">
        <v>0</v>
      </c>
      <c r="AW279" s="496">
        <v>0</v>
      </c>
      <c r="AX279" s="491"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835">
        <f t="shared" si="166"/>
        <v>0</v>
      </c>
      <c r="F280" s="836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>
        <v>0</v>
      </c>
      <c r="AP280" s="502">
        <v>0</v>
      </c>
      <c r="AQ280" s="466"/>
      <c r="AR280" s="513"/>
      <c r="AS280" s="513"/>
      <c r="AT280" s="499">
        <v>0</v>
      </c>
      <c r="AU280" s="499">
        <v>0</v>
      </c>
      <c r="AV280" s="505">
        <v>0</v>
      </c>
      <c r="AW280" s="505">
        <v>0</v>
      </c>
      <c r="AX280" s="498"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835">
        <f t="shared" si="166"/>
        <v>0</v>
      </c>
      <c r="F281" s="836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>
        <v>0</v>
      </c>
      <c r="AP281" s="502">
        <v>0</v>
      </c>
      <c r="AQ281" s="503"/>
      <c r="AR281" s="523"/>
      <c r="AS281" s="504"/>
      <c r="AT281" s="499">
        <v>0</v>
      </c>
      <c r="AU281" s="499">
        <v>0</v>
      </c>
      <c r="AV281" s="505">
        <v>0</v>
      </c>
      <c r="AW281" s="505">
        <v>0</v>
      </c>
      <c r="AX281" s="498"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4597"/>
      <c r="B282" s="4598" t="s">
        <v>274</v>
      </c>
      <c r="C282" s="4598"/>
      <c r="D282" s="817">
        <f t="shared" si="167"/>
        <v>0</v>
      </c>
      <c r="E282" s="625">
        <f t="shared" si="166"/>
        <v>0</v>
      </c>
      <c r="F282" s="837">
        <f t="shared" si="166"/>
        <v>0</v>
      </c>
      <c r="G282" s="838"/>
      <c r="H282" s="839"/>
      <c r="I282" s="840"/>
      <c r="J282" s="839"/>
      <c r="K282" s="840"/>
      <c r="L282" s="839"/>
      <c r="M282" s="840"/>
      <c r="N282" s="839"/>
      <c r="O282" s="840"/>
      <c r="P282" s="839"/>
      <c r="Q282" s="840"/>
      <c r="R282" s="839"/>
      <c r="S282" s="840"/>
      <c r="T282" s="839"/>
      <c r="U282" s="840"/>
      <c r="V282" s="839"/>
      <c r="W282" s="840"/>
      <c r="X282" s="83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>
        <v>0</v>
      </c>
      <c r="AP282" s="477">
        <v>0</v>
      </c>
      <c r="AQ282" s="509"/>
      <c r="AR282" s="527"/>
      <c r="AS282" s="510"/>
      <c r="AT282" s="474">
        <v>0</v>
      </c>
      <c r="AU282" s="474">
        <v>0</v>
      </c>
      <c r="AV282" s="478">
        <v>0</v>
      </c>
      <c r="AW282" s="478">
        <v>0</v>
      </c>
      <c r="AX282" s="473"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4592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>
        <v>0</v>
      </c>
      <c r="AP283" s="486">
        <v>0</v>
      </c>
      <c r="AQ283" s="481">
        <v>0</v>
      </c>
      <c r="AR283" s="487">
        <v>0</v>
      </c>
      <c r="AS283" s="804">
        <v>0</v>
      </c>
      <c r="AT283" s="483">
        <v>0</v>
      </c>
      <c r="AU283" s="483">
        <v>0</v>
      </c>
      <c r="AV283" s="487">
        <v>0</v>
      </c>
      <c r="AW283" s="487">
        <v>0</v>
      </c>
      <c r="AX283" s="482"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>
        <v>0</v>
      </c>
      <c r="AP284" s="495">
        <v>0</v>
      </c>
      <c r="AQ284" s="466"/>
      <c r="AR284" s="513"/>
      <c r="AS284" s="481">
        <v>0</v>
      </c>
      <c r="AT284" s="492">
        <v>0</v>
      </c>
      <c r="AU284" s="492">
        <v>0</v>
      </c>
      <c r="AV284" s="496">
        <v>0</v>
      </c>
      <c r="AW284" s="496">
        <v>0</v>
      </c>
      <c r="AX284" s="491"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>
        <v>0</v>
      </c>
      <c r="AP285" s="495">
        <v>0</v>
      </c>
      <c r="AQ285" s="466"/>
      <c r="AR285" s="513"/>
      <c r="AS285" s="513"/>
      <c r="AT285" s="492">
        <v>0</v>
      </c>
      <c r="AU285" s="492">
        <v>0</v>
      </c>
      <c r="AV285" s="496">
        <v>0</v>
      </c>
      <c r="AW285" s="496">
        <v>0</v>
      </c>
      <c r="AX285" s="491"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>
        <v>0</v>
      </c>
      <c r="AP286" s="502">
        <v>0</v>
      </c>
      <c r="AQ286" s="466"/>
      <c r="AR286" s="513"/>
      <c r="AS286" s="513"/>
      <c r="AT286" s="499">
        <v>0</v>
      </c>
      <c r="AU286" s="499">
        <v>0</v>
      </c>
      <c r="AV286" s="505">
        <v>0</v>
      </c>
      <c r="AW286" s="505">
        <v>0</v>
      </c>
      <c r="AX286" s="498"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>
        <v>0</v>
      </c>
      <c r="AP287" s="502">
        <v>0</v>
      </c>
      <c r="AQ287" s="503"/>
      <c r="AR287" s="523"/>
      <c r="AS287" s="504"/>
      <c r="AT287" s="499">
        <v>0</v>
      </c>
      <c r="AU287" s="499">
        <v>0</v>
      </c>
      <c r="AV287" s="505">
        <v>0</v>
      </c>
      <c r="AW287" s="505">
        <v>0</v>
      </c>
      <c r="AX287" s="498"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4585"/>
      <c r="B288" s="4595" t="s">
        <v>274</v>
      </c>
      <c r="C288" s="4595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>
        <v>0</v>
      </c>
      <c r="AP288" s="477">
        <v>0</v>
      </c>
      <c r="AQ288" s="509"/>
      <c r="AR288" s="527"/>
      <c r="AS288" s="510"/>
      <c r="AT288" s="474">
        <v>0</v>
      </c>
      <c r="AU288" s="474">
        <v>0</v>
      </c>
      <c r="AV288" s="478">
        <v>0</v>
      </c>
      <c r="AW288" s="478">
        <v>0</v>
      </c>
      <c r="AX288" s="473"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4592" t="s">
        <v>105</v>
      </c>
      <c r="B289" s="4593" t="s">
        <v>269</v>
      </c>
      <c r="C289" s="4594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>
        <v>0</v>
      </c>
      <c r="AP289" s="486">
        <v>0</v>
      </c>
      <c r="AQ289" s="481">
        <v>0</v>
      </c>
      <c r="AR289" s="487">
        <v>0</v>
      </c>
      <c r="AS289" s="841">
        <v>0</v>
      </c>
      <c r="AT289" s="483">
        <v>0</v>
      </c>
      <c r="AU289" s="483">
        <v>0</v>
      </c>
      <c r="AV289" s="487">
        <v>0</v>
      </c>
      <c r="AW289" s="487">
        <v>0</v>
      </c>
      <c r="AX289" s="482"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>
        <v>0</v>
      </c>
      <c r="AP290" s="495">
        <v>0</v>
      </c>
      <c r="AQ290" s="466"/>
      <c r="AR290" s="513"/>
      <c r="AS290" s="481">
        <v>0</v>
      </c>
      <c r="AT290" s="492">
        <v>0</v>
      </c>
      <c r="AU290" s="492">
        <v>0</v>
      </c>
      <c r="AV290" s="496">
        <v>0</v>
      </c>
      <c r="AW290" s="496">
        <v>0</v>
      </c>
      <c r="AX290" s="491"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>
        <v>0</v>
      </c>
      <c r="AP291" s="495">
        <v>0</v>
      </c>
      <c r="AQ291" s="466"/>
      <c r="AR291" s="513"/>
      <c r="AS291" s="513"/>
      <c r="AT291" s="492">
        <v>0</v>
      </c>
      <c r="AU291" s="492">
        <v>0</v>
      </c>
      <c r="AV291" s="496">
        <v>0</v>
      </c>
      <c r="AW291" s="496">
        <v>0</v>
      </c>
      <c r="AX291" s="491"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>
        <v>0</v>
      </c>
      <c r="AP292" s="502">
        <v>0</v>
      </c>
      <c r="AQ292" s="466"/>
      <c r="AR292" s="513"/>
      <c r="AS292" s="513"/>
      <c r="AT292" s="499">
        <v>0</v>
      </c>
      <c r="AU292" s="499">
        <v>0</v>
      </c>
      <c r="AV292" s="505">
        <v>0</v>
      </c>
      <c r="AW292" s="505">
        <v>0</v>
      </c>
      <c r="AX292" s="498"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>
        <v>0</v>
      </c>
      <c r="AP293" s="502">
        <v>0</v>
      </c>
      <c r="AQ293" s="503"/>
      <c r="AR293" s="523"/>
      <c r="AS293" s="504"/>
      <c r="AT293" s="499">
        <v>0</v>
      </c>
      <c r="AU293" s="499">
        <v>0</v>
      </c>
      <c r="AV293" s="505">
        <v>0</v>
      </c>
      <c r="AW293" s="505">
        <v>0</v>
      </c>
      <c r="AX293" s="498"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4585"/>
      <c r="B294" s="4595" t="s">
        <v>274</v>
      </c>
      <c r="C294" s="4595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>
        <v>0</v>
      </c>
      <c r="AP294" s="477">
        <v>0</v>
      </c>
      <c r="AQ294" s="509"/>
      <c r="AR294" s="527"/>
      <c r="AS294" s="510"/>
      <c r="AT294" s="474">
        <v>0</v>
      </c>
      <c r="AU294" s="474">
        <v>0</v>
      </c>
      <c r="AV294" s="478">
        <v>0</v>
      </c>
      <c r="AW294" s="478">
        <v>0</v>
      </c>
      <c r="AX294" s="473"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4590" t="s">
        <v>107</v>
      </c>
      <c r="B295" s="4591" t="s">
        <v>269</v>
      </c>
      <c r="C295" s="4591"/>
      <c r="D295" s="842">
        <f t="shared" si="167"/>
        <v>0</v>
      </c>
      <c r="E295" s="843">
        <f t="shared" si="168"/>
        <v>0</v>
      </c>
      <c r="F295" s="844">
        <f t="shared" si="168"/>
        <v>0</v>
      </c>
      <c r="G295" s="845"/>
      <c r="H295" s="846"/>
      <c r="I295" s="847"/>
      <c r="J295" s="846"/>
      <c r="K295" s="847"/>
      <c r="L295" s="846"/>
      <c r="M295" s="847"/>
      <c r="N295" s="846"/>
      <c r="O295" s="847"/>
      <c r="P295" s="846"/>
      <c r="Q295" s="847"/>
      <c r="R295" s="846"/>
      <c r="S295" s="847"/>
      <c r="T295" s="846"/>
      <c r="U295" s="847"/>
      <c r="V295" s="848"/>
      <c r="W295" s="847"/>
      <c r="X295" s="848"/>
      <c r="Y295" s="847"/>
      <c r="Z295" s="848"/>
      <c r="AA295" s="847"/>
      <c r="AB295" s="848"/>
      <c r="AC295" s="847"/>
      <c r="AD295" s="848"/>
      <c r="AE295" s="847"/>
      <c r="AF295" s="848"/>
      <c r="AG295" s="847"/>
      <c r="AH295" s="848"/>
      <c r="AI295" s="847"/>
      <c r="AJ295" s="848"/>
      <c r="AK295" s="847"/>
      <c r="AL295" s="848"/>
      <c r="AM295" s="845"/>
      <c r="AN295" s="849"/>
      <c r="AO295" s="847">
        <v>0</v>
      </c>
      <c r="AP295" s="850">
        <v>0</v>
      </c>
      <c r="AQ295" s="845">
        <v>0</v>
      </c>
      <c r="AR295" s="851">
        <v>0</v>
      </c>
      <c r="AS295" s="841">
        <v>0</v>
      </c>
      <c r="AT295" s="852">
        <v>0</v>
      </c>
      <c r="AU295" s="852">
        <v>0</v>
      </c>
      <c r="AV295" s="853">
        <v>0</v>
      </c>
      <c r="AW295" s="853">
        <v>0</v>
      </c>
      <c r="AX295" s="854"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855">
        <f t="shared" si="168"/>
        <v>0</v>
      </c>
      <c r="F296" s="856">
        <f t="shared" si="168"/>
        <v>0</v>
      </c>
      <c r="G296" s="857"/>
      <c r="H296" s="858"/>
      <c r="I296" s="859"/>
      <c r="J296" s="858"/>
      <c r="K296" s="859"/>
      <c r="L296" s="858"/>
      <c r="M296" s="859"/>
      <c r="N296" s="858"/>
      <c r="O296" s="859"/>
      <c r="P296" s="858"/>
      <c r="Q296" s="859"/>
      <c r="R296" s="858"/>
      <c r="S296" s="859"/>
      <c r="T296" s="858"/>
      <c r="U296" s="859"/>
      <c r="V296" s="860"/>
      <c r="W296" s="859"/>
      <c r="X296" s="860"/>
      <c r="Y296" s="859"/>
      <c r="Z296" s="860"/>
      <c r="AA296" s="859"/>
      <c r="AB296" s="860"/>
      <c r="AC296" s="859"/>
      <c r="AD296" s="860"/>
      <c r="AE296" s="859"/>
      <c r="AF296" s="860"/>
      <c r="AG296" s="859"/>
      <c r="AH296" s="860"/>
      <c r="AI296" s="859"/>
      <c r="AJ296" s="860"/>
      <c r="AK296" s="859"/>
      <c r="AL296" s="860"/>
      <c r="AM296" s="857"/>
      <c r="AN296" s="861"/>
      <c r="AO296" s="859">
        <v>0</v>
      </c>
      <c r="AP296" s="862">
        <v>0</v>
      </c>
      <c r="AQ296" s="466"/>
      <c r="AR296" s="513"/>
      <c r="AS296" s="481">
        <v>0</v>
      </c>
      <c r="AT296" s="492">
        <v>0</v>
      </c>
      <c r="AU296" s="492">
        <v>0</v>
      </c>
      <c r="AV296" s="496">
        <v>0</v>
      </c>
      <c r="AW296" s="496">
        <v>0</v>
      </c>
      <c r="AX296" s="491"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855">
        <f t="shared" si="168"/>
        <v>0</v>
      </c>
      <c r="F297" s="856">
        <f t="shared" si="168"/>
        <v>0</v>
      </c>
      <c r="G297" s="857"/>
      <c r="H297" s="858"/>
      <c r="I297" s="859"/>
      <c r="J297" s="858"/>
      <c r="K297" s="859"/>
      <c r="L297" s="858"/>
      <c r="M297" s="859"/>
      <c r="N297" s="858"/>
      <c r="O297" s="859"/>
      <c r="P297" s="858"/>
      <c r="Q297" s="859"/>
      <c r="R297" s="858"/>
      <c r="S297" s="859"/>
      <c r="T297" s="858"/>
      <c r="U297" s="859"/>
      <c r="V297" s="860"/>
      <c r="W297" s="859"/>
      <c r="X297" s="860"/>
      <c r="Y297" s="859"/>
      <c r="Z297" s="860"/>
      <c r="AA297" s="859"/>
      <c r="AB297" s="860"/>
      <c r="AC297" s="859"/>
      <c r="AD297" s="860"/>
      <c r="AE297" s="859"/>
      <c r="AF297" s="860"/>
      <c r="AG297" s="859"/>
      <c r="AH297" s="860"/>
      <c r="AI297" s="859"/>
      <c r="AJ297" s="860"/>
      <c r="AK297" s="859"/>
      <c r="AL297" s="860"/>
      <c r="AM297" s="857"/>
      <c r="AN297" s="861"/>
      <c r="AO297" s="859">
        <v>0</v>
      </c>
      <c r="AP297" s="862">
        <v>0</v>
      </c>
      <c r="AQ297" s="466"/>
      <c r="AR297" s="513"/>
      <c r="AS297" s="513"/>
      <c r="AT297" s="492">
        <v>0</v>
      </c>
      <c r="AU297" s="492">
        <v>0</v>
      </c>
      <c r="AV297" s="496">
        <v>0</v>
      </c>
      <c r="AW297" s="496">
        <v>0</v>
      </c>
      <c r="AX297" s="491"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855">
        <f t="shared" si="168"/>
        <v>0</v>
      </c>
      <c r="F298" s="856">
        <f t="shared" si="168"/>
        <v>0</v>
      </c>
      <c r="G298" s="863"/>
      <c r="H298" s="864"/>
      <c r="I298" s="865"/>
      <c r="J298" s="864"/>
      <c r="K298" s="865"/>
      <c r="L298" s="864"/>
      <c r="M298" s="865"/>
      <c r="N298" s="864"/>
      <c r="O298" s="865"/>
      <c r="P298" s="864"/>
      <c r="Q298" s="865"/>
      <c r="R298" s="864"/>
      <c r="S298" s="865"/>
      <c r="T298" s="864"/>
      <c r="U298" s="865"/>
      <c r="V298" s="864"/>
      <c r="W298" s="865"/>
      <c r="X298" s="864"/>
      <c r="Y298" s="865"/>
      <c r="Z298" s="864"/>
      <c r="AA298" s="865"/>
      <c r="AB298" s="864"/>
      <c r="AC298" s="865"/>
      <c r="AD298" s="864"/>
      <c r="AE298" s="865"/>
      <c r="AF298" s="864"/>
      <c r="AG298" s="865"/>
      <c r="AH298" s="864"/>
      <c r="AI298" s="865"/>
      <c r="AJ298" s="864"/>
      <c r="AK298" s="865"/>
      <c r="AL298" s="864"/>
      <c r="AM298" s="863"/>
      <c r="AN298" s="866"/>
      <c r="AO298" s="867">
        <v>0</v>
      </c>
      <c r="AP298" s="868">
        <v>0</v>
      </c>
      <c r="AQ298" s="466"/>
      <c r="AR298" s="513"/>
      <c r="AS298" s="513"/>
      <c r="AT298" s="867">
        <v>0</v>
      </c>
      <c r="AU298" s="867">
        <v>0</v>
      </c>
      <c r="AV298" s="869">
        <v>0</v>
      </c>
      <c r="AW298" s="869">
        <v>0</v>
      </c>
      <c r="AX298" s="870"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855">
        <f t="shared" si="168"/>
        <v>0</v>
      </c>
      <c r="F299" s="856">
        <f t="shared" si="168"/>
        <v>0</v>
      </c>
      <c r="G299" s="863"/>
      <c r="H299" s="864"/>
      <c r="I299" s="865"/>
      <c r="J299" s="864"/>
      <c r="K299" s="865"/>
      <c r="L299" s="864"/>
      <c r="M299" s="865"/>
      <c r="N299" s="864"/>
      <c r="O299" s="865"/>
      <c r="P299" s="864"/>
      <c r="Q299" s="865"/>
      <c r="R299" s="864"/>
      <c r="S299" s="865"/>
      <c r="T299" s="864"/>
      <c r="U299" s="865"/>
      <c r="V299" s="864"/>
      <c r="W299" s="865"/>
      <c r="X299" s="864"/>
      <c r="Y299" s="865"/>
      <c r="Z299" s="864"/>
      <c r="AA299" s="865"/>
      <c r="AB299" s="864"/>
      <c r="AC299" s="865"/>
      <c r="AD299" s="864"/>
      <c r="AE299" s="865"/>
      <c r="AF299" s="864"/>
      <c r="AG299" s="865"/>
      <c r="AH299" s="864"/>
      <c r="AI299" s="865"/>
      <c r="AJ299" s="864"/>
      <c r="AK299" s="865"/>
      <c r="AL299" s="864"/>
      <c r="AM299" s="863"/>
      <c r="AN299" s="866"/>
      <c r="AO299" s="561">
        <v>0</v>
      </c>
      <c r="AP299" s="562">
        <v>0</v>
      </c>
      <c r="AQ299" s="503"/>
      <c r="AR299" s="523"/>
      <c r="AS299" s="504"/>
      <c r="AT299" s="561">
        <v>0</v>
      </c>
      <c r="AU299" s="561">
        <v>0</v>
      </c>
      <c r="AV299" s="563">
        <v>0</v>
      </c>
      <c r="AW299" s="563">
        <v>0</v>
      </c>
      <c r="AX299" s="564"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871">
        <f t="shared" si="168"/>
        <v>0</v>
      </c>
      <c r="F300" s="872">
        <f t="shared" si="168"/>
        <v>0</v>
      </c>
      <c r="G300" s="873"/>
      <c r="H300" s="874"/>
      <c r="I300" s="875"/>
      <c r="J300" s="874"/>
      <c r="K300" s="875"/>
      <c r="L300" s="874"/>
      <c r="M300" s="875"/>
      <c r="N300" s="874"/>
      <c r="O300" s="875"/>
      <c r="P300" s="874"/>
      <c r="Q300" s="875"/>
      <c r="R300" s="874"/>
      <c r="S300" s="875"/>
      <c r="T300" s="874"/>
      <c r="U300" s="873"/>
      <c r="V300" s="874"/>
      <c r="W300" s="873"/>
      <c r="X300" s="874"/>
      <c r="Y300" s="873"/>
      <c r="Z300" s="874"/>
      <c r="AA300" s="873"/>
      <c r="AB300" s="874"/>
      <c r="AC300" s="873"/>
      <c r="AD300" s="874"/>
      <c r="AE300" s="873"/>
      <c r="AF300" s="874"/>
      <c r="AG300" s="873"/>
      <c r="AH300" s="874"/>
      <c r="AI300" s="873"/>
      <c r="AJ300" s="874"/>
      <c r="AK300" s="873"/>
      <c r="AL300" s="874"/>
      <c r="AM300" s="873"/>
      <c r="AN300" s="876"/>
      <c r="AO300" s="568">
        <v>0</v>
      </c>
      <c r="AP300" s="569">
        <v>0</v>
      </c>
      <c r="AQ300" s="570"/>
      <c r="AR300" s="571"/>
      <c r="AS300" s="510"/>
      <c r="AT300" s="568">
        <v>0</v>
      </c>
      <c r="AU300" s="568">
        <v>0</v>
      </c>
      <c r="AV300" s="572">
        <v>0</v>
      </c>
      <c r="AW300" s="572">
        <v>0</v>
      </c>
      <c r="AX300" s="573"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143</v>
      </c>
      <c r="E301" s="574">
        <f t="shared" ref="E301:F306" si="177">SUM(G301+I301+K301+M301+O301+Q301+S301+U301+W301+Y301+AA301+AC301+AE301+AG301+AI301+AK301+AM301)</f>
        <v>62</v>
      </c>
      <c r="F301" s="575">
        <f t="shared" si="177"/>
        <v>81</v>
      </c>
      <c r="G301" s="576">
        <f t="shared" ref="G301:X306" si="178">+G223+G229+G235+G241+G247+G253+G259+G283+G289+G295</f>
        <v>2</v>
      </c>
      <c r="H301" s="577">
        <f t="shared" si="178"/>
        <v>4</v>
      </c>
      <c r="I301" s="576">
        <f t="shared" si="178"/>
        <v>0</v>
      </c>
      <c r="J301" s="577">
        <f t="shared" si="178"/>
        <v>0</v>
      </c>
      <c r="K301" s="577">
        <f t="shared" si="178"/>
        <v>3</v>
      </c>
      <c r="L301" s="577">
        <f t="shared" si="178"/>
        <v>1</v>
      </c>
      <c r="M301" s="577">
        <f t="shared" si="178"/>
        <v>0</v>
      </c>
      <c r="N301" s="577">
        <f t="shared" si="178"/>
        <v>1</v>
      </c>
      <c r="O301" s="577">
        <f t="shared" si="178"/>
        <v>3</v>
      </c>
      <c r="P301" s="577">
        <f t="shared" si="178"/>
        <v>2</v>
      </c>
      <c r="Q301" s="577">
        <f t="shared" si="178"/>
        <v>1</v>
      </c>
      <c r="R301" s="577">
        <f t="shared" si="178"/>
        <v>0</v>
      </c>
      <c r="S301" s="577">
        <f t="shared" si="178"/>
        <v>2</v>
      </c>
      <c r="T301" s="577">
        <f t="shared" si="178"/>
        <v>0</v>
      </c>
      <c r="U301" s="577">
        <f t="shared" si="178"/>
        <v>7</v>
      </c>
      <c r="V301" s="577">
        <f t="shared" si="178"/>
        <v>1</v>
      </c>
      <c r="W301" s="577">
        <f t="shared" si="178"/>
        <v>6</v>
      </c>
      <c r="X301" s="577">
        <f t="shared" si="178"/>
        <v>6</v>
      </c>
      <c r="Y301" s="576">
        <f>+Y223+Y229+Y235+Y241+Y247+Y253+Y259+Y265+Y271+Y277+Y283+Y289+Y295</f>
        <v>8</v>
      </c>
      <c r="Z301" s="576">
        <f t="shared" ref="Z301:AN304" si="179">+Z223+Z229+Z235+Z241+Z247+Z253+Z259+Z265+Z271+Z277+Z283+Z289+Z295</f>
        <v>11</v>
      </c>
      <c r="AA301" s="576">
        <f t="shared" si="179"/>
        <v>7</v>
      </c>
      <c r="AB301" s="576">
        <f t="shared" si="179"/>
        <v>12</v>
      </c>
      <c r="AC301" s="576">
        <f t="shared" si="179"/>
        <v>5</v>
      </c>
      <c r="AD301" s="576">
        <f t="shared" si="179"/>
        <v>7</v>
      </c>
      <c r="AE301" s="576">
        <f t="shared" si="179"/>
        <v>4</v>
      </c>
      <c r="AF301" s="576">
        <f t="shared" si="179"/>
        <v>7</v>
      </c>
      <c r="AG301" s="576">
        <f t="shared" si="179"/>
        <v>3</v>
      </c>
      <c r="AH301" s="576">
        <f t="shared" si="179"/>
        <v>11</v>
      </c>
      <c r="AI301" s="576">
        <f t="shared" si="179"/>
        <v>3</v>
      </c>
      <c r="AJ301" s="576">
        <f t="shared" si="179"/>
        <v>5</v>
      </c>
      <c r="AK301" s="576">
        <f t="shared" si="179"/>
        <v>3</v>
      </c>
      <c r="AL301" s="576">
        <f t="shared" si="179"/>
        <v>9</v>
      </c>
      <c r="AM301" s="576">
        <f t="shared" si="179"/>
        <v>5</v>
      </c>
      <c r="AN301" s="576">
        <f t="shared" si="179"/>
        <v>4</v>
      </c>
      <c r="AO301" s="578">
        <f t="shared" ref="AO301:AO306" si="180">+AO223+AO229+AO235+AO241+AO259+AO265+AO271+AO277+AO283+AO289+AO295</f>
        <v>0</v>
      </c>
      <c r="AP301" s="579">
        <f>+AP223+AP229+AP235+AP259+AP265+AP271+AP277+AP283+AP289+AP295</f>
        <v>0</v>
      </c>
      <c r="AQ301" s="411">
        <f>SUM(AQ223+AQ229+AQ235+AQ241+AQ247+AQ253+AQ259+AQ265+AQ271+AQ277+AQ283+AQ289+AQ295)</f>
        <v>25</v>
      </c>
      <c r="AR301" s="580">
        <f>SUM(AR223+AR229+AR235+AR241+AR247+AR253+AR259+AR265+AR271+AR277+AR283+AR289+AR295)</f>
        <v>4</v>
      </c>
      <c r="AS301" s="576">
        <f t="shared" ref="AS301:AX304" si="181">+AS223+AS229+AS235+AS241+AS247+AS253+AS259+AS265+AS271+AS277+AS283+AS289+AS295</f>
        <v>55</v>
      </c>
      <c r="AT301" s="578">
        <f t="shared" si="181"/>
        <v>0</v>
      </c>
      <c r="AU301" s="578">
        <f t="shared" si="181"/>
        <v>18</v>
      </c>
      <c r="AV301" s="578">
        <f t="shared" si="181"/>
        <v>8</v>
      </c>
      <c r="AW301" s="578">
        <f t="shared" si="181"/>
        <v>0</v>
      </c>
      <c r="AX301" s="578">
        <f t="shared" si="181"/>
        <v>0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597</v>
      </c>
      <c r="E302" s="574">
        <f t="shared" si="177"/>
        <v>266</v>
      </c>
      <c r="F302" s="575">
        <f t="shared" si="177"/>
        <v>331</v>
      </c>
      <c r="G302" s="417">
        <f t="shared" si="178"/>
        <v>1</v>
      </c>
      <c r="H302" s="581">
        <f t="shared" si="178"/>
        <v>4</v>
      </c>
      <c r="I302" s="417">
        <f t="shared" si="178"/>
        <v>1</v>
      </c>
      <c r="J302" s="581">
        <f t="shared" si="178"/>
        <v>7</v>
      </c>
      <c r="K302" s="581">
        <f t="shared" si="178"/>
        <v>3</v>
      </c>
      <c r="L302" s="581">
        <f t="shared" si="178"/>
        <v>2</v>
      </c>
      <c r="M302" s="581">
        <f t="shared" si="178"/>
        <v>9</v>
      </c>
      <c r="N302" s="581">
        <f t="shared" si="178"/>
        <v>4</v>
      </c>
      <c r="O302" s="581">
        <f t="shared" si="178"/>
        <v>5</v>
      </c>
      <c r="P302" s="581">
        <f t="shared" si="178"/>
        <v>3</v>
      </c>
      <c r="Q302" s="581">
        <f t="shared" si="178"/>
        <v>2</v>
      </c>
      <c r="R302" s="581">
        <f t="shared" si="178"/>
        <v>6</v>
      </c>
      <c r="S302" s="581">
        <f t="shared" si="178"/>
        <v>7</v>
      </c>
      <c r="T302" s="581">
        <f t="shared" si="178"/>
        <v>3</v>
      </c>
      <c r="U302" s="581">
        <f t="shared" si="178"/>
        <v>15</v>
      </c>
      <c r="V302" s="581">
        <f t="shared" si="178"/>
        <v>4</v>
      </c>
      <c r="W302" s="581">
        <f t="shared" si="178"/>
        <v>48</v>
      </c>
      <c r="X302" s="581">
        <f t="shared" si="178"/>
        <v>40</v>
      </c>
      <c r="Y302" s="417">
        <f>+Y224+Y230+Y236+Y242+Y248+Y254+Y260+Y266+Y272+Y278+Y284+Y290+Y296</f>
        <v>96</v>
      </c>
      <c r="Z302" s="417">
        <f t="shared" si="179"/>
        <v>79</v>
      </c>
      <c r="AA302" s="417">
        <f t="shared" si="179"/>
        <v>23</v>
      </c>
      <c r="AB302" s="417">
        <f t="shared" si="179"/>
        <v>48</v>
      </c>
      <c r="AC302" s="417">
        <f t="shared" si="179"/>
        <v>14</v>
      </c>
      <c r="AD302" s="417">
        <f t="shared" si="179"/>
        <v>33</v>
      </c>
      <c r="AE302" s="417">
        <f t="shared" si="179"/>
        <v>2</v>
      </c>
      <c r="AF302" s="417">
        <f t="shared" si="179"/>
        <v>27</v>
      </c>
      <c r="AG302" s="417">
        <f t="shared" si="179"/>
        <v>11</v>
      </c>
      <c r="AH302" s="417">
        <f t="shared" si="179"/>
        <v>23</v>
      </c>
      <c r="AI302" s="417">
        <f t="shared" si="179"/>
        <v>5</v>
      </c>
      <c r="AJ302" s="417">
        <f t="shared" si="179"/>
        <v>14</v>
      </c>
      <c r="AK302" s="417">
        <f t="shared" si="179"/>
        <v>9</v>
      </c>
      <c r="AL302" s="417">
        <f t="shared" si="179"/>
        <v>19</v>
      </c>
      <c r="AM302" s="417">
        <f t="shared" si="179"/>
        <v>15</v>
      </c>
      <c r="AN302" s="417">
        <f t="shared" si="179"/>
        <v>15</v>
      </c>
      <c r="AO302" s="582">
        <f t="shared" si="180"/>
        <v>2</v>
      </c>
      <c r="AP302" s="583">
        <f>+AP224+AP230+AP236+AP260+AP266+AP272+AP278+AP284+AP290+AP296</f>
        <v>0</v>
      </c>
      <c r="AQ302" s="584"/>
      <c r="AR302" s="585"/>
      <c r="AS302" s="417">
        <f t="shared" si="181"/>
        <v>119</v>
      </c>
      <c r="AT302" s="582">
        <f t="shared" si="181"/>
        <v>0</v>
      </c>
      <c r="AU302" s="582">
        <f t="shared" si="181"/>
        <v>39</v>
      </c>
      <c r="AV302" s="582">
        <f t="shared" si="181"/>
        <v>14</v>
      </c>
      <c r="AW302" s="582">
        <f t="shared" si="181"/>
        <v>0</v>
      </c>
      <c r="AX302" s="582">
        <f t="shared" si="181"/>
        <v>0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129</v>
      </c>
      <c r="E303" s="574">
        <f t="shared" si="177"/>
        <v>47</v>
      </c>
      <c r="F303" s="575">
        <f t="shared" si="177"/>
        <v>82</v>
      </c>
      <c r="G303" s="417">
        <f t="shared" si="178"/>
        <v>2</v>
      </c>
      <c r="H303" s="581">
        <f t="shared" si="178"/>
        <v>4</v>
      </c>
      <c r="I303" s="417">
        <f t="shared" si="178"/>
        <v>0</v>
      </c>
      <c r="J303" s="581">
        <f t="shared" si="178"/>
        <v>0</v>
      </c>
      <c r="K303" s="581">
        <f t="shared" si="178"/>
        <v>0</v>
      </c>
      <c r="L303" s="581">
        <f t="shared" si="178"/>
        <v>0</v>
      </c>
      <c r="M303" s="581">
        <f t="shared" si="178"/>
        <v>0</v>
      </c>
      <c r="N303" s="581">
        <f t="shared" si="178"/>
        <v>1</v>
      </c>
      <c r="O303" s="581">
        <f t="shared" si="178"/>
        <v>0</v>
      </c>
      <c r="P303" s="581">
        <f t="shared" si="178"/>
        <v>0</v>
      </c>
      <c r="Q303" s="581">
        <f t="shared" si="178"/>
        <v>0</v>
      </c>
      <c r="R303" s="581">
        <f t="shared" si="178"/>
        <v>0</v>
      </c>
      <c r="S303" s="581">
        <f t="shared" si="178"/>
        <v>0</v>
      </c>
      <c r="T303" s="581">
        <f t="shared" si="178"/>
        <v>0</v>
      </c>
      <c r="U303" s="581">
        <f t="shared" si="178"/>
        <v>3</v>
      </c>
      <c r="V303" s="581">
        <f t="shared" si="178"/>
        <v>1</v>
      </c>
      <c r="W303" s="581">
        <f t="shared" si="178"/>
        <v>2</v>
      </c>
      <c r="X303" s="581">
        <f t="shared" si="178"/>
        <v>3</v>
      </c>
      <c r="Y303" s="417">
        <f>+Y225+Y231+Y237+Y243+Y249+Y255+Y261+Y267+Y273+Y279+Y285+Y291+Y297</f>
        <v>7</v>
      </c>
      <c r="Z303" s="417">
        <f t="shared" si="179"/>
        <v>14</v>
      </c>
      <c r="AA303" s="417">
        <f t="shared" si="179"/>
        <v>7</v>
      </c>
      <c r="AB303" s="417">
        <f t="shared" si="179"/>
        <v>13</v>
      </c>
      <c r="AC303" s="417">
        <f t="shared" si="179"/>
        <v>5</v>
      </c>
      <c r="AD303" s="417">
        <f t="shared" si="179"/>
        <v>8</v>
      </c>
      <c r="AE303" s="417">
        <f t="shared" si="179"/>
        <v>4</v>
      </c>
      <c r="AF303" s="417">
        <f t="shared" si="179"/>
        <v>9</v>
      </c>
      <c r="AG303" s="417">
        <f t="shared" si="179"/>
        <v>4</v>
      </c>
      <c r="AH303" s="417">
        <f t="shared" si="179"/>
        <v>10</v>
      </c>
      <c r="AI303" s="417">
        <f t="shared" si="179"/>
        <v>3</v>
      </c>
      <c r="AJ303" s="417">
        <f t="shared" si="179"/>
        <v>5</v>
      </c>
      <c r="AK303" s="417">
        <f t="shared" si="179"/>
        <v>4</v>
      </c>
      <c r="AL303" s="417">
        <f t="shared" si="179"/>
        <v>10</v>
      </c>
      <c r="AM303" s="417">
        <f t="shared" si="179"/>
        <v>6</v>
      </c>
      <c r="AN303" s="417">
        <f t="shared" si="179"/>
        <v>4</v>
      </c>
      <c r="AO303" s="582">
        <f t="shared" si="180"/>
        <v>0</v>
      </c>
      <c r="AP303" s="583">
        <f>+AP225+AP231+AP237+AP261+AP267+AP273+AP279+AP285+AP291+AP297</f>
        <v>0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0</v>
      </c>
      <c r="AW303" s="582">
        <f t="shared" si="181"/>
        <v>0</v>
      </c>
      <c r="AX303" s="582">
        <f t="shared" si="181"/>
        <v>0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149</v>
      </c>
      <c r="E304" s="574">
        <f t="shared" si="177"/>
        <v>73</v>
      </c>
      <c r="F304" s="575">
        <f t="shared" si="177"/>
        <v>76</v>
      </c>
      <c r="G304" s="417">
        <f t="shared" si="178"/>
        <v>1</v>
      </c>
      <c r="H304" s="581">
        <f t="shared" si="178"/>
        <v>3</v>
      </c>
      <c r="I304" s="417">
        <f t="shared" si="178"/>
        <v>0</v>
      </c>
      <c r="J304" s="581">
        <f t="shared" si="178"/>
        <v>1</v>
      </c>
      <c r="K304" s="581">
        <f t="shared" si="178"/>
        <v>1</v>
      </c>
      <c r="L304" s="581">
        <f t="shared" si="178"/>
        <v>0</v>
      </c>
      <c r="M304" s="581">
        <f t="shared" si="178"/>
        <v>6</v>
      </c>
      <c r="N304" s="581">
        <f t="shared" si="178"/>
        <v>1</v>
      </c>
      <c r="O304" s="581">
        <f t="shared" si="178"/>
        <v>1</v>
      </c>
      <c r="P304" s="581">
        <f t="shared" si="178"/>
        <v>1</v>
      </c>
      <c r="Q304" s="581">
        <f t="shared" si="178"/>
        <v>2</v>
      </c>
      <c r="R304" s="581">
        <f t="shared" si="178"/>
        <v>5</v>
      </c>
      <c r="S304" s="581">
        <f t="shared" si="178"/>
        <v>5</v>
      </c>
      <c r="T304" s="581">
        <f t="shared" si="178"/>
        <v>3</v>
      </c>
      <c r="U304" s="581">
        <f t="shared" si="178"/>
        <v>11</v>
      </c>
      <c r="V304" s="581">
        <f t="shared" si="178"/>
        <v>2</v>
      </c>
      <c r="W304" s="581">
        <f t="shared" si="178"/>
        <v>16</v>
      </c>
      <c r="X304" s="581">
        <f t="shared" si="178"/>
        <v>7</v>
      </c>
      <c r="Y304" s="417">
        <f>+Y226+Y232+Y238+Y244+Y250+Y256+Y262+Y268+Y274+Y280+Y286+Y292+Y298</f>
        <v>16</v>
      </c>
      <c r="Z304" s="417">
        <f t="shared" si="179"/>
        <v>10</v>
      </c>
      <c r="AA304" s="417">
        <f t="shared" si="179"/>
        <v>1</v>
      </c>
      <c r="AB304" s="417">
        <f t="shared" si="179"/>
        <v>7</v>
      </c>
      <c r="AC304" s="417">
        <f t="shared" si="179"/>
        <v>1</v>
      </c>
      <c r="AD304" s="417">
        <f t="shared" si="179"/>
        <v>6</v>
      </c>
      <c r="AE304" s="417">
        <f t="shared" si="179"/>
        <v>1</v>
      </c>
      <c r="AF304" s="417">
        <f t="shared" si="179"/>
        <v>8</v>
      </c>
      <c r="AG304" s="417">
        <f t="shared" si="179"/>
        <v>3</v>
      </c>
      <c r="AH304" s="417">
        <f t="shared" si="179"/>
        <v>9</v>
      </c>
      <c r="AI304" s="417">
        <f t="shared" si="179"/>
        <v>1</v>
      </c>
      <c r="AJ304" s="417">
        <f t="shared" si="179"/>
        <v>5</v>
      </c>
      <c r="AK304" s="417">
        <f t="shared" si="179"/>
        <v>3</v>
      </c>
      <c r="AL304" s="417">
        <f t="shared" si="179"/>
        <v>6</v>
      </c>
      <c r="AM304" s="417">
        <f t="shared" si="179"/>
        <v>4</v>
      </c>
      <c r="AN304" s="417">
        <f t="shared" si="179"/>
        <v>2</v>
      </c>
      <c r="AO304" s="582">
        <f t="shared" si="180"/>
        <v>1</v>
      </c>
      <c r="AP304" s="583">
        <f>+AP226+AP232+AP238+AP262+AP268+AP274+AP280+AP286+AP292+AP298</f>
        <v>0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10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32</v>
      </c>
      <c r="E305" s="574">
        <f t="shared" si="177"/>
        <v>7</v>
      </c>
      <c r="F305" s="575">
        <f t="shared" si="177"/>
        <v>25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3</v>
      </c>
      <c r="X305" s="581">
        <f t="shared" si="178"/>
        <v>4</v>
      </c>
      <c r="Y305" s="417">
        <f>+Y227+Y233+Y239+Y245+Y251+Y257+Y263+Y281+Y275+Y269+Y287+Y293+Y299</f>
        <v>1</v>
      </c>
      <c r="Z305" s="417">
        <f t="shared" ref="Z305:AN305" si="182">+Z227+Z233+Z239+Z245+Z251+Z257+Z263+Z281+Z275+Z269+Z287+Z293+Z299</f>
        <v>6</v>
      </c>
      <c r="AA305" s="417">
        <f t="shared" si="182"/>
        <v>1</v>
      </c>
      <c r="AB305" s="417">
        <f t="shared" si="182"/>
        <v>4</v>
      </c>
      <c r="AC305" s="417">
        <f t="shared" si="182"/>
        <v>0</v>
      </c>
      <c r="AD305" s="417">
        <f t="shared" si="182"/>
        <v>1</v>
      </c>
      <c r="AE305" s="417">
        <f t="shared" si="182"/>
        <v>0</v>
      </c>
      <c r="AF305" s="417">
        <f t="shared" si="182"/>
        <v>4</v>
      </c>
      <c r="AG305" s="417">
        <f t="shared" si="182"/>
        <v>1</v>
      </c>
      <c r="AH305" s="417">
        <f t="shared" si="182"/>
        <v>3</v>
      </c>
      <c r="AI305" s="417">
        <f t="shared" si="182"/>
        <v>0</v>
      </c>
      <c r="AJ305" s="417">
        <f t="shared" si="182"/>
        <v>0</v>
      </c>
      <c r="AK305" s="417">
        <f t="shared" si="182"/>
        <v>0</v>
      </c>
      <c r="AL305" s="417">
        <f t="shared" si="182"/>
        <v>2</v>
      </c>
      <c r="AM305" s="417">
        <f t="shared" si="182"/>
        <v>1</v>
      </c>
      <c r="AN305" s="417">
        <f t="shared" si="182"/>
        <v>1</v>
      </c>
      <c r="AO305" s="582">
        <f t="shared" si="180"/>
        <v>0</v>
      </c>
      <c r="AP305" s="583">
        <f>+AP227+AP233+AP239+AP263+AP281+AP275+AP269+AP287+AP293+AP299</f>
        <v>0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0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4589"/>
      <c r="B306" s="3302" t="s">
        <v>274</v>
      </c>
      <c r="C306" s="3302"/>
      <c r="D306" s="506">
        <f t="shared" si="176"/>
        <v>4</v>
      </c>
      <c r="E306" s="586">
        <f t="shared" si="177"/>
        <v>2</v>
      </c>
      <c r="F306" s="587">
        <f t="shared" si="177"/>
        <v>2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1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0</v>
      </c>
      <c r="Y306" s="506">
        <f>SUM(Y228+Y234+Y240+Y246+Y252+Y258+Y264+Y270+Y276+Y282+Y288+Y294+Y300)</f>
        <v>1</v>
      </c>
      <c r="Z306" s="506">
        <f t="shared" ref="Z306:AN306" si="183">SUM(Z228+Z234+Z240+Z246+Z252+Z258+Z264+Z270+Z276+Z282+Z288+Z294+Z300)</f>
        <v>0</v>
      </c>
      <c r="AA306" s="506">
        <f t="shared" si="183"/>
        <v>1</v>
      </c>
      <c r="AB306" s="506">
        <f t="shared" si="183"/>
        <v>0</v>
      </c>
      <c r="AC306" s="506">
        <f t="shared" si="183"/>
        <v>0</v>
      </c>
      <c r="AD306" s="506">
        <f t="shared" si="183"/>
        <v>0</v>
      </c>
      <c r="AE306" s="506">
        <f t="shared" si="183"/>
        <v>0</v>
      </c>
      <c r="AF306" s="506">
        <f t="shared" si="183"/>
        <v>0</v>
      </c>
      <c r="AG306" s="506">
        <f t="shared" si="183"/>
        <v>0</v>
      </c>
      <c r="AH306" s="506">
        <f t="shared" si="183"/>
        <v>1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4569" t="s">
        <v>40</v>
      </c>
      <c r="B308" s="4570"/>
      <c r="C308" s="4571"/>
      <c r="D308" s="4574" t="s">
        <v>4</v>
      </c>
      <c r="E308" s="4575"/>
      <c r="F308" s="4576"/>
      <c r="G308" s="4579" t="s">
        <v>5</v>
      </c>
      <c r="H308" s="4580"/>
      <c r="I308" s="4580"/>
      <c r="J308" s="4580"/>
      <c r="K308" s="4580"/>
      <c r="L308" s="4580"/>
      <c r="M308" s="4580"/>
      <c r="N308" s="4580"/>
      <c r="O308" s="4580"/>
      <c r="P308" s="4580"/>
      <c r="Q308" s="4580"/>
      <c r="R308" s="4580"/>
      <c r="S308" s="4580"/>
      <c r="T308" s="4580"/>
      <c r="U308" s="4580"/>
      <c r="V308" s="4580"/>
      <c r="W308" s="4580"/>
      <c r="X308" s="4580"/>
      <c r="Y308" s="4580"/>
      <c r="Z308" s="4580"/>
      <c r="AA308" s="4580"/>
      <c r="AB308" s="4580"/>
      <c r="AC308" s="4580"/>
      <c r="AD308" s="4580"/>
      <c r="AE308" s="4580"/>
      <c r="AF308" s="4580"/>
      <c r="AG308" s="4580"/>
      <c r="AH308" s="4580"/>
      <c r="AI308" s="4580"/>
      <c r="AJ308" s="4580"/>
      <c r="AK308" s="4580"/>
      <c r="AL308" s="4580"/>
      <c r="AM308" s="4580"/>
      <c r="AN308" s="4580"/>
      <c r="AO308" s="4580"/>
      <c r="AP308" s="4581"/>
      <c r="AQ308" s="4582" t="s">
        <v>7</v>
      </c>
      <c r="AR308" s="4584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4577"/>
      <c r="E309" s="3505"/>
      <c r="F309" s="4578"/>
      <c r="G309" s="4586" t="s">
        <v>14</v>
      </c>
      <c r="H309" s="4587"/>
      <c r="I309" s="4560" t="s">
        <v>15</v>
      </c>
      <c r="J309" s="4568"/>
      <c r="K309" s="4588" t="s">
        <v>16</v>
      </c>
      <c r="L309" s="4568"/>
      <c r="M309" s="4560" t="s">
        <v>17</v>
      </c>
      <c r="N309" s="4568"/>
      <c r="O309" s="4560" t="s">
        <v>18</v>
      </c>
      <c r="P309" s="4568"/>
      <c r="Q309" s="4560" t="s">
        <v>19</v>
      </c>
      <c r="R309" s="4568"/>
      <c r="S309" s="4560" t="s">
        <v>20</v>
      </c>
      <c r="T309" s="4568"/>
      <c r="U309" s="4560" t="s">
        <v>21</v>
      </c>
      <c r="V309" s="4568"/>
      <c r="W309" s="4560" t="s">
        <v>22</v>
      </c>
      <c r="X309" s="4568"/>
      <c r="Y309" s="4560" t="s">
        <v>23</v>
      </c>
      <c r="Z309" s="4567"/>
      <c r="AA309" s="4560" t="s">
        <v>24</v>
      </c>
      <c r="AB309" s="4567"/>
      <c r="AC309" s="4560" t="s">
        <v>247</v>
      </c>
      <c r="AD309" s="4567"/>
      <c r="AE309" s="4560" t="s">
        <v>248</v>
      </c>
      <c r="AF309" s="4567"/>
      <c r="AG309" s="4560" t="s">
        <v>249</v>
      </c>
      <c r="AH309" s="4567"/>
      <c r="AI309" s="4560" t="s">
        <v>250</v>
      </c>
      <c r="AJ309" s="4567"/>
      <c r="AK309" s="4560" t="s">
        <v>29</v>
      </c>
      <c r="AL309" s="4567"/>
      <c r="AM309" s="4560" t="s">
        <v>30</v>
      </c>
      <c r="AN309" s="4567"/>
      <c r="AO309" s="4560" t="s">
        <v>31</v>
      </c>
      <c r="AP309" s="4567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4572"/>
      <c r="B310" s="3499"/>
      <c r="C310" s="4573"/>
      <c r="D310" s="877" t="s">
        <v>32</v>
      </c>
      <c r="E310" s="878" t="s">
        <v>33</v>
      </c>
      <c r="F310" s="879" t="s">
        <v>34</v>
      </c>
      <c r="G310" s="880" t="s">
        <v>33</v>
      </c>
      <c r="H310" s="881" t="s">
        <v>34</v>
      </c>
      <c r="I310" s="882" t="s">
        <v>33</v>
      </c>
      <c r="J310" s="881" t="s">
        <v>34</v>
      </c>
      <c r="K310" s="882" t="s">
        <v>33</v>
      </c>
      <c r="L310" s="881" t="s">
        <v>34</v>
      </c>
      <c r="M310" s="882" t="s">
        <v>33</v>
      </c>
      <c r="N310" s="881" t="s">
        <v>34</v>
      </c>
      <c r="O310" s="882" t="s">
        <v>33</v>
      </c>
      <c r="P310" s="881" t="s">
        <v>34</v>
      </c>
      <c r="Q310" s="882" t="s">
        <v>33</v>
      </c>
      <c r="R310" s="881" t="s">
        <v>34</v>
      </c>
      <c r="S310" s="882" t="s">
        <v>33</v>
      </c>
      <c r="T310" s="881" t="s">
        <v>34</v>
      </c>
      <c r="U310" s="882" t="s">
        <v>33</v>
      </c>
      <c r="V310" s="881" t="s">
        <v>34</v>
      </c>
      <c r="W310" s="882" t="s">
        <v>33</v>
      </c>
      <c r="X310" s="881" t="s">
        <v>34</v>
      </c>
      <c r="Y310" s="882" t="s">
        <v>33</v>
      </c>
      <c r="Z310" s="881" t="s">
        <v>34</v>
      </c>
      <c r="AA310" s="882" t="s">
        <v>33</v>
      </c>
      <c r="AB310" s="881" t="s">
        <v>34</v>
      </c>
      <c r="AC310" s="882" t="s">
        <v>33</v>
      </c>
      <c r="AD310" s="881" t="s">
        <v>34</v>
      </c>
      <c r="AE310" s="882" t="s">
        <v>33</v>
      </c>
      <c r="AF310" s="881" t="s">
        <v>34</v>
      </c>
      <c r="AG310" s="882" t="s">
        <v>33</v>
      </c>
      <c r="AH310" s="881" t="s">
        <v>34</v>
      </c>
      <c r="AI310" s="882" t="s">
        <v>33</v>
      </c>
      <c r="AJ310" s="881" t="s">
        <v>34</v>
      </c>
      <c r="AK310" s="882" t="s">
        <v>33</v>
      </c>
      <c r="AL310" s="881" t="s">
        <v>34</v>
      </c>
      <c r="AM310" s="882" t="s">
        <v>33</v>
      </c>
      <c r="AN310" s="881" t="s">
        <v>34</v>
      </c>
      <c r="AO310" s="882" t="s">
        <v>33</v>
      </c>
      <c r="AP310" s="881" t="s">
        <v>34</v>
      </c>
      <c r="AQ310" s="4583"/>
      <c r="AR310" s="4585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4564" t="s">
        <v>46</v>
      </c>
      <c r="B311" s="4565"/>
      <c r="C311" s="4566"/>
      <c r="D311" s="883">
        <f>SUM(E311:F311)</f>
        <v>0</v>
      </c>
      <c r="E311" s="884">
        <f t="shared" ref="E311:F315" si="184">SUM(G311+I311+K311+M311+O311+Q311+S311+U311+W311+Y311+AA311+AC311+AE311+AG311+AI311+AK311+AM311+AO311)</f>
        <v>0</v>
      </c>
      <c r="F311" s="884">
        <f t="shared" si="184"/>
        <v>0</v>
      </c>
      <c r="G311" s="885"/>
      <c r="H311" s="886"/>
      <c r="I311" s="885"/>
      <c r="J311" s="886"/>
      <c r="K311" s="885"/>
      <c r="L311" s="886"/>
      <c r="M311" s="885"/>
      <c r="N311" s="886"/>
      <c r="O311" s="885"/>
      <c r="P311" s="886"/>
      <c r="Q311" s="885"/>
      <c r="R311" s="886"/>
      <c r="S311" s="885"/>
      <c r="T311" s="886"/>
      <c r="U311" s="885"/>
      <c r="V311" s="886"/>
      <c r="W311" s="885"/>
      <c r="X311" s="886"/>
      <c r="Y311" s="885"/>
      <c r="Z311" s="886"/>
      <c r="AA311" s="885"/>
      <c r="AB311" s="886"/>
      <c r="AC311" s="885"/>
      <c r="AD311" s="886"/>
      <c r="AE311" s="885"/>
      <c r="AF311" s="886"/>
      <c r="AG311" s="885"/>
      <c r="AH311" s="886"/>
      <c r="AI311" s="885"/>
      <c r="AJ311" s="886"/>
      <c r="AK311" s="885"/>
      <c r="AL311" s="886"/>
      <c r="AM311" s="885"/>
      <c r="AN311" s="886"/>
      <c r="AO311" s="885"/>
      <c r="AP311" s="887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4560" t="s">
        <v>287</v>
      </c>
      <c r="B317" s="4561"/>
      <c r="C317" s="888" t="s">
        <v>288</v>
      </c>
      <c r="D317" s="888" t="s">
        <v>289</v>
      </c>
      <c r="E317" s="888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4562" t="s">
        <v>94</v>
      </c>
      <c r="B318" s="4563"/>
      <c r="C318" s="889"/>
      <c r="D318" s="889"/>
      <c r="E318" s="889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14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14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14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14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14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14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14"/>
      <c r="BV327" s="4"/>
      <c r="BW327" s="4"/>
    </row>
    <row r="328" spans="1:75" s="2" customFormat="1" x14ac:dyDescent="0.2">
      <c r="AY328" s="614"/>
      <c r="BV328" s="4"/>
      <c r="BW328" s="4"/>
    </row>
    <row r="329" spans="1:75" s="2" customFormat="1" x14ac:dyDescent="0.2">
      <c r="AY329" s="614"/>
      <c r="BV329" s="4"/>
      <c r="BW329" s="4"/>
    </row>
    <row r="330" spans="1:75" s="2" customFormat="1" x14ac:dyDescent="0.2">
      <c r="AY330" s="614"/>
      <c r="BV330" s="4"/>
      <c r="BW330" s="4"/>
    </row>
    <row r="331" spans="1:75" s="2" customFormat="1" x14ac:dyDescent="0.2">
      <c r="AY331" s="614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2515</v>
      </c>
      <c r="B332" s="608">
        <f>SUM(DA1:DZ327)</f>
        <v>0</v>
      </c>
    </row>
    <row r="333" spans="1:75" s="2" customFormat="1" x14ac:dyDescent="0.2">
      <c r="AY333" s="614"/>
      <c r="BV333" s="4"/>
      <c r="BW333" s="4"/>
    </row>
    <row r="334" spans="1:75" s="2" customFormat="1" x14ac:dyDescent="0.2">
      <c r="AY334" s="614"/>
      <c r="BV334" s="4"/>
      <c r="BW334" s="4"/>
    </row>
    <row r="335" spans="1:75" s="2" customFormat="1" x14ac:dyDescent="0.2">
      <c r="AY335" s="614"/>
      <c r="BV335" s="4"/>
      <c r="BW335" s="4"/>
    </row>
    <row r="336" spans="1:75" s="2" customFormat="1" x14ac:dyDescent="0.2">
      <c r="AY336" s="614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2223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14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14"/>
      <c r="AR364" s="614"/>
      <c r="AS364" s="614"/>
      <c r="AT364" s="614"/>
      <c r="AU364" s="614"/>
      <c r="AV364" s="614"/>
      <c r="AW364" s="614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19" workbookViewId="0">
      <selection activeCell="B240" sqref="B240:C240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",[2]NOMBRE!B2," - ","( ",[2]NOMBRE!C2,[2]NOMBRE!D2,[2]NOMBRE!E2,[2]NOMBRE!F2,[2]NOMBRE!G2,"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",[2]NOMBRE!B6," - ","( ",[2]NOMBRE!C6,[2]NOMBRE!D6," )")</f>
        <v>MES: ENERO - ( 01 )</v>
      </c>
      <c r="BU4" s="4"/>
      <c r="BV4" s="4"/>
      <c r="BW4" s="4"/>
    </row>
    <row r="5" spans="1:112" x14ac:dyDescent="0.2">
      <c r="A5" s="7" t="str">
        <f>CONCATENATE("AÑO: ",[2]NOMBRE!B7)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3570" t="s">
        <v>3</v>
      </c>
      <c r="B9" s="3570"/>
      <c r="C9" s="3571"/>
      <c r="D9" s="3565" t="s">
        <v>4</v>
      </c>
      <c r="E9" s="3565"/>
      <c r="F9" s="3516"/>
      <c r="G9" s="3532" t="s">
        <v>5</v>
      </c>
      <c r="H9" s="3541"/>
      <c r="I9" s="3541"/>
      <c r="J9" s="3541"/>
      <c r="K9" s="3541"/>
      <c r="L9" s="3541"/>
      <c r="M9" s="3541"/>
      <c r="N9" s="3541"/>
      <c r="O9" s="3541"/>
      <c r="P9" s="3541"/>
      <c r="Q9" s="3541"/>
      <c r="R9" s="3541"/>
      <c r="S9" s="3541"/>
      <c r="T9" s="3541"/>
      <c r="U9" s="3541"/>
      <c r="V9" s="3541"/>
      <c r="W9" s="3541"/>
      <c r="X9" s="3541"/>
      <c r="Y9" s="3541"/>
      <c r="Z9" s="3541"/>
      <c r="AA9" s="3541"/>
      <c r="AB9" s="3541"/>
      <c r="AC9" s="3541"/>
      <c r="AD9" s="3541"/>
      <c r="AE9" s="3541"/>
      <c r="AF9" s="3541"/>
      <c r="AG9" s="3541"/>
      <c r="AH9" s="3541"/>
      <c r="AI9" s="3541"/>
      <c r="AJ9" s="3541"/>
      <c r="AK9" s="3541"/>
      <c r="AL9" s="3541"/>
      <c r="AM9" s="3541"/>
      <c r="AN9" s="3541"/>
      <c r="AO9" s="3541"/>
      <c r="AP9" s="3543"/>
      <c r="AQ9" s="3516" t="s">
        <v>6</v>
      </c>
      <c r="AR9" s="3525" t="s">
        <v>7</v>
      </c>
      <c r="AS9" s="3525" t="s">
        <v>8</v>
      </c>
      <c r="AT9" s="3525" t="s">
        <v>9</v>
      </c>
      <c r="AU9" s="3525" t="s">
        <v>10</v>
      </c>
      <c r="AV9" s="3594" t="s">
        <v>11</v>
      </c>
      <c r="AW9" s="3525" t="s">
        <v>12</v>
      </c>
      <c r="AX9" s="3525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3568"/>
      <c r="G10" s="3539" t="s">
        <v>14</v>
      </c>
      <c r="H10" s="3540"/>
      <c r="I10" s="3532" t="s">
        <v>15</v>
      </c>
      <c r="J10" s="3542"/>
      <c r="K10" s="3541" t="s">
        <v>16</v>
      </c>
      <c r="L10" s="3542"/>
      <c r="M10" s="3532" t="s">
        <v>17</v>
      </c>
      <c r="N10" s="3542"/>
      <c r="O10" s="3532" t="s">
        <v>18</v>
      </c>
      <c r="P10" s="3542"/>
      <c r="Q10" s="3532" t="s">
        <v>19</v>
      </c>
      <c r="R10" s="3542"/>
      <c r="S10" s="3532" t="s">
        <v>20</v>
      </c>
      <c r="T10" s="3542"/>
      <c r="U10" s="3532" t="s">
        <v>21</v>
      </c>
      <c r="V10" s="3542"/>
      <c r="W10" s="3532" t="s">
        <v>22</v>
      </c>
      <c r="X10" s="3542"/>
      <c r="Y10" s="3532" t="s">
        <v>23</v>
      </c>
      <c r="Z10" s="3533"/>
      <c r="AA10" s="3532" t="s">
        <v>24</v>
      </c>
      <c r="AB10" s="3533"/>
      <c r="AC10" s="3532" t="s">
        <v>25</v>
      </c>
      <c r="AD10" s="3533"/>
      <c r="AE10" s="3532" t="s">
        <v>26</v>
      </c>
      <c r="AF10" s="3533"/>
      <c r="AG10" s="3532" t="s">
        <v>27</v>
      </c>
      <c r="AH10" s="3533"/>
      <c r="AI10" s="3532" t="s">
        <v>28</v>
      </c>
      <c r="AJ10" s="3533"/>
      <c r="AK10" s="3532" t="s">
        <v>29</v>
      </c>
      <c r="AL10" s="3533"/>
      <c r="AM10" s="3532" t="s">
        <v>30</v>
      </c>
      <c r="AN10" s="3533"/>
      <c r="AO10" s="3532" t="s">
        <v>31</v>
      </c>
      <c r="AP10" s="3598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3573"/>
      <c r="D11" s="917" t="s">
        <v>32</v>
      </c>
      <c r="E11" s="918" t="s">
        <v>33</v>
      </c>
      <c r="F11" s="919" t="s">
        <v>34</v>
      </c>
      <c r="G11" s="920" t="s">
        <v>33</v>
      </c>
      <c r="H11" s="919" t="s">
        <v>34</v>
      </c>
      <c r="I11" s="920" t="s">
        <v>33</v>
      </c>
      <c r="J11" s="919" t="s">
        <v>34</v>
      </c>
      <c r="K11" s="920" t="s">
        <v>33</v>
      </c>
      <c r="L11" s="919" t="s">
        <v>34</v>
      </c>
      <c r="M11" s="920" t="s">
        <v>33</v>
      </c>
      <c r="N11" s="919" t="s">
        <v>34</v>
      </c>
      <c r="O11" s="920" t="s">
        <v>33</v>
      </c>
      <c r="P11" s="919" t="s">
        <v>34</v>
      </c>
      <c r="Q11" s="920" t="s">
        <v>33</v>
      </c>
      <c r="R11" s="919" t="s">
        <v>34</v>
      </c>
      <c r="S11" s="920" t="s">
        <v>33</v>
      </c>
      <c r="T11" s="919" t="s">
        <v>34</v>
      </c>
      <c r="U11" s="920" t="s">
        <v>33</v>
      </c>
      <c r="V11" s="919" t="s">
        <v>34</v>
      </c>
      <c r="W11" s="920" t="s">
        <v>33</v>
      </c>
      <c r="X11" s="919" t="s">
        <v>34</v>
      </c>
      <c r="Y11" s="920" t="s">
        <v>33</v>
      </c>
      <c r="Z11" s="919" t="s">
        <v>34</v>
      </c>
      <c r="AA11" s="920" t="s">
        <v>33</v>
      </c>
      <c r="AB11" s="919" t="s">
        <v>34</v>
      </c>
      <c r="AC11" s="920" t="s">
        <v>33</v>
      </c>
      <c r="AD11" s="919" t="s">
        <v>34</v>
      </c>
      <c r="AE11" s="920" t="s">
        <v>33</v>
      </c>
      <c r="AF11" s="919" t="s">
        <v>34</v>
      </c>
      <c r="AG11" s="920" t="s">
        <v>33</v>
      </c>
      <c r="AH11" s="919" t="s">
        <v>34</v>
      </c>
      <c r="AI11" s="920" t="s">
        <v>33</v>
      </c>
      <c r="AJ11" s="919" t="s">
        <v>34</v>
      </c>
      <c r="AK11" s="920" t="s">
        <v>33</v>
      </c>
      <c r="AL11" s="919" t="s">
        <v>34</v>
      </c>
      <c r="AM11" s="920" t="s">
        <v>33</v>
      </c>
      <c r="AN11" s="919" t="s">
        <v>34</v>
      </c>
      <c r="AO11" s="920" t="s">
        <v>33</v>
      </c>
      <c r="AP11" s="921" t="s">
        <v>34</v>
      </c>
      <c r="AQ11" s="3568"/>
      <c r="AR11" s="3526"/>
      <c r="AS11" s="3526"/>
      <c r="AT11" s="3526"/>
      <c r="AU11" s="3526"/>
      <c r="AV11" s="3595"/>
      <c r="AW11" s="3526"/>
      <c r="AX11" s="3526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3626" t="s">
        <v>35</v>
      </c>
      <c r="B12" s="3627"/>
      <c r="C12" s="3628"/>
      <c r="D12" s="922">
        <f>SUM(E12+F12)</f>
        <v>0</v>
      </c>
      <c r="E12" s="894">
        <f>SUM(G12+I12+K12+M12+O12+Q12+S12+U12+W12+Y12+AA12+AC12+AE12+AG12+AI12+AK12+AM12+AO12)</f>
        <v>0</v>
      </c>
      <c r="F12" s="895">
        <f t="shared" ref="E12:F15" si="0">SUM(H12+J12+L12+N12+P12+R12+T12+V12+X12+Z12+AB12+AD12+AF12+AH12+AJ12+AL12+AN12+AP12)</f>
        <v>0</v>
      </c>
      <c r="G12" s="24"/>
      <c r="H12" s="25"/>
      <c r="I12" s="923"/>
      <c r="J12" s="25"/>
      <c r="K12" s="923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924"/>
      <c r="H16" s="924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3569" t="s">
        <v>40</v>
      </c>
      <c r="B17" s="3570"/>
      <c r="C17" s="3571"/>
      <c r="D17" s="3532" t="s">
        <v>41</v>
      </c>
      <c r="E17" s="3541"/>
      <c r="F17" s="3542"/>
      <c r="G17" s="3629" t="s">
        <v>14</v>
      </c>
      <c r="H17" s="3630"/>
      <c r="I17" s="3542" t="s">
        <v>15</v>
      </c>
      <c r="J17" s="3602"/>
      <c r="K17" s="3532" t="s">
        <v>16</v>
      </c>
      <c r="L17" s="3542"/>
      <c r="M17" s="3542" t="s">
        <v>17</v>
      </c>
      <c r="N17" s="3602"/>
      <c r="O17" s="3532" t="s">
        <v>18</v>
      </c>
      <c r="P17" s="3542"/>
      <c r="Q17" s="3532" t="s">
        <v>19</v>
      </c>
      <c r="R17" s="3542"/>
      <c r="S17" s="3532" t="s">
        <v>20</v>
      </c>
      <c r="T17" s="3542"/>
      <c r="U17" s="3532" t="s">
        <v>21</v>
      </c>
      <c r="V17" s="3542"/>
      <c r="W17" s="3541" t="s">
        <v>22</v>
      </c>
      <c r="X17" s="3541"/>
      <c r="Y17" s="3532" t="s">
        <v>23</v>
      </c>
      <c r="Z17" s="3533"/>
      <c r="AA17" s="3541" t="s">
        <v>24</v>
      </c>
      <c r="AB17" s="3607"/>
      <c r="AC17" s="3541" t="s">
        <v>25</v>
      </c>
      <c r="AD17" s="3607"/>
      <c r="AE17" s="3541" t="s">
        <v>26</v>
      </c>
      <c r="AF17" s="3607"/>
      <c r="AG17" s="3541" t="s">
        <v>27</v>
      </c>
      <c r="AH17" s="3607"/>
      <c r="AI17" s="3541" t="s">
        <v>28</v>
      </c>
      <c r="AJ17" s="3607"/>
      <c r="AK17" s="3541" t="s">
        <v>29</v>
      </c>
      <c r="AL17" s="3607"/>
      <c r="AM17" s="3541" t="s">
        <v>30</v>
      </c>
      <c r="AN17" s="3533"/>
      <c r="AO17" s="3541" t="s">
        <v>31</v>
      </c>
      <c r="AP17" s="3598"/>
      <c r="AQ17" s="3516" t="s">
        <v>6</v>
      </c>
      <c r="AR17" s="3516" t="s">
        <v>7</v>
      </c>
      <c r="AS17" s="3525" t="s">
        <v>8</v>
      </c>
      <c r="AT17" s="3525" t="s">
        <v>42</v>
      </c>
      <c r="AU17" s="3516" t="s">
        <v>9</v>
      </c>
      <c r="AV17" s="3623" t="s">
        <v>10</v>
      </c>
      <c r="AW17" s="3623" t="s">
        <v>12</v>
      </c>
      <c r="AX17" s="3623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3572"/>
      <c r="B18" s="3499"/>
      <c r="C18" s="3573"/>
      <c r="D18" s="920" t="s">
        <v>32</v>
      </c>
      <c r="E18" s="925" t="s">
        <v>33</v>
      </c>
      <c r="F18" s="617" t="s">
        <v>34</v>
      </c>
      <c r="G18" s="920" t="s">
        <v>33</v>
      </c>
      <c r="H18" s="919" t="s">
        <v>34</v>
      </c>
      <c r="I18" s="926" t="s">
        <v>33</v>
      </c>
      <c r="J18" s="617" t="s">
        <v>34</v>
      </c>
      <c r="K18" s="926" t="s">
        <v>33</v>
      </c>
      <c r="L18" s="927" t="s">
        <v>34</v>
      </c>
      <c r="M18" s="926" t="s">
        <v>33</v>
      </c>
      <c r="N18" s="617" t="s">
        <v>34</v>
      </c>
      <c r="O18" s="926" t="s">
        <v>33</v>
      </c>
      <c r="P18" s="617" t="s">
        <v>34</v>
      </c>
      <c r="Q18" s="926" t="s">
        <v>33</v>
      </c>
      <c r="R18" s="617" t="s">
        <v>34</v>
      </c>
      <c r="S18" s="926" t="s">
        <v>33</v>
      </c>
      <c r="T18" s="617" t="s">
        <v>34</v>
      </c>
      <c r="U18" s="920" t="s">
        <v>33</v>
      </c>
      <c r="V18" s="919" t="s">
        <v>34</v>
      </c>
      <c r="W18" s="928" t="s">
        <v>33</v>
      </c>
      <c r="X18" s="929" t="s">
        <v>34</v>
      </c>
      <c r="Y18" s="920" t="s">
        <v>33</v>
      </c>
      <c r="Z18" s="919" t="s">
        <v>34</v>
      </c>
      <c r="AA18" s="928" t="s">
        <v>33</v>
      </c>
      <c r="AB18" s="929" t="s">
        <v>34</v>
      </c>
      <c r="AC18" s="920" t="s">
        <v>33</v>
      </c>
      <c r="AD18" s="919" t="s">
        <v>34</v>
      </c>
      <c r="AE18" s="928" t="s">
        <v>33</v>
      </c>
      <c r="AF18" s="929" t="s">
        <v>34</v>
      </c>
      <c r="AG18" s="920" t="s">
        <v>33</v>
      </c>
      <c r="AH18" s="919" t="s">
        <v>34</v>
      </c>
      <c r="AI18" s="928" t="s">
        <v>33</v>
      </c>
      <c r="AJ18" s="929" t="s">
        <v>34</v>
      </c>
      <c r="AK18" s="920" t="s">
        <v>33</v>
      </c>
      <c r="AL18" s="919" t="s">
        <v>34</v>
      </c>
      <c r="AM18" s="928" t="s">
        <v>33</v>
      </c>
      <c r="AN18" s="919" t="s">
        <v>34</v>
      </c>
      <c r="AO18" s="928" t="s">
        <v>33</v>
      </c>
      <c r="AP18" s="921" t="s">
        <v>34</v>
      </c>
      <c r="AQ18" s="3304"/>
      <c r="AR18" s="3471"/>
      <c r="AS18" s="3526"/>
      <c r="AT18" s="3526"/>
      <c r="AU18" s="3568"/>
      <c r="AV18" s="3624"/>
      <c r="AW18" s="3624"/>
      <c r="AX18" s="3624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3555" t="s">
        <v>43</v>
      </c>
      <c r="B19" s="3556"/>
      <c r="C19" s="3625"/>
      <c r="D19" s="930">
        <f>SUM(E19+F19)</f>
        <v>0</v>
      </c>
      <c r="E19" s="894">
        <f>SUM(G19+I19+K19+M19+O19+Q19+S19+U19+W19+Y19+AA19+AC19+AE19+AG19+AI19+AK19+AM19+AO19)</f>
        <v>0</v>
      </c>
      <c r="F19" s="895">
        <f>SUM(H19+J19+L19+N19+P19+R19+T19+V19+X19+Z19+AB19+AD19+AF19+AH19+AJ19+AL19+AN19+AP19)</f>
        <v>0</v>
      </c>
      <c r="G19" s="923"/>
      <c r="H19" s="892"/>
      <c r="I19" s="923"/>
      <c r="J19" s="931"/>
      <c r="K19" s="923"/>
      <c r="L19" s="892"/>
      <c r="M19" s="923"/>
      <c r="N19" s="931"/>
      <c r="O19" s="923"/>
      <c r="P19" s="892"/>
      <c r="Q19" s="923"/>
      <c r="R19" s="892"/>
      <c r="S19" s="923"/>
      <c r="T19" s="892"/>
      <c r="U19" s="923"/>
      <c r="V19" s="892"/>
      <c r="W19" s="932"/>
      <c r="X19" s="933"/>
      <c r="Y19" s="923"/>
      <c r="Z19" s="892"/>
      <c r="AA19" s="932"/>
      <c r="AB19" s="933"/>
      <c r="AC19" s="923"/>
      <c r="AD19" s="892"/>
      <c r="AE19" s="932"/>
      <c r="AF19" s="933"/>
      <c r="AG19" s="923"/>
      <c r="AH19" s="892"/>
      <c r="AI19" s="932"/>
      <c r="AJ19" s="933"/>
      <c r="AK19" s="923"/>
      <c r="AL19" s="892"/>
      <c r="AM19" s="932"/>
      <c r="AN19" s="892"/>
      <c r="AO19" s="932"/>
      <c r="AP19" s="893"/>
      <c r="AQ19" s="934"/>
      <c r="AR19" s="931"/>
      <c r="AS19" s="935"/>
      <c r="AT19" s="935"/>
      <c r="AU19" s="935"/>
      <c r="AV19" s="935"/>
      <c r="AW19" s="935"/>
      <c r="AX19" s="935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0</v>
      </c>
      <c r="E22" s="35">
        <f t="shared" si="25"/>
        <v>0</v>
      </c>
      <c r="F22" s="36">
        <f t="shared" si="25"/>
        <v>0</v>
      </c>
      <c r="G22" s="37"/>
      <c r="H22" s="39"/>
      <c r="I22" s="37"/>
      <c r="J22" s="38"/>
      <c r="K22" s="37"/>
      <c r="L22" s="39"/>
      <c r="M22" s="37"/>
      <c r="N22" s="38"/>
      <c r="O22" s="37"/>
      <c r="P22" s="39"/>
      <c r="Q22" s="37"/>
      <c r="R22" s="39"/>
      <c r="S22" s="37"/>
      <c r="T22" s="39"/>
      <c r="U22" s="37"/>
      <c r="V22" s="39"/>
      <c r="W22" s="68"/>
      <c r="X22" s="69"/>
      <c r="Y22" s="37"/>
      <c r="Z22" s="39"/>
      <c r="AA22" s="68"/>
      <c r="AB22" s="69"/>
      <c r="AC22" s="37"/>
      <c r="AD22" s="39"/>
      <c r="AE22" s="68"/>
      <c r="AF22" s="69"/>
      <c r="AG22" s="37"/>
      <c r="AH22" s="39"/>
      <c r="AI22" s="68"/>
      <c r="AJ22" s="69"/>
      <c r="AK22" s="37"/>
      <c r="AL22" s="39"/>
      <c r="AM22" s="68"/>
      <c r="AN22" s="39"/>
      <c r="AO22" s="68"/>
      <c r="AP22" s="40"/>
      <c r="AQ22" s="70"/>
      <c r="AR22" s="38"/>
      <c r="AS22" s="71"/>
      <c r="AT22" s="71"/>
      <c r="AU22" s="71"/>
      <c r="AV22" s="71"/>
      <c r="AW22" s="71"/>
      <c r="AX22" s="71"/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0</v>
      </c>
      <c r="E23" s="35">
        <f t="shared" si="25"/>
        <v>0</v>
      </c>
      <c r="F23" s="36">
        <f t="shared" si="25"/>
        <v>0</v>
      </c>
      <c r="G23" s="37"/>
      <c r="H23" s="39"/>
      <c r="I23" s="37"/>
      <c r="J23" s="38"/>
      <c r="K23" s="37"/>
      <c r="L23" s="39"/>
      <c r="M23" s="37"/>
      <c r="N23" s="38"/>
      <c r="O23" s="37"/>
      <c r="P23" s="39"/>
      <c r="Q23" s="37"/>
      <c r="R23" s="39"/>
      <c r="S23" s="37"/>
      <c r="T23" s="39"/>
      <c r="U23" s="37"/>
      <c r="V23" s="39"/>
      <c r="W23" s="68"/>
      <c r="X23" s="69"/>
      <c r="Y23" s="37"/>
      <c r="Z23" s="39"/>
      <c r="AA23" s="68"/>
      <c r="AB23" s="69"/>
      <c r="AC23" s="37"/>
      <c r="AD23" s="39"/>
      <c r="AE23" s="68"/>
      <c r="AF23" s="69"/>
      <c r="AG23" s="37"/>
      <c r="AH23" s="39"/>
      <c r="AI23" s="68"/>
      <c r="AJ23" s="69"/>
      <c r="AK23" s="37"/>
      <c r="AL23" s="39"/>
      <c r="AM23" s="68"/>
      <c r="AN23" s="39"/>
      <c r="AO23" s="68"/>
      <c r="AP23" s="40"/>
      <c r="AQ23" s="70"/>
      <c r="AR23" s="38"/>
      <c r="AS23" s="71"/>
      <c r="AT23" s="71"/>
      <c r="AU23" s="71"/>
      <c r="AV23" s="71"/>
      <c r="AW23" s="71"/>
      <c r="AX23" s="71"/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10</v>
      </c>
      <c r="E26" s="35">
        <f t="shared" si="25"/>
        <v>4</v>
      </c>
      <c r="F26" s="36">
        <f t="shared" si="25"/>
        <v>6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0</v>
      </c>
      <c r="R26" s="39">
        <v>0</v>
      </c>
      <c r="S26" s="37">
        <v>0</v>
      </c>
      <c r="T26" s="39">
        <v>0</v>
      </c>
      <c r="U26" s="37">
        <v>0</v>
      </c>
      <c r="V26" s="39">
        <v>0</v>
      </c>
      <c r="W26" s="68">
        <v>2</v>
      </c>
      <c r="X26" s="69">
        <v>0</v>
      </c>
      <c r="Y26" s="37">
        <v>0</v>
      </c>
      <c r="Z26" s="39">
        <v>1</v>
      </c>
      <c r="AA26" s="68">
        <v>0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1</v>
      </c>
      <c r="AH26" s="39">
        <v>0</v>
      </c>
      <c r="AI26" s="68">
        <v>0</v>
      </c>
      <c r="AJ26" s="69">
        <v>4</v>
      </c>
      <c r="AK26" s="37">
        <v>0</v>
      </c>
      <c r="AL26" s="39">
        <v>1</v>
      </c>
      <c r="AM26" s="68">
        <v>1</v>
      </c>
      <c r="AN26" s="39">
        <v>0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93</v>
      </c>
      <c r="E31" s="35">
        <f t="shared" si="25"/>
        <v>51</v>
      </c>
      <c r="F31" s="36">
        <f t="shared" si="25"/>
        <v>42</v>
      </c>
      <c r="G31" s="37">
        <v>2</v>
      </c>
      <c r="H31" s="39">
        <v>0</v>
      </c>
      <c r="I31" s="37">
        <v>0</v>
      </c>
      <c r="J31" s="38">
        <v>0</v>
      </c>
      <c r="K31" s="37">
        <v>0</v>
      </c>
      <c r="L31" s="39">
        <v>0</v>
      </c>
      <c r="M31" s="37">
        <v>1</v>
      </c>
      <c r="N31" s="38">
        <v>0</v>
      </c>
      <c r="O31" s="37">
        <v>1</v>
      </c>
      <c r="P31" s="39">
        <v>0</v>
      </c>
      <c r="Q31" s="37">
        <v>2</v>
      </c>
      <c r="R31" s="39">
        <v>2</v>
      </c>
      <c r="S31" s="37">
        <v>2</v>
      </c>
      <c r="T31" s="39">
        <v>1</v>
      </c>
      <c r="U31" s="37">
        <v>6</v>
      </c>
      <c r="V31" s="39">
        <v>2</v>
      </c>
      <c r="W31" s="68">
        <v>14</v>
      </c>
      <c r="X31" s="69">
        <v>9</v>
      </c>
      <c r="Y31" s="37">
        <v>11</v>
      </c>
      <c r="Z31" s="39">
        <v>5</v>
      </c>
      <c r="AA31" s="68">
        <v>2</v>
      </c>
      <c r="AB31" s="69">
        <v>4</v>
      </c>
      <c r="AC31" s="37">
        <v>0</v>
      </c>
      <c r="AD31" s="39">
        <v>0</v>
      </c>
      <c r="AE31" s="68">
        <v>2</v>
      </c>
      <c r="AF31" s="69">
        <v>2</v>
      </c>
      <c r="AG31" s="37">
        <v>1</v>
      </c>
      <c r="AH31" s="39">
        <v>8</v>
      </c>
      <c r="AI31" s="68">
        <v>4</v>
      </c>
      <c r="AJ31" s="69">
        <v>8</v>
      </c>
      <c r="AK31" s="37">
        <v>0</v>
      </c>
      <c r="AL31" s="39">
        <v>0</v>
      </c>
      <c r="AM31" s="68">
        <v>2</v>
      </c>
      <c r="AN31" s="39">
        <v>1</v>
      </c>
      <c r="AO31" s="68">
        <v>1</v>
      </c>
      <c r="AP31" s="40">
        <v>0</v>
      </c>
      <c r="AQ31" s="70">
        <v>0</v>
      </c>
      <c r="AR31" s="38">
        <v>0</v>
      </c>
      <c r="AS31" s="70">
        <v>0</v>
      </c>
      <c r="AT31" s="70">
        <v>0</v>
      </c>
      <c r="AU31" s="70">
        <v>3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3602" t="s">
        <v>60</v>
      </c>
      <c r="B36" s="3602"/>
      <c r="C36" s="3602"/>
      <c r="D36" s="936">
        <f t="shared" ref="D36:AV36" si="27">SUM(D19:D35)</f>
        <v>103</v>
      </c>
      <c r="E36" s="937">
        <f t="shared" si="27"/>
        <v>55</v>
      </c>
      <c r="F36" s="938">
        <f t="shared" si="27"/>
        <v>48</v>
      </c>
      <c r="G36" s="936">
        <f t="shared" si="27"/>
        <v>2</v>
      </c>
      <c r="H36" s="938">
        <f t="shared" si="27"/>
        <v>0</v>
      </c>
      <c r="I36" s="936">
        <f t="shared" si="27"/>
        <v>0</v>
      </c>
      <c r="J36" s="938">
        <f t="shared" si="27"/>
        <v>0</v>
      </c>
      <c r="K36" s="936">
        <f t="shared" si="27"/>
        <v>0</v>
      </c>
      <c r="L36" s="938">
        <f t="shared" si="27"/>
        <v>0</v>
      </c>
      <c r="M36" s="936">
        <f t="shared" si="27"/>
        <v>1</v>
      </c>
      <c r="N36" s="938">
        <f t="shared" si="27"/>
        <v>0</v>
      </c>
      <c r="O36" s="936">
        <f t="shared" si="27"/>
        <v>1</v>
      </c>
      <c r="P36" s="938">
        <f t="shared" si="27"/>
        <v>0</v>
      </c>
      <c r="Q36" s="936">
        <f t="shared" si="27"/>
        <v>2</v>
      </c>
      <c r="R36" s="938">
        <f t="shared" si="27"/>
        <v>2</v>
      </c>
      <c r="S36" s="936">
        <f t="shared" si="27"/>
        <v>2</v>
      </c>
      <c r="T36" s="938">
        <f t="shared" si="27"/>
        <v>1</v>
      </c>
      <c r="U36" s="936">
        <f t="shared" si="27"/>
        <v>6</v>
      </c>
      <c r="V36" s="938">
        <f t="shared" si="27"/>
        <v>2</v>
      </c>
      <c r="W36" s="939">
        <f t="shared" si="27"/>
        <v>16</v>
      </c>
      <c r="X36" s="940">
        <f t="shared" si="27"/>
        <v>9</v>
      </c>
      <c r="Y36" s="936">
        <f t="shared" si="27"/>
        <v>11</v>
      </c>
      <c r="Z36" s="938">
        <f t="shared" si="27"/>
        <v>6</v>
      </c>
      <c r="AA36" s="939">
        <f t="shared" si="27"/>
        <v>2</v>
      </c>
      <c r="AB36" s="940">
        <f t="shared" si="27"/>
        <v>4</v>
      </c>
      <c r="AC36" s="936">
        <f t="shared" si="27"/>
        <v>0</v>
      </c>
      <c r="AD36" s="938">
        <f t="shared" si="27"/>
        <v>0</v>
      </c>
      <c r="AE36" s="936">
        <f t="shared" si="27"/>
        <v>2</v>
      </c>
      <c r="AF36" s="940">
        <f t="shared" si="27"/>
        <v>2</v>
      </c>
      <c r="AG36" s="936">
        <f t="shared" si="27"/>
        <v>2</v>
      </c>
      <c r="AH36" s="938">
        <f t="shared" si="27"/>
        <v>8</v>
      </c>
      <c r="AI36" s="936">
        <f t="shared" si="27"/>
        <v>4</v>
      </c>
      <c r="AJ36" s="940">
        <f t="shared" si="27"/>
        <v>12</v>
      </c>
      <c r="AK36" s="936">
        <f t="shared" si="27"/>
        <v>0</v>
      </c>
      <c r="AL36" s="938">
        <f t="shared" si="27"/>
        <v>1</v>
      </c>
      <c r="AM36" s="936">
        <f t="shared" si="27"/>
        <v>3</v>
      </c>
      <c r="AN36" s="938">
        <f t="shared" si="27"/>
        <v>1</v>
      </c>
      <c r="AO36" s="936">
        <f t="shared" si="27"/>
        <v>1</v>
      </c>
      <c r="AP36" s="941">
        <f t="shared" si="27"/>
        <v>0</v>
      </c>
      <c r="AQ36" s="938">
        <f t="shared" si="27"/>
        <v>0</v>
      </c>
      <c r="AR36" s="938">
        <f t="shared" si="27"/>
        <v>0</v>
      </c>
      <c r="AS36" s="942">
        <f t="shared" si="27"/>
        <v>0</v>
      </c>
      <c r="AT36" s="942">
        <f t="shared" si="27"/>
        <v>0</v>
      </c>
      <c r="AU36" s="942">
        <f t="shared" si="27"/>
        <v>3</v>
      </c>
      <c r="AV36" s="942">
        <f t="shared" si="27"/>
        <v>0</v>
      </c>
      <c r="AW36" s="942">
        <f>SUM(AW19:AW35)</f>
        <v>0</v>
      </c>
      <c r="AX36" s="942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3564" t="s">
        <v>62</v>
      </c>
      <c r="B38" s="3565"/>
      <c r="C38" s="3565"/>
      <c r="D38" s="3564" t="s">
        <v>63</v>
      </c>
      <c r="E38" s="3565"/>
      <c r="F38" s="3516"/>
      <c r="G38" s="3532" t="s">
        <v>64</v>
      </c>
      <c r="H38" s="3541"/>
      <c r="I38" s="3541"/>
      <c r="J38" s="3541"/>
      <c r="K38" s="3541"/>
      <c r="L38" s="3541"/>
      <c r="M38" s="3541"/>
      <c r="N38" s="3541"/>
      <c r="O38" s="3541"/>
      <c r="P38" s="3541"/>
      <c r="Q38" s="3541"/>
      <c r="R38" s="3541"/>
      <c r="S38" s="3541"/>
      <c r="T38" s="3541"/>
      <c r="U38" s="3541"/>
      <c r="V38" s="3541"/>
      <c r="W38" s="3541"/>
      <c r="X38" s="3541"/>
      <c r="Y38" s="3541"/>
      <c r="Z38" s="3541"/>
      <c r="AA38" s="3541"/>
      <c r="AB38" s="3541"/>
      <c r="AC38" s="3541"/>
      <c r="AD38" s="3541"/>
      <c r="AE38" s="3541"/>
      <c r="AF38" s="3541"/>
      <c r="AG38" s="3541"/>
      <c r="AH38" s="3541"/>
      <c r="AI38" s="3541"/>
      <c r="AJ38" s="3541"/>
      <c r="AK38" s="3541"/>
      <c r="AL38" s="3541"/>
      <c r="AM38" s="3541"/>
      <c r="AN38" s="3541"/>
      <c r="AO38" s="3541"/>
      <c r="AP38" s="3543"/>
      <c r="AQ38" s="3516" t="s">
        <v>6</v>
      </c>
      <c r="AR38" s="3516" t="s">
        <v>7</v>
      </c>
      <c r="AS38" s="3516" t="s">
        <v>8</v>
      </c>
      <c r="AT38" s="3516" t="s">
        <v>9</v>
      </c>
      <c r="AU38" s="3525" t="s">
        <v>65</v>
      </c>
      <c r="AV38" s="3525" t="s">
        <v>13</v>
      </c>
      <c r="AW38" s="3525" t="s">
        <v>10</v>
      </c>
      <c r="AX38" s="3594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3568"/>
      <c r="G39" s="3539" t="s">
        <v>14</v>
      </c>
      <c r="H39" s="3540"/>
      <c r="I39" s="3532" t="s">
        <v>15</v>
      </c>
      <c r="J39" s="3542"/>
      <c r="K39" s="3541" t="s">
        <v>16</v>
      </c>
      <c r="L39" s="3542"/>
      <c r="M39" s="3532" t="s">
        <v>17</v>
      </c>
      <c r="N39" s="3542"/>
      <c r="O39" s="3532" t="s">
        <v>18</v>
      </c>
      <c r="P39" s="3542"/>
      <c r="Q39" s="3532" t="s">
        <v>19</v>
      </c>
      <c r="R39" s="3542"/>
      <c r="S39" s="3532" t="s">
        <v>20</v>
      </c>
      <c r="T39" s="3542"/>
      <c r="U39" s="3532" t="s">
        <v>21</v>
      </c>
      <c r="V39" s="3542"/>
      <c r="W39" s="3532" t="s">
        <v>22</v>
      </c>
      <c r="X39" s="3542"/>
      <c r="Y39" s="3532" t="s">
        <v>23</v>
      </c>
      <c r="Z39" s="3533"/>
      <c r="AA39" s="3532" t="s">
        <v>24</v>
      </c>
      <c r="AB39" s="3533"/>
      <c r="AC39" s="3532" t="s">
        <v>25</v>
      </c>
      <c r="AD39" s="3533"/>
      <c r="AE39" s="3532" t="s">
        <v>26</v>
      </c>
      <c r="AF39" s="3533"/>
      <c r="AG39" s="3532" t="s">
        <v>27</v>
      </c>
      <c r="AH39" s="3533"/>
      <c r="AI39" s="3532" t="s">
        <v>28</v>
      </c>
      <c r="AJ39" s="3533"/>
      <c r="AK39" s="3532" t="s">
        <v>29</v>
      </c>
      <c r="AL39" s="3533"/>
      <c r="AM39" s="3532" t="s">
        <v>30</v>
      </c>
      <c r="AN39" s="3533"/>
      <c r="AO39" s="3532" t="s">
        <v>31</v>
      </c>
      <c r="AP39" s="3598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943" t="s">
        <v>32</v>
      </c>
      <c r="E40" s="918" t="s">
        <v>33</v>
      </c>
      <c r="F40" s="944" t="s">
        <v>34</v>
      </c>
      <c r="G40" s="943" t="s">
        <v>33</v>
      </c>
      <c r="H40" s="944" t="s">
        <v>34</v>
      </c>
      <c r="I40" s="943" t="s">
        <v>33</v>
      </c>
      <c r="J40" s="944" t="s">
        <v>34</v>
      </c>
      <c r="K40" s="917" t="s">
        <v>33</v>
      </c>
      <c r="L40" s="944" t="s">
        <v>34</v>
      </c>
      <c r="M40" s="918" t="s">
        <v>33</v>
      </c>
      <c r="N40" s="944" t="s">
        <v>34</v>
      </c>
      <c r="O40" s="918" t="s">
        <v>33</v>
      </c>
      <c r="P40" s="944" t="s">
        <v>34</v>
      </c>
      <c r="Q40" s="918" t="s">
        <v>33</v>
      </c>
      <c r="R40" s="944" t="s">
        <v>34</v>
      </c>
      <c r="S40" s="918" t="s">
        <v>33</v>
      </c>
      <c r="T40" s="944" t="s">
        <v>34</v>
      </c>
      <c r="U40" s="945" t="s">
        <v>33</v>
      </c>
      <c r="V40" s="919" t="s">
        <v>34</v>
      </c>
      <c r="W40" s="945" t="s">
        <v>33</v>
      </c>
      <c r="X40" s="919" t="s">
        <v>34</v>
      </c>
      <c r="Y40" s="945" t="s">
        <v>33</v>
      </c>
      <c r="Z40" s="919" t="s">
        <v>34</v>
      </c>
      <c r="AA40" s="945" t="s">
        <v>33</v>
      </c>
      <c r="AB40" s="919" t="s">
        <v>34</v>
      </c>
      <c r="AC40" s="945" t="s">
        <v>33</v>
      </c>
      <c r="AD40" s="919" t="s">
        <v>34</v>
      </c>
      <c r="AE40" s="945" t="s">
        <v>33</v>
      </c>
      <c r="AF40" s="919" t="s">
        <v>34</v>
      </c>
      <c r="AG40" s="945" t="s">
        <v>33</v>
      </c>
      <c r="AH40" s="919" t="s">
        <v>34</v>
      </c>
      <c r="AI40" s="945" t="s">
        <v>33</v>
      </c>
      <c r="AJ40" s="919" t="s">
        <v>34</v>
      </c>
      <c r="AK40" s="945" t="s">
        <v>33</v>
      </c>
      <c r="AL40" s="919" t="s">
        <v>34</v>
      </c>
      <c r="AM40" s="945" t="s">
        <v>33</v>
      </c>
      <c r="AN40" s="919" t="s">
        <v>34</v>
      </c>
      <c r="AO40" s="945" t="s">
        <v>33</v>
      </c>
      <c r="AP40" s="921" t="s">
        <v>34</v>
      </c>
      <c r="AQ40" s="3568"/>
      <c r="AR40" s="3568"/>
      <c r="AS40" s="3568"/>
      <c r="AT40" s="3568"/>
      <c r="AU40" s="3526"/>
      <c r="AV40" s="3526"/>
      <c r="AW40" s="3526"/>
      <c r="AX40" s="3595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3577" t="s">
        <v>67</v>
      </c>
      <c r="B41" s="3578"/>
      <c r="C41" s="3579"/>
      <c r="D41" s="946">
        <f>SUM(E41+F41)</f>
        <v>0</v>
      </c>
      <c r="E41" s="896">
        <f>+S41+Y41+AA41+AC41+AE41+AG41+AI41+AK41+AM41+AO41</f>
        <v>0</v>
      </c>
      <c r="F41" s="947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948"/>
      <c r="T41" s="897"/>
      <c r="U41" s="65"/>
      <c r="V41" s="67"/>
      <c r="W41" s="65"/>
      <c r="X41" s="67"/>
      <c r="Y41" s="948"/>
      <c r="Z41" s="897"/>
      <c r="AA41" s="949"/>
      <c r="AB41" s="897"/>
      <c r="AC41" s="950"/>
      <c r="AD41" s="897"/>
      <c r="AE41" s="949"/>
      <c r="AF41" s="897"/>
      <c r="AG41" s="948"/>
      <c r="AH41" s="897"/>
      <c r="AI41" s="948"/>
      <c r="AJ41" s="897"/>
      <c r="AK41" s="949"/>
      <c r="AL41" s="897"/>
      <c r="AM41" s="950"/>
      <c r="AN41" s="897"/>
      <c r="AO41" s="951"/>
      <c r="AP41" s="898"/>
      <c r="AQ41" s="952"/>
      <c r="AR41" s="897"/>
      <c r="AS41" s="953"/>
      <c r="AT41" s="953"/>
      <c r="AU41" s="953"/>
      <c r="AV41" s="953"/>
      <c r="AW41" s="953"/>
      <c r="AX41" s="953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3532" t="s">
        <v>72</v>
      </c>
      <c r="B46" s="3541"/>
      <c r="C46" s="3542"/>
      <c r="D46" s="920">
        <f t="shared" ref="D46:D59" si="34">SUM(E46+F46)</f>
        <v>0</v>
      </c>
      <c r="E46" s="925">
        <f>S46+U46+W46+Y46+AA46+AC46+AE46+AG46+AI46+AK46+AM46+AO46</f>
        <v>0</v>
      </c>
      <c r="F46" s="919">
        <f>T46+V46+X46+Z46+AB46+AD46+AF46+AH46+AJ46+AL46+AN46+AP46</f>
        <v>0</v>
      </c>
      <c r="G46" s="954"/>
      <c r="H46" s="955"/>
      <c r="I46" s="954"/>
      <c r="J46" s="955"/>
      <c r="K46" s="954"/>
      <c r="L46" s="955"/>
      <c r="M46" s="954"/>
      <c r="N46" s="955"/>
      <c r="O46" s="954"/>
      <c r="P46" s="955"/>
      <c r="Q46" s="954"/>
      <c r="R46" s="955"/>
      <c r="S46" s="920">
        <f t="shared" ref="S46:AB46" si="35">SUM(S44:S45)</f>
        <v>0</v>
      </c>
      <c r="T46" s="919">
        <f t="shared" si="35"/>
        <v>0</v>
      </c>
      <c r="U46" s="920">
        <f t="shared" si="35"/>
        <v>0</v>
      </c>
      <c r="V46" s="919">
        <f t="shared" si="35"/>
        <v>0</v>
      </c>
      <c r="W46" s="928">
        <f t="shared" si="35"/>
        <v>0</v>
      </c>
      <c r="X46" s="928">
        <f t="shared" si="35"/>
        <v>0</v>
      </c>
      <c r="Y46" s="920">
        <f t="shared" si="35"/>
        <v>0</v>
      </c>
      <c r="Z46" s="928">
        <f t="shared" si="35"/>
        <v>0</v>
      </c>
      <c r="AA46" s="920">
        <f t="shared" si="35"/>
        <v>0</v>
      </c>
      <c r="AB46" s="928">
        <f t="shared" si="35"/>
        <v>0</v>
      </c>
      <c r="AC46" s="920">
        <f>SUM(AC44:AC45)</f>
        <v>0</v>
      </c>
      <c r="AD46" s="919">
        <f>SUM(AD44:AD45)</f>
        <v>0</v>
      </c>
      <c r="AE46" s="928">
        <f>SUM(AE44:AE45)</f>
        <v>0</v>
      </c>
      <c r="AF46" s="928">
        <f t="shared" ref="AF46:AN46" si="36">SUM(AF44:AF45)</f>
        <v>0</v>
      </c>
      <c r="AG46" s="920">
        <f t="shared" si="36"/>
        <v>0</v>
      </c>
      <c r="AH46" s="928">
        <f t="shared" si="36"/>
        <v>0</v>
      </c>
      <c r="AI46" s="920">
        <f t="shared" si="36"/>
        <v>0</v>
      </c>
      <c r="AJ46" s="928">
        <f t="shared" si="36"/>
        <v>0</v>
      </c>
      <c r="AK46" s="920">
        <f t="shared" si="36"/>
        <v>0</v>
      </c>
      <c r="AL46" s="928">
        <f t="shared" si="36"/>
        <v>0</v>
      </c>
      <c r="AM46" s="920">
        <f t="shared" si="36"/>
        <v>0</v>
      </c>
      <c r="AN46" s="919">
        <f t="shared" si="36"/>
        <v>0</v>
      </c>
      <c r="AO46" s="928">
        <f>SUM(AO44:AO45)</f>
        <v>0</v>
      </c>
      <c r="AP46" s="956">
        <f>SUM(AP44:AP45)</f>
        <v>0</v>
      </c>
      <c r="AQ46" s="928">
        <f>SUM(AQ44:AQ45)</f>
        <v>0</v>
      </c>
      <c r="AR46" s="957">
        <f>SUM(AR44:AR45)</f>
        <v>0</v>
      </c>
      <c r="AS46" s="919">
        <f>SUM(AS44)</f>
        <v>0</v>
      </c>
      <c r="AT46" s="919">
        <f>SUM(AT44:AT45)</f>
        <v>0</v>
      </c>
      <c r="AU46" s="919">
        <f>SUM(AU44:AU45)</f>
        <v>0</v>
      </c>
      <c r="AV46" s="919">
        <f>SUM(AV44:AV45)</f>
        <v>0</v>
      </c>
      <c r="AW46" s="919">
        <f>SUM(AW44:AW45)</f>
        <v>0</v>
      </c>
      <c r="AX46" s="919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3620" t="s">
        <v>73</v>
      </c>
      <c r="B47" s="3621"/>
      <c r="C47" s="3622"/>
      <c r="D47" s="920">
        <f t="shared" si="34"/>
        <v>0</v>
      </c>
      <c r="E47" s="925">
        <f>+G47+I47+K47+M47+O47+Q47+S47+U47+W47+Y47+AA47+AC47+AE47+AG47+AI47+AK47+AM47+AO47</f>
        <v>0</v>
      </c>
      <c r="F47" s="919">
        <f>+H47+J47+L47+N47+P47+R47+T47+V47+X47+Z47+AB47+AD47+AF47+AH47+AJ47+AL47+AN47+AP47</f>
        <v>0</v>
      </c>
      <c r="G47" s="958"/>
      <c r="H47" s="959"/>
      <c r="I47" s="958"/>
      <c r="J47" s="960"/>
      <c r="K47" s="958"/>
      <c r="L47" s="959"/>
      <c r="M47" s="958"/>
      <c r="N47" s="959"/>
      <c r="O47" s="958"/>
      <c r="P47" s="959"/>
      <c r="Q47" s="958"/>
      <c r="R47" s="961"/>
      <c r="S47" s="958"/>
      <c r="T47" s="961"/>
      <c r="U47" s="958"/>
      <c r="V47" s="961"/>
      <c r="W47" s="958"/>
      <c r="X47" s="961"/>
      <c r="Y47" s="958"/>
      <c r="Z47" s="961"/>
      <c r="AA47" s="958"/>
      <c r="AB47" s="961"/>
      <c r="AC47" s="962"/>
      <c r="AD47" s="961"/>
      <c r="AE47" s="963"/>
      <c r="AF47" s="961"/>
      <c r="AG47" s="958"/>
      <c r="AH47" s="961"/>
      <c r="AI47" s="958"/>
      <c r="AJ47" s="961"/>
      <c r="AK47" s="958"/>
      <c r="AL47" s="961"/>
      <c r="AM47" s="962"/>
      <c r="AN47" s="961"/>
      <c r="AO47" s="960"/>
      <c r="AP47" s="964"/>
      <c r="AQ47" s="965"/>
      <c r="AR47" s="959"/>
      <c r="AS47" s="959"/>
      <c r="AT47" s="959"/>
      <c r="AU47" s="959"/>
      <c r="AV47" s="959"/>
      <c r="AW47" s="959"/>
      <c r="AX47" s="959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3558" t="s">
        <v>74</v>
      </c>
      <c r="B48" s="3560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3602" t="s">
        <v>4</v>
      </c>
      <c r="B54" s="3602"/>
      <c r="C54" s="3602"/>
      <c r="D54" s="920">
        <f>SUM(D48:D53)</f>
        <v>0</v>
      </c>
      <c r="E54" s="928">
        <f>SUM(E48:E53)</f>
        <v>0</v>
      </c>
      <c r="F54" s="919">
        <f>SUM(F48:F53)</f>
        <v>0</v>
      </c>
      <c r="G54" s="920">
        <f>SUM(G48:G53)</f>
        <v>0</v>
      </c>
      <c r="H54" s="920">
        <f t="shared" ref="H54:AW54" si="52">SUM(H48:H53)</f>
        <v>0</v>
      </c>
      <c r="I54" s="920">
        <f t="shared" si="52"/>
        <v>0</v>
      </c>
      <c r="J54" s="920">
        <f t="shared" si="52"/>
        <v>0</v>
      </c>
      <c r="K54" s="920">
        <f t="shared" si="52"/>
        <v>0</v>
      </c>
      <c r="L54" s="920">
        <f t="shared" si="52"/>
        <v>0</v>
      </c>
      <c r="M54" s="920">
        <f t="shared" si="52"/>
        <v>0</v>
      </c>
      <c r="N54" s="920">
        <f t="shared" si="52"/>
        <v>0</v>
      </c>
      <c r="O54" s="920">
        <f t="shared" si="52"/>
        <v>0</v>
      </c>
      <c r="P54" s="920">
        <f t="shared" si="52"/>
        <v>0</v>
      </c>
      <c r="Q54" s="920">
        <f t="shared" si="52"/>
        <v>0</v>
      </c>
      <c r="R54" s="920">
        <f t="shared" si="52"/>
        <v>0</v>
      </c>
      <c r="S54" s="920">
        <f t="shared" si="52"/>
        <v>0</v>
      </c>
      <c r="T54" s="920">
        <f t="shared" si="52"/>
        <v>0</v>
      </c>
      <c r="U54" s="920">
        <f t="shared" si="52"/>
        <v>0</v>
      </c>
      <c r="V54" s="920">
        <f t="shared" si="52"/>
        <v>0</v>
      </c>
      <c r="W54" s="920">
        <f t="shared" si="52"/>
        <v>0</v>
      </c>
      <c r="X54" s="920">
        <f t="shared" si="52"/>
        <v>0</v>
      </c>
      <c r="Y54" s="920">
        <f>SUM(Y48:Y53)</f>
        <v>0</v>
      </c>
      <c r="Z54" s="920">
        <f>SUM(Z48:Z53)</f>
        <v>0</v>
      </c>
      <c r="AA54" s="920">
        <f t="shared" si="52"/>
        <v>0</v>
      </c>
      <c r="AB54" s="920">
        <f t="shared" si="52"/>
        <v>0</v>
      </c>
      <c r="AC54" s="920">
        <f t="shared" si="52"/>
        <v>0</v>
      </c>
      <c r="AD54" s="920">
        <f t="shared" si="52"/>
        <v>0</v>
      </c>
      <c r="AE54" s="920">
        <f t="shared" si="52"/>
        <v>0</v>
      </c>
      <c r="AF54" s="920">
        <f t="shared" si="52"/>
        <v>0</v>
      </c>
      <c r="AG54" s="920">
        <f t="shared" si="52"/>
        <v>0</v>
      </c>
      <c r="AH54" s="920">
        <f t="shared" si="52"/>
        <v>0</v>
      </c>
      <c r="AI54" s="920">
        <f t="shared" si="52"/>
        <v>0</v>
      </c>
      <c r="AJ54" s="920">
        <f t="shared" si="52"/>
        <v>0</v>
      </c>
      <c r="AK54" s="920">
        <f t="shared" si="52"/>
        <v>0</v>
      </c>
      <c r="AL54" s="920">
        <f t="shared" si="52"/>
        <v>0</v>
      </c>
      <c r="AM54" s="920">
        <f t="shared" si="52"/>
        <v>0</v>
      </c>
      <c r="AN54" s="920">
        <f t="shared" si="52"/>
        <v>0</v>
      </c>
      <c r="AO54" s="920">
        <f t="shared" si="52"/>
        <v>0</v>
      </c>
      <c r="AP54" s="920">
        <f t="shared" si="52"/>
        <v>0</v>
      </c>
      <c r="AQ54" s="920">
        <f t="shared" si="52"/>
        <v>0</v>
      </c>
      <c r="AR54" s="920">
        <f t="shared" si="52"/>
        <v>0</v>
      </c>
      <c r="AS54" s="920">
        <f t="shared" si="52"/>
        <v>0</v>
      </c>
      <c r="AT54" s="920">
        <f t="shared" si="52"/>
        <v>0</v>
      </c>
      <c r="AU54" s="920">
        <f t="shared" si="52"/>
        <v>0</v>
      </c>
      <c r="AV54" s="919">
        <f>SUM(AV48:AV53)</f>
        <v>0</v>
      </c>
      <c r="AW54" s="920">
        <f t="shared" si="52"/>
        <v>0</v>
      </c>
      <c r="AX54" s="920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946">
        <f t="shared" si="34"/>
        <v>0</v>
      </c>
      <c r="E55" s="899">
        <f t="shared" si="51"/>
        <v>0</v>
      </c>
      <c r="F55" s="900">
        <f t="shared" si="51"/>
        <v>0</v>
      </c>
      <c r="G55" s="948"/>
      <c r="H55" s="897"/>
      <c r="I55" s="948"/>
      <c r="J55" s="897"/>
      <c r="K55" s="948"/>
      <c r="L55" s="897"/>
      <c r="M55" s="948"/>
      <c r="N55" s="897"/>
      <c r="O55" s="948"/>
      <c r="P55" s="897"/>
      <c r="Q55" s="948"/>
      <c r="R55" s="897"/>
      <c r="S55" s="948"/>
      <c r="T55" s="897"/>
      <c r="U55" s="948"/>
      <c r="V55" s="897"/>
      <c r="W55" s="948"/>
      <c r="X55" s="897"/>
      <c r="Y55" s="948"/>
      <c r="Z55" s="897"/>
      <c r="AA55" s="948"/>
      <c r="AB55" s="897"/>
      <c r="AC55" s="948"/>
      <c r="AD55" s="897"/>
      <c r="AE55" s="948"/>
      <c r="AF55" s="897"/>
      <c r="AG55" s="948"/>
      <c r="AH55" s="897"/>
      <c r="AI55" s="948"/>
      <c r="AJ55" s="897"/>
      <c r="AK55" s="948"/>
      <c r="AL55" s="897"/>
      <c r="AM55" s="948"/>
      <c r="AN55" s="897"/>
      <c r="AO55" s="948"/>
      <c r="AP55" s="898"/>
      <c r="AQ55" s="953"/>
      <c r="AR55" s="953"/>
      <c r="AS55" s="966"/>
      <c r="AT55" s="966"/>
      <c r="AU55" s="966"/>
      <c r="AV55" s="966"/>
      <c r="AW55" s="966"/>
      <c r="AX55" s="966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3561"/>
      <c r="B59" s="3563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3618" t="s">
        <v>4</v>
      </c>
      <c r="B60" s="3619"/>
      <c r="C60" s="3563"/>
      <c r="D60" s="967">
        <f t="shared" ref="D60:AX60" si="53">SUM(D55:D59)</f>
        <v>0</v>
      </c>
      <c r="E60" s="968">
        <f>SUM(E55:E59)</f>
        <v>0</v>
      </c>
      <c r="F60" s="969">
        <f>SUM(F55:F59)</f>
        <v>0</v>
      </c>
      <c r="G60" s="967">
        <f t="shared" si="53"/>
        <v>0</v>
      </c>
      <c r="H60" s="970">
        <f t="shared" si="53"/>
        <v>0</v>
      </c>
      <c r="I60" s="967">
        <f t="shared" si="53"/>
        <v>0</v>
      </c>
      <c r="J60" s="970">
        <f t="shared" si="53"/>
        <v>0</v>
      </c>
      <c r="K60" s="967">
        <f t="shared" si="53"/>
        <v>0</v>
      </c>
      <c r="L60" s="970">
        <f t="shared" si="53"/>
        <v>0</v>
      </c>
      <c r="M60" s="967">
        <f t="shared" si="53"/>
        <v>0</v>
      </c>
      <c r="N60" s="970">
        <f t="shared" si="53"/>
        <v>0</v>
      </c>
      <c r="O60" s="967">
        <f t="shared" si="53"/>
        <v>0</v>
      </c>
      <c r="P60" s="970">
        <f t="shared" si="53"/>
        <v>0</v>
      </c>
      <c r="Q60" s="967">
        <f t="shared" si="53"/>
        <v>0</v>
      </c>
      <c r="R60" s="970">
        <f t="shared" si="53"/>
        <v>0</v>
      </c>
      <c r="S60" s="967">
        <f t="shared" si="53"/>
        <v>0</v>
      </c>
      <c r="T60" s="969">
        <f t="shared" si="53"/>
        <v>0</v>
      </c>
      <c r="U60" s="967">
        <f t="shared" si="53"/>
        <v>0</v>
      </c>
      <c r="V60" s="970">
        <f t="shared" si="53"/>
        <v>0</v>
      </c>
      <c r="W60" s="967">
        <f t="shared" si="53"/>
        <v>0</v>
      </c>
      <c r="X60" s="970">
        <f t="shared" si="53"/>
        <v>0</v>
      </c>
      <c r="Y60" s="967">
        <f t="shared" si="53"/>
        <v>0</v>
      </c>
      <c r="Z60" s="970">
        <f t="shared" si="53"/>
        <v>0</v>
      </c>
      <c r="AA60" s="967">
        <f t="shared" si="53"/>
        <v>0</v>
      </c>
      <c r="AB60" s="970">
        <f t="shared" si="53"/>
        <v>0</v>
      </c>
      <c r="AC60" s="967">
        <f t="shared" si="53"/>
        <v>0</v>
      </c>
      <c r="AD60" s="970">
        <f t="shared" si="53"/>
        <v>0</v>
      </c>
      <c r="AE60" s="967">
        <f t="shared" si="53"/>
        <v>0</v>
      </c>
      <c r="AF60" s="970">
        <f t="shared" si="53"/>
        <v>0</v>
      </c>
      <c r="AG60" s="967">
        <f t="shared" si="53"/>
        <v>0</v>
      </c>
      <c r="AH60" s="970">
        <f t="shared" si="53"/>
        <v>0</v>
      </c>
      <c r="AI60" s="967">
        <f t="shared" si="53"/>
        <v>0</v>
      </c>
      <c r="AJ60" s="970">
        <f t="shared" si="53"/>
        <v>0</v>
      </c>
      <c r="AK60" s="967">
        <f t="shared" si="53"/>
        <v>0</v>
      </c>
      <c r="AL60" s="970">
        <f t="shared" si="53"/>
        <v>0</v>
      </c>
      <c r="AM60" s="967">
        <f t="shared" si="53"/>
        <v>0</v>
      </c>
      <c r="AN60" s="970">
        <f t="shared" si="53"/>
        <v>0</v>
      </c>
      <c r="AO60" s="967">
        <f t="shared" si="53"/>
        <v>0</v>
      </c>
      <c r="AP60" s="971">
        <f t="shared" si="53"/>
        <v>0</v>
      </c>
      <c r="AQ60" s="970">
        <f t="shared" si="53"/>
        <v>0</v>
      </c>
      <c r="AR60" s="967">
        <f t="shared" si="53"/>
        <v>0</v>
      </c>
      <c r="AS60" s="967">
        <f t="shared" si="53"/>
        <v>0</v>
      </c>
      <c r="AT60" s="967">
        <f t="shared" si="53"/>
        <v>0</v>
      </c>
      <c r="AU60" s="967">
        <f t="shared" si="53"/>
        <v>0</v>
      </c>
      <c r="AV60" s="919">
        <f>SUM(AV55:AV59)</f>
        <v>0</v>
      </c>
      <c r="AW60" s="967">
        <f t="shared" si="53"/>
        <v>0</v>
      </c>
      <c r="AX60" s="972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3564" t="s">
        <v>85</v>
      </c>
      <c r="B61" s="3516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973"/>
      <c r="H61" s="901"/>
      <c r="I61" s="974"/>
      <c r="J61" s="901"/>
      <c r="K61" s="974"/>
      <c r="L61" s="901"/>
      <c r="M61" s="974"/>
      <c r="N61" s="901"/>
      <c r="O61" s="974"/>
      <c r="P61" s="901"/>
      <c r="Q61" s="974"/>
      <c r="R61" s="901"/>
      <c r="S61" s="194"/>
      <c r="T61" s="195"/>
      <c r="U61" s="974"/>
      <c r="V61" s="901"/>
      <c r="W61" s="974"/>
      <c r="X61" s="901"/>
      <c r="Y61" s="163"/>
      <c r="Z61" s="166"/>
      <c r="AA61" s="163"/>
      <c r="AB61" s="166"/>
      <c r="AC61" s="975"/>
      <c r="AD61" s="976"/>
      <c r="AE61" s="198"/>
      <c r="AF61" s="199"/>
      <c r="AG61" s="198"/>
      <c r="AH61" s="199"/>
      <c r="AI61" s="133"/>
      <c r="AJ61" s="166"/>
      <c r="AK61" s="163"/>
      <c r="AL61" s="166"/>
      <c r="AM61" s="975"/>
      <c r="AN61" s="976"/>
      <c r="AO61" s="133"/>
      <c r="AP61" s="898"/>
      <c r="AQ61" s="977"/>
      <c r="AR61" s="164"/>
      <c r="AS61" s="164"/>
      <c r="AT61" s="911"/>
      <c r="AU61" s="164"/>
      <c r="AV61" s="164"/>
      <c r="AW61" s="911"/>
      <c r="AX61" s="911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3566"/>
      <c r="B64" s="3568"/>
      <c r="C64" s="957" t="s">
        <v>4</v>
      </c>
      <c r="D64" s="967">
        <f>SUM(E64:F64)</f>
        <v>0</v>
      </c>
      <c r="E64" s="968">
        <f>SUM(E61:E63)</f>
        <v>0</v>
      </c>
      <c r="F64" s="919">
        <f>SUM(F61:F63)</f>
        <v>0</v>
      </c>
      <c r="G64" s="978"/>
      <c r="H64" s="979"/>
      <c r="I64" s="978"/>
      <c r="J64" s="979"/>
      <c r="K64" s="978"/>
      <c r="L64" s="979"/>
      <c r="M64" s="978"/>
      <c r="N64" s="979"/>
      <c r="O64" s="978"/>
      <c r="P64" s="979"/>
      <c r="Q64" s="978"/>
      <c r="R64" s="979"/>
      <c r="S64" s="978"/>
      <c r="T64" s="980"/>
      <c r="U64" s="978"/>
      <c r="V64" s="979"/>
      <c r="W64" s="978"/>
      <c r="X64" s="979"/>
      <c r="Y64" s="920">
        <f>SUM(Y61:Y63)</f>
        <v>0</v>
      </c>
      <c r="Z64" s="919">
        <f t="shared" ref="Z64:AX64" si="56">SUM(Z61:Z63)</f>
        <v>0</v>
      </c>
      <c r="AA64" s="920">
        <f t="shared" si="56"/>
        <v>0</v>
      </c>
      <c r="AB64" s="919">
        <f t="shared" si="56"/>
        <v>0</v>
      </c>
      <c r="AC64" s="920">
        <f t="shared" si="56"/>
        <v>0</v>
      </c>
      <c r="AD64" s="981">
        <f t="shared" si="56"/>
        <v>0</v>
      </c>
      <c r="AE64" s="928">
        <f t="shared" si="56"/>
        <v>0</v>
      </c>
      <c r="AF64" s="981">
        <f t="shared" si="56"/>
        <v>0</v>
      </c>
      <c r="AG64" s="928">
        <f t="shared" si="56"/>
        <v>0</v>
      </c>
      <c r="AH64" s="981">
        <f t="shared" si="56"/>
        <v>0</v>
      </c>
      <c r="AI64" s="928">
        <f t="shared" si="56"/>
        <v>0</v>
      </c>
      <c r="AJ64" s="919">
        <f t="shared" si="56"/>
        <v>0</v>
      </c>
      <c r="AK64" s="920">
        <f t="shared" si="56"/>
        <v>0</v>
      </c>
      <c r="AL64" s="919">
        <f t="shared" si="56"/>
        <v>0</v>
      </c>
      <c r="AM64" s="920">
        <f t="shared" si="56"/>
        <v>0</v>
      </c>
      <c r="AN64" s="981">
        <f t="shared" si="56"/>
        <v>0</v>
      </c>
      <c r="AO64" s="928">
        <f t="shared" si="56"/>
        <v>0</v>
      </c>
      <c r="AP64" s="956">
        <f t="shared" si="56"/>
        <v>0</v>
      </c>
      <c r="AQ64" s="982">
        <f t="shared" si="56"/>
        <v>0</v>
      </c>
      <c r="AR64" s="919">
        <f t="shared" si="56"/>
        <v>0</v>
      </c>
      <c r="AS64" s="919">
        <f t="shared" si="56"/>
        <v>0</v>
      </c>
      <c r="AT64" s="957">
        <f t="shared" si="56"/>
        <v>0</v>
      </c>
      <c r="AU64" s="919">
        <f t="shared" si="56"/>
        <v>0</v>
      </c>
      <c r="AV64" s="919">
        <f t="shared" si="56"/>
        <v>0</v>
      </c>
      <c r="AW64" s="957">
        <f t="shared" si="56"/>
        <v>0</v>
      </c>
      <c r="AX64" s="957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3583" t="s">
        <v>89</v>
      </c>
      <c r="B66" s="3607"/>
      <c r="C66" s="3533"/>
      <c r="D66" s="913" t="s">
        <v>4</v>
      </c>
      <c r="E66" s="913" t="s">
        <v>90</v>
      </c>
      <c r="F66" s="927" t="s">
        <v>91</v>
      </c>
      <c r="G66" s="927" t="s">
        <v>9</v>
      </c>
      <c r="H66" s="912" t="s">
        <v>92</v>
      </c>
      <c r="I66" s="912" t="s">
        <v>93</v>
      </c>
      <c r="J66" s="912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3620" t="s">
        <v>94</v>
      </c>
      <c r="B67" s="3621"/>
      <c r="C67" s="3622"/>
      <c r="D67" s="983"/>
      <c r="E67" s="983"/>
      <c r="F67" s="983"/>
      <c r="G67" s="983"/>
      <c r="H67" s="983"/>
      <c r="I67" s="983"/>
      <c r="J67" s="983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3609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3612" t="s">
        <v>99</v>
      </c>
      <c r="B71" s="3613"/>
      <c r="C71" s="3614"/>
      <c r="D71" s="984"/>
      <c r="E71" s="984"/>
      <c r="F71" s="984"/>
      <c r="G71" s="984"/>
      <c r="H71" s="984"/>
      <c r="I71" s="984"/>
      <c r="J71" s="984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3615" t="s">
        <v>101</v>
      </c>
      <c r="B73" s="3616"/>
      <c r="C73" s="3617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3608" t="s">
        <v>102</v>
      </c>
      <c r="B74" s="3612" t="s">
        <v>102</v>
      </c>
      <c r="C74" s="3614"/>
      <c r="D74" s="984"/>
      <c r="E74" s="984"/>
      <c r="F74" s="985"/>
      <c r="G74" s="986"/>
      <c r="H74" s="986"/>
      <c r="I74" s="986"/>
      <c r="J74" s="986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3609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3612" t="s">
        <v>104</v>
      </c>
      <c r="B76" s="3613"/>
      <c r="C76" s="3614"/>
      <c r="D76" s="984"/>
      <c r="E76" s="984"/>
      <c r="F76" s="984"/>
      <c r="G76" s="984"/>
      <c r="H76" s="984"/>
      <c r="I76" s="984"/>
      <c r="J76" s="984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3569" t="s">
        <v>110</v>
      </c>
      <c r="B82" s="3570"/>
      <c r="C82" s="3571"/>
      <c r="D82" s="3583" t="s">
        <v>111</v>
      </c>
      <c r="E82" s="3607"/>
      <c r="F82" s="3533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3572"/>
      <c r="B83" s="3499"/>
      <c r="C83" s="3573"/>
      <c r="D83" s="987" t="s">
        <v>4</v>
      </c>
      <c r="E83" s="943" t="s">
        <v>33</v>
      </c>
      <c r="F83" s="988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3608" t="s">
        <v>112</v>
      </c>
      <c r="B84" s="3610" t="s">
        <v>113</v>
      </c>
      <c r="C84" s="3611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3609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3570" t="s">
        <v>116</v>
      </c>
      <c r="B87" s="3570"/>
      <c r="C87" s="3571"/>
      <c r="D87" s="3569" t="s">
        <v>4</v>
      </c>
      <c r="E87" s="3570"/>
      <c r="F87" s="3571"/>
      <c r="G87" s="3532" t="s">
        <v>5</v>
      </c>
      <c r="H87" s="3541"/>
      <c r="I87" s="3541"/>
      <c r="J87" s="3541"/>
      <c r="K87" s="3541"/>
      <c r="L87" s="3541"/>
      <c r="M87" s="3541"/>
      <c r="N87" s="3541"/>
      <c r="O87" s="3541"/>
      <c r="P87" s="3541"/>
      <c r="Q87" s="3541"/>
      <c r="R87" s="3541"/>
      <c r="S87" s="3541"/>
      <c r="T87" s="3541"/>
      <c r="U87" s="3541"/>
      <c r="V87" s="3541"/>
      <c r="W87" s="3541"/>
      <c r="X87" s="3541"/>
      <c r="Y87" s="3541"/>
      <c r="Z87" s="3541"/>
      <c r="AA87" s="3541"/>
      <c r="AB87" s="3541"/>
      <c r="AC87" s="3541"/>
      <c r="AD87" s="3541"/>
      <c r="AE87" s="3541"/>
      <c r="AF87" s="3541"/>
      <c r="AG87" s="3541"/>
      <c r="AH87" s="3541"/>
      <c r="AI87" s="3541"/>
      <c r="AJ87" s="3541"/>
      <c r="AK87" s="3541"/>
      <c r="AL87" s="3541"/>
      <c r="AM87" s="3541"/>
      <c r="AN87" s="3543"/>
      <c r="AO87" s="3542" t="s">
        <v>117</v>
      </c>
      <c r="AP87" s="3602" t="s">
        <v>7</v>
      </c>
      <c r="AQ87" s="3605" t="s">
        <v>118</v>
      </c>
      <c r="AR87" s="3525" t="s">
        <v>119</v>
      </c>
      <c r="AS87" s="3525" t="s">
        <v>120</v>
      </c>
      <c r="AT87" s="3593" t="s">
        <v>121</v>
      </c>
      <c r="AU87" s="3593" t="s">
        <v>122</v>
      </c>
      <c r="AV87" s="3593" t="s">
        <v>123</v>
      </c>
      <c r="AW87" s="3527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3572"/>
      <c r="E88" s="3499"/>
      <c r="F88" s="3573"/>
      <c r="G88" s="3539" t="s">
        <v>124</v>
      </c>
      <c r="H88" s="3540"/>
      <c r="I88" s="3532" t="s">
        <v>16</v>
      </c>
      <c r="J88" s="3541"/>
      <c r="K88" s="3532" t="s">
        <v>17</v>
      </c>
      <c r="L88" s="3542"/>
      <c r="M88" s="3532" t="s">
        <v>18</v>
      </c>
      <c r="N88" s="3542"/>
      <c r="O88" s="3532" t="s">
        <v>19</v>
      </c>
      <c r="P88" s="3542"/>
      <c r="Q88" s="3532" t="s">
        <v>20</v>
      </c>
      <c r="R88" s="3542"/>
      <c r="S88" s="3532" t="s">
        <v>21</v>
      </c>
      <c r="T88" s="3542"/>
      <c r="U88" s="3541" t="s">
        <v>22</v>
      </c>
      <c r="V88" s="3542"/>
      <c r="W88" s="3532" t="s">
        <v>23</v>
      </c>
      <c r="X88" s="3533"/>
      <c r="Y88" s="3532" t="s">
        <v>24</v>
      </c>
      <c r="Z88" s="3533"/>
      <c r="AA88" s="3532" t="s">
        <v>25</v>
      </c>
      <c r="AB88" s="3533"/>
      <c r="AC88" s="3532" t="s">
        <v>26</v>
      </c>
      <c r="AD88" s="3533"/>
      <c r="AE88" s="3532" t="s">
        <v>27</v>
      </c>
      <c r="AF88" s="3533"/>
      <c r="AG88" s="3532" t="s">
        <v>28</v>
      </c>
      <c r="AH88" s="3533"/>
      <c r="AI88" s="3532" t="s">
        <v>29</v>
      </c>
      <c r="AJ88" s="3533"/>
      <c r="AK88" s="3541" t="s">
        <v>30</v>
      </c>
      <c r="AL88" s="3533"/>
      <c r="AM88" s="3532" t="s">
        <v>31</v>
      </c>
      <c r="AN88" s="3598"/>
      <c r="AO88" s="3542"/>
      <c r="AP88" s="3602"/>
      <c r="AQ88" s="3441"/>
      <c r="AR88" s="3290"/>
      <c r="AS88" s="3290"/>
      <c r="AT88" s="3593"/>
      <c r="AU88" s="3593"/>
      <c r="AV88" s="3593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3573"/>
      <c r="D89" s="920" t="s">
        <v>32</v>
      </c>
      <c r="E89" s="928" t="s">
        <v>33</v>
      </c>
      <c r="F89" s="919" t="s">
        <v>34</v>
      </c>
      <c r="G89" s="920" t="s">
        <v>33</v>
      </c>
      <c r="H89" s="919" t="s">
        <v>34</v>
      </c>
      <c r="I89" s="920" t="s">
        <v>33</v>
      </c>
      <c r="J89" s="929" t="s">
        <v>34</v>
      </c>
      <c r="K89" s="920" t="s">
        <v>33</v>
      </c>
      <c r="L89" s="919" t="s">
        <v>34</v>
      </c>
      <c r="M89" s="920" t="s">
        <v>33</v>
      </c>
      <c r="N89" s="919" t="s">
        <v>34</v>
      </c>
      <c r="O89" s="928" t="s">
        <v>33</v>
      </c>
      <c r="P89" s="919" t="s">
        <v>34</v>
      </c>
      <c r="Q89" s="928" t="s">
        <v>33</v>
      </c>
      <c r="R89" s="919" t="s">
        <v>34</v>
      </c>
      <c r="S89" s="928" t="s">
        <v>33</v>
      </c>
      <c r="T89" s="919" t="s">
        <v>34</v>
      </c>
      <c r="U89" s="928" t="s">
        <v>33</v>
      </c>
      <c r="V89" s="919" t="s">
        <v>34</v>
      </c>
      <c r="W89" s="928" t="s">
        <v>33</v>
      </c>
      <c r="X89" s="919" t="s">
        <v>34</v>
      </c>
      <c r="Y89" s="928" t="s">
        <v>33</v>
      </c>
      <c r="Z89" s="919" t="s">
        <v>34</v>
      </c>
      <c r="AA89" s="928" t="s">
        <v>33</v>
      </c>
      <c r="AB89" s="919" t="s">
        <v>34</v>
      </c>
      <c r="AC89" s="928" t="s">
        <v>33</v>
      </c>
      <c r="AD89" s="919" t="s">
        <v>34</v>
      </c>
      <c r="AE89" s="928" t="s">
        <v>33</v>
      </c>
      <c r="AF89" s="919" t="s">
        <v>34</v>
      </c>
      <c r="AG89" s="928" t="s">
        <v>33</v>
      </c>
      <c r="AH89" s="919" t="s">
        <v>34</v>
      </c>
      <c r="AI89" s="928" t="s">
        <v>33</v>
      </c>
      <c r="AJ89" s="919" t="s">
        <v>34</v>
      </c>
      <c r="AK89" s="928" t="s">
        <v>33</v>
      </c>
      <c r="AL89" s="919" t="s">
        <v>34</v>
      </c>
      <c r="AM89" s="928" t="s">
        <v>33</v>
      </c>
      <c r="AN89" s="921" t="s">
        <v>34</v>
      </c>
      <c r="AO89" s="3542"/>
      <c r="AP89" s="3602"/>
      <c r="AQ89" s="3606"/>
      <c r="AR89" s="3526"/>
      <c r="AS89" s="3526"/>
      <c r="AT89" s="3593"/>
      <c r="AU89" s="3593"/>
      <c r="AV89" s="3593"/>
      <c r="AW89" s="3523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3604" t="s">
        <v>125</v>
      </c>
      <c r="B90" s="3604"/>
      <c r="C90" s="3604"/>
      <c r="D90" s="989">
        <f>SUM(E90:F90)</f>
        <v>113</v>
      </c>
      <c r="E90" s="922">
        <f>SUM(G90+I90+K90+M90+O90+Q90+S90+U90+W90+Y90+AA90+AC90+AE90+AG90+AI90+AK90+AM90)</f>
        <v>38</v>
      </c>
      <c r="F90" s="895">
        <f>SUM(H90+J90+L90+N90+P90+R90+T90+V90+X90+Z90+AB90+AD90+AF90+AH90+AJ90+AL90+AN90)</f>
        <v>75</v>
      </c>
      <c r="G90" s="923">
        <v>0</v>
      </c>
      <c r="H90" s="892">
        <v>0</v>
      </c>
      <c r="I90" s="923">
        <v>0</v>
      </c>
      <c r="J90" s="933">
        <v>0</v>
      </c>
      <c r="K90" s="923">
        <v>0</v>
      </c>
      <c r="L90" s="892">
        <v>0</v>
      </c>
      <c r="M90" s="923">
        <v>1</v>
      </c>
      <c r="N90" s="892">
        <v>1</v>
      </c>
      <c r="O90" s="932">
        <v>0</v>
      </c>
      <c r="P90" s="892">
        <v>0</v>
      </c>
      <c r="Q90" s="932">
        <v>0</v>
      </c>
      <c r="R90" s="892">
        <v>0</v>
      </c>
      <c r="S90" s="932">
        <v>0</v>
      </c>
      <c r="T90" s="892">
        <v>0</v>
      </c>
      <c r="U90" s="932">
        <v>1</v>
      </c>
      <c r="V90" s="892">
        <v>0</v>
      </c>
      <c r="W90" s="932">
        <v>6</v>
      </c>
      <c r="X90" s="892">
        <v>9</v>
      </c>
      <c r="Y90" s="932">
        <v>6</v>
      </c>
      <c r="Z90" s="892">
        <v>5</v>
      </c>
      <c r="AA90" s="932">
        <v>0</v>
      </c>
      <c r="AB90" s="892">
        <v>6</v>
      </c>
      <c r="AC90" s="932">
        <v>8</v>
      </c>
      <c r="AD90" s="892">
        <v>16</v>
      </c>
      <c r="AE90" s="932">
        <v>2</v>
      </c>
      <c r="AF90" s="892">
        <v>9</v>
      </c>
      <c r="AG90" s="932">
        <v>5</v>
      </c>
      <c r="AH90" s="892">
        <v>14</v>
      </c>
      <c r="AI90" s="932">
        <v>2</v>
      </c>
      <c r="AJ90" s="892">
        <v>5</v>
      </c>
      <c r="AK90" s="932">
        <v>6</v>
      </c>
      <c r="AL90" s="892">
        <v>7</v>
      </c>
      <c r="AM90" s="932">
        <v>1</v>
      </c>
      <c r="AN90" s="893">
        <v>3</v>
      </c>
      <c r="AO90" s="931"/>
      <c r="AP90" s="990">
        <v>5</v>
      </c>
      <c r="AQ90" s="990">
        <v>113</v>
      </c>
      <c r="AR90" s="990">
        <v>0</v>
      </c>
      <c r="AS90" s="990">
        <v>0</v>
      </c>
      <c r="AT90" s="990">
        <v>1</v>
      </c>
      <c r="AU90" s="990">
        <v>0</v>
      </c>
      <c r="AV90" s="990">
        <v>0</v>
      </c>
      <c r="AW90" s="990">
        <v>1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2</v>
      </c>
      <c r="E91" s="34">
        <f t="shared" ref="E91:E143" si="78">SUM(G91+I91+K91+M91+O91+Q91+S91+U91+W91+Y91+AA91+AC91+AE91+AG91+AI91+AK91+AM91)</f>
        <v>1</v>
      </c>
      <c r="F91" s="36">
        <f t="shared" ref="F91:F143" si="79">SUM(H91+J91+L91+N91+P91+R91+T91+V91+X91+Z91+AB91+AD91+AF91+AH91+AJ91+AL91+AN91)</f>
        <v>1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1</v>
      </c>
      <c r="X91" s="39">
        <v>0</v>
      </c>
      <c r="Y91" s="68">
        <v>0</v>
      </c>
      <c r="Z91" s="39">
        <v>1</v>
      </c>
      <c r="AA91" s="68">
        <v>0</v>
      </c>
      <c r="AB91" s="39">
        <v>0</v>
      </c>
      <c r="AC91" s="68">
        <v>0</v>
      </c>
      <c r="AD91" s="39">
        <v>0</v>
      </c>
      <c r="AE91" s="68">
        <v>0</v>
      </c>
      <c r="AF91" s="39">
        <v>0</v>
      </c>
      <c r="AG91" s="68">
        <v>0</v>
      </c>
      <c r="AH91" s="39">
        <v>0</v>
      </c>
      <c r="AI91" s="68">
        <v>0</v>
      </c>
      <c r="AJ91" s="39">
        <v>0</v>
      </c>
      <c r="AK91" s="68">
        <v>0</v>
      </c>
      <c r="AL91" s="39">
        <v>0</v>
      </c>
      <c r="AM91" s="68">
        <v>0</v>
      </c>
      <c r="AN91" s="40">
        <v>0</v>
      </c>
      <c r="AO91" s="38"/>
      <c r="AP91" s="38">
        <v>0</v>
      </c>
      <c r="AQ91" s="41">
        <v>2</v>
      </c>
      <c r="AR91" s="41">
        <v>0</v>
      </c>
      <c r="AS91" s="41">
        <v>0</v>
      </c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9</v>
      </c>
      <c r="E92" s="34">
        <f t="shared" si="78"/>
        <v>7</v>
      </c>
      <c r="F92" s="36">
        <f t="shared" si="79"/>
        <v>2</v>
      </c>
      <c r="G92" s="37">
        <v>0</v>
      </c>
      <c r="H92" s="27">
        <v>1</v>
      </c>
      <c r="I92" s="24">
        <v>0</v>
      </c>
      <c r="J92" s="238">
        <v>0</v>
      </c>
      <c r="K92" s="24">
        <v>0</v>
      </c>
      <c r="L92" s="39">
        <v>0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0</v>
      </c>
      <c r="V92" s="39">
        <v>0</v>
      </c>
      <c r="W92" s="68">
        <v>0</v>
      </c>
      <c r="X92" s="39">
        <v>1</v>
      </c>
      <c r="Y92" s="68">
        <v>0</v>
      </c>
      <c r="Z92" s="39">
        <v>0</v>
      </c>
      <c r="AA92" s="68">
        <v>0</v>
      </c>
      <c r="AB92" s="39">
        <v>0</v>
      </c>
      <c r="AC92" s="68">
        <v>2</v>
      </c>
      <c r="AD92" s="39">
        <v>0</v>
      </c>
      <c r="AE92" s="68">
        <v>1</v>
      </c>
      <c r="AF92" s="39">
        <v>0</v>
      </c>
      <c r="AG92" s="68">
        <v>2</v>
      </c>
      <c r="AH92" s="39">
        <v>0</v>
      </c>
      <c r="AI92" s="68">
        <v>0</v>
      </c>
      <c r="AJ92" s="39">
        <v>0</v>
      </c>
      <c r="AK92" s="68">
        <v>1</v>
      </c>
      <c r="AL92" s="39">
        <v>0</v>
      </c>
      <c r="AM92" s="68">
        <v>1</v>
      </c>
      <c r="AN92" s="40">
        <v>0</v>
      </c>
      <c r="AO92" s="38"/>
      <c r="AP92" s="25">
        <v>0</v>
      </c>
      <c r="AQ92" s="29">
        <v>9</v>
      </c>
      <c r="AR92" s="29">
        <v>0</v>
      </c>
      <c r="AS92" s="29">
        <v>0</v>
      </c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12</v>
      </c>
      <c r="E93" s="34">
        <f t="shared" si="78"/>
        <v>9</v>
      </c>
      <c r="F93" s="36">
        <f t="shared" si="79"/>
        <v>3</v>
      </c>
      <c r="G93" s="37">
        <v>0</v>
      </c>
      <c r="H93" s="27">
        <v>1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0</v>
      </c>
      <c r="X93" s="39">
        <v>1</v>
      </c>
      <c r="Y93" s="68">
        <v>0</v>
      </c>
      <c r="Z93" s="39">
        <v>0</v>
      </c>
      <c r="AA93" s="68">
        <v>0</v>
      </c>
      <c r="AB93" s="39">
        <v>0</v>
      </c>
      <c r="AC93" s="68">
        <v>0</v>
      </c>
      <c r="AD93" s="39">
        <v>0</v>
      </c>
      <c r="AE93" s="68">
        <v>4</v>
      </c>
      <c r="AF93" s="39">
        <v>0</v>
      </c>
      <c r="AG93" s="68">
        <v>1</v>
      </c>
      <c r="AH93" s="39">
        <v>1</v>
      </c>
      <c r="AI93" s="68">
        <v>0</v>
      </c>
      <c r="AJ93" s="39">
        <v>0</v>
      </c>
      <c r="AK93" s="68">
        <v>1</v>
      </c>
      <c r="AL93" s="39">
        <v>0</v>
      </c>
      <c r="AM93" s="68">
        <v>3</v>
      </c>
      <c r="AN93" s="40">
        <v>0</v>
      </c>
      <c r="AO93" s="38"/>
      <c r="AP93" s="25">
        <v>0</v>
      </c>
      <c r="AQ93" s="29">
        <v>12</v>
      </c>
      <c r="AR93" s="29">
        <v>0</v>
      </c>
      <c r="AS93" s="29">
        <v>0</v>
      </c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166</v>
      </c>
      <c r="E94" s="34">
        <f t="shared" si="78"/>
        <v>57</v>
      </c>
      <c r="F94" s="36">
        <f>SUM(H94+J94+L94+N94+P94+R94+T94+V94+X94+Z94+AB94+AD94+AF94+AH94+AJ94+AL94+AN94)</f>
        <v>109</v>
      </c>
      <c r="G94" s="37"/>
      <c r="H94" s="27"/>
      <c r="I94" s="24"/>
      <c r="J94" s="238"/>
      <c r="K94" s="24"/>
      <c r="L94" s="39">
        <v>2</v>
      </c>
      <c r="M94" s="37">
        <v>1</v>
      </c>
      <c r="N94" s="39"/>
      <c r="O94" s="68"/>
      <c r="P94" s="39"/>
      <c r="Q94" s="68"/>
      <c r="R94" s="39"/>
      <c r="S94" s="68"/>
      <c r="T94" s="39">
        <v>2</v>
      </c>
      <c r="U94" s="68">
        <v>3</v>
      </c>
      <c r="V94" s="39">
        <v>8</v>
      </c>
      <c r="W94" s="68">
        <v>12</v>
      </c>
      <c r="X94" s="39">
        <v>20</v>
      </c>
      <c r="Y94" s="68">
        <v>4</v>
      </c>
      <c r="Z94" s="39">
        <v>5</v>
      </c>
      <c r="AA94" s="68"/>
      <c r="AB94" s="39">
        <v>3</v>
      </c>
      <c r="AC94" s="68">
        <v>3</v>
      </c>
      <c r="AD94" s="39">
        <v>3</v>
      </c>
      <c r="AE94" s="68">
        <v>5</v>
      </c>
      <c r="AF94" s="39">
        <v>5</v>
      </c>
      <c r="AG94" s="68">
        <v>10</v>
      </c>
      <c r="AH94" s="39">
        <v>15</v>
      </c>
      <c r="AI94" s="68">
        <v>6</v>
      </c>
      <c r="AJ94" s="39">
        <v>8</v>
      </c>
      <c r="AK94" s="68">
        <v>8</v>
      </c>
      <c r="AL94" s="39">
        <v>25</v>
      </c>
      <c r="AM94" s="68">
        <v>5</v>
      </c>
      <c r="AN94" s="40">
        <v>13</v>
      </c>
      <c r="AO94" s="38">
        <v>7</v>
      </c>
      <c r="AP94" s="25">
        <v>1</v>
      </c>
      <c r="AQ94" s="29">
        <v>166</v>
      </c>
      <c r="AR94" s="29">
        <v>0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39</v>
      </c>
      <c r="E95" s="34">
        <f>SUM(Y95+AA95+AC95+AE95+AG95+AI95+AK95+AM95)</f>
        <v>20</v>
      </c>
      <c r="F95" s="36">
        <f>SUM(Z95+AB95+AD95+AF95+AH95+AJ95+AL95+AN95)</f>
        <v>19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8</v>
      </c>
      <c r="Z95" s="39">
        <v>8</v>
      </c>
      <c r="AA95" s="68">
        <v>10</v>
      </c>
      <c r="AB95" s="39">
        <v>10</v>
      </c>
      <c r="AC95" s="68">
        <v>1</v>
      </c>
      <c r="AD95" s="39">
        <v>0</v>
      </c>
      <c r="AE95" s="68">
        <v>0</v>
      </c>
      <c r="AF95" s="39">
        <v>0</v>
      </c>
      <c r="AG95" s="68">
        <v>1</v>
      </c>
      <c r="AH95" s="39">
        <v>1</v>
      </c>
      <c r="AI95" s="68">
        <v>0</v>
      </c>
      <c r="AJ95" s="39">
        <v>0</v>
      </c>
      <c r="AK95" s="68">
        <v>0</v>
      </c>
      <c r="AL95" s="39">
        <v>0</v>
      </c>
      <c r="AM95" s="68">
        <v>0</v>
      </c>
      <c r="AN95" s="40">
        <v>0</v>
      </c>
      <c r="AO95" s="243"/>
      <c r="AP95" s="25">
        <v>0</v>
      </c>
      <c r="AQ95" s="29">
        <v>39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67</v>
      </c>
      <c r="E96" s="34">
        <f t="shared" si="78"/>
        <v>29</v>
      </c>
      <c r="F96" s="36">
        <f t="shared" si="79"/>
        <v>38</v>
      </c>
      <c r="G96" s="37">
        <v>0</v>
      </c>
      <c r="H96" s="39">
        <v>1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0</v>
      </c>
      <c r="P96" s="39">
        <v>0</v>
      </c>
      <c r="Q96" s="68">
        <v>0</v>
      </c>
      <c r="R96" s="39">
        <v>0</v>
      </c>
      <c r="S96" s="68">
        <v>0</v>
      </c>
      <c r="T96" s="39">
        <v>0</v>
      </c>
      <c r="U96" s="68">
        <v>2</v>
      </c>
      <c r="V96" s="39">
        <v>0</v>
      </c>
      <c r="W96" s="68">
        <v>0</v>
      </c>
      <c r="X96" s="39">
        <v>2</v>
      </c>
      <c r="Y96" s="68">
        <v>10</v>
      </c>
      <c r="Z96" s="39">
        <v>10</v>
      </c>
      <c r="AA96" s="68">
        <v>11</v>
      </c>
      <c r="AB96" s="39">
        <v>11</v>
      </c>
      <c r="AC96" s="68">
        <v>1</v>
      </c>
      <c r="AD96" s="39">
        <v>2</v>
      </c>
      <c r="AE96" s="68">
        <v>2</v>
      </c>
      <c r="AF96" s="39">
        <v>1</v>
      </c>
      <c r="AG96" s="68">
        <v>1</v>
      </c>
      <c r="AH96" s="39">
        <v>8</v>
      </c>
      <c r="AI96" s="68">
        <v>0</v>
      </c>
      <c r="AJ96" s="39">
        <v>3</v>
      </c>
      <c r="AK96" s="68">
        <v>2</v>
      </c>
      <c r="AL96" s="39">
        <v>0</v>
      </c>
      <c r="AM96" s="68">
        <v>0</v>
      </c>
      <c r="AN96" s="40">
        <v>0</v>
      </c>
      <c r="AO96" s="38"/>
      <c r="AP96" s="38">
        <v>1</v>
      </c>
      <c r="AQ96" s="41">
        <v>67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0</v>
      </c>
      <c r="E97" s="34">
        <f t="shared" si="78"/>
        <v>0</v>
      </c>
      <c r="F97" s="36">
        <f t="shared" si="79"/>
        <v>0</v>
      </c>
      <c r="G97" s="37"/>
      <c r="H97" s="39"/>
      <c r="I97" s="37"/>
      <c r="J97" s="69"/>
      <c r="K97" s="37"/>
      <c r="L97" s="39"/>
      <c r="M97" s="37"/>
      <c r="N97" s="39"/>
      <c r="O97" s="68"/>
      <c r="P97" s="39"/>
      <c r="Q97" s="68"/>
      <c r="R97" s="39"/>
      <c r="S97" s="68"/>
      <c r="T97" s="39"/>
      <c r="U97" s="68"/>
      <c r="V97" s="39"/>
      <c r="W97" s="68"/>
      <c r="X97" s="39"/>
      <c r="Y97" s="68"/>
      <c r="Z97" s="39"/>
      <c r="AA97" s="68"/>
      <c r="AB97" s="39"/>
      <c r="AC97" s="68"/>
      <c r="AD97" s="39"/>
      <c r="AE97" s="68"/>
      <c r="AF97" s="39"/>
      <c r="AG97" s="68"/>
      <c r="AH97" s="39"/>
      <c r="AI97" s="68"/>
      <c r="AJ97" s="39"/>
      <c r="AK97" s="68"/>
      <c r="AL97" s="39"/>
      <c r="AM97" s="68"/>
      <c r="AN97" s="40"/>
      <c r="AO97" s="38"/>
      <c r="AP97" s="38">
        <v>0</v>
      </c>
      <c r="AQ97" s="41">
        <v>0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89</v>
      </c>
      <c r="E98" s="34">
        <f t="shared" si="78"/>
        <v>30</v>
      </c>
      <c r="F98" s="36">
        <f t="shared" si="79"/>
        <v>59</v>
      </c>
      <c r="G98" s="37">
        <v>0</v>
      </c>
      <c r="H98" s="27">
        <v>0</v>
      </c>
      <c r="I98" s="24">
        <v>0</v>
      </c>
      <c r="J98" s="238">
        <v>0</v>
      </c>
      <c r="K98" s="24">
        <v>0</v>
      </c>
      <c r="L98" s="39">
        <v>0</v>
      </c>
      <c r="M98" s="37">
        <v>0</v>
      </c>
      <c r="N98" s="39">
        <v>0</v>
      </c>
      <c r="O98" s="68">
        <v>0</v>
      </c>
      <c r="P98" s="39">
        <v>0</v>
      </c>
      <c r="Q98" s="68">
        <v>0</v>
      </c>
      <c r="R98" s="39">
        <v>0</v>
      </c>
      <c r="S98" s="68">
        <v>0</v>
      </c>
      <c r="T98" s="39">
        <v>0</v>
      </c>
      <c r="U98" s="68">
        <v>2</v>
      </c>
      <c r="V98" s="39">
        <v>0</v>
      </c>
      <c r="W98" s="68">
        <v>0</v>
      </c>
      <c r="X98" s="39">
        <v>0</v>
      </c>
      <c r="Y98" s="68">
        <v>2</v>
      </c>
      <c r="Z98" s="39">
        <v>0</v>
      </c>
      <c r="AA98" s="68">
        <v>0</v>
      </c>
      <c r="AB98" s="39">
        <v>0</v>
      </c>
      <c r="AC98" s="68">
        <v>2</v>
      </c>
      <c r="AD98" s="39">
        <v>8</v>
      </c>
      <c r="AE98" s="68">
        <v>3</v>
      </c>
      <c r="AF98" s="39">
        <v>21</v>
      </c>
      <c r="AG98" s="68">
        <v>16</v>
      </c>
      <c r="AH98" s="39">
        <v>24</v>
      </c>
      <c r="AI98" s="68">
        <v>0</v>
      </c>
      <c r="AJ98" s="39">
        <v>4</v>
      </c>
      <c r="AK98" s="68">
        <v>3</v>
      </c>
      <c r="AL98" s="39">
        <v>2</v>
      </c>
      <c r="AM98" s="68">
        <v>2</v>
      </c>
      <c r="AN98" s="40">
        <v>0</v>
      </c>
      <c r="AO98" s="38"/>
      <c r="AP98" s="25">
        <v>0</v>
      </c>
      <c r="AQ98" s="29">
        <v>89</v>
      </c>
      <c r="AR98" s="29">
        <v>0</v>
      </c>
      <c r="AS98" s="29">
        <v>0</v>
      </c>
      <c r="AT98" s="25">
        <v>0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/>
      <c r="AQ99" s="29"/>
      <c r="AR99" s="29"/>
      <c r="AS99" s="29"/>
      <c r="AT99" s="25"/>
      <c r="AU99" s="25"/>
      <c r="AV99" s="25"/>
      <c r="AW99" s="25"/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39</v>
      </c>
      <c r="E100" s="34">
        <f>SUM(G100+I100+K100+M100+O100+Q100+S100+U100+W100+Y100)</f>
        <v>12</v>
      </c>
      <c r="F100" s="36">
        <f>SUM(H100+J100+L100+N100+P100+R100+T100+V100+X100+Z100)</f>
        <v>27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2</v>
      </c>
      <c r="V100" s="39">
        <v>0</v>
      </c>
      <c r="W100" s="68">
        <v>2</v>
      </c>
      <c r="X100" s="39">
        <v>11</v>
      </c>
      <c r="Y100" s="68">
        <v>8</v>
      </c>
      <c r="Z100" s="39">
        <v>16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/>
      <c r="AP100" s="38">
        <v>0</v>
      </c>
      <c r="AQ100" s="41">
        <v>39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15</v>
      </c>
      <c r="E101" s="34">
        <f t="shared" si="78"/>
        <v>6</v>
      </c>
      <c r="F101" s="36">
        <f t="shared" si="79"/>
        <v>9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1</v>
      </c>
      <c r="X101" s="39">
        <v>1</v>
      </c>
      <c r="Y101" s="68">
        <v>4</v>
      </c>
      <c r="Z101" s="39">
        <v>5</v>
      </c>
      <c r="AA101" s="68">
        <v>1</v>
      </c>
      <c r="AB101" s="39">
        <v>3</v>
      </c>
      <c r="AC101" s="68">
        <v>0</v>
      </c>
      <c r="AD101" s="39">
        <v>0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/>
      <c r="AP101" s="38">
        <v>0</v>
      </c>
      <c r="AQ101" s="41">
        <v>15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12</v>
      </c>
      <c r="E102" s="34">
        <f t="shared" si="78"/>
        <v>2</v>
      </c>
      <c r="F102" s="36">
        <f t="shared" si="79"/>
        <v>10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1</v>
      </c>
      <c r="Y102" s="68">
        <v>1</v>
      </c>
      <c r="Z102" s="39">
        <v>1</v>
      </c>
      <c r="AA102" s="68">
        <v>0</v>
      </c>
      <c r="AB102" s="39">
        <v>0</v>
      </c>
      <c r="AC102" s="68">
        <v>0</v>
      </c>
      <c r="AD102" s="39">
        <v>0</v>
      </c>
      <c r="AE102" s="68">
        <v>0</v>
      </c>
      <c r="AF102" s="39">
        <v>3</v>
      </c>
      <c r="AG102" s="68">
        <v>1</v>
      </c>
      <c r="AH102" s="39">
        <v>1</v>
      </c>
      <c r="AI102" s="68">
        <v>0</v>
      </c>
      <c r="AJ102" s="39">
        <v>1</v>
      </c>
      <c r="AK102" s="68">
        <v>0</v>
      </c>
      <c r="AL102" s="39">
        <v>3</v>
      </c>
      <c r="AM102" s="68">
        <v>0</v>
      </c>
      <c r="AN102" s="40">
        <v>0</v>
      </c>
      <c r="AO102" s="38"/>
      <c r="AP102" s="38">
        <v>0</v>
      </c>
      <c r="AQ102" s="41">
        <v>12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9</v>
      </c>
      <c r="E103" s="34">
        <f t="shared" si="78"/>
        <v>1</v>
      </c>
      <c r="F103" s="36">
        <f t="shared" si="79"/>
        <v>8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1</v>
      </c>
      <c r="X103" s="39">
        <v>1</v>
      </c>
      <c r="Y103" s="68">
        <v>0</v>
      </c>
      <c r="Z103" s="39">
        <v>4</v>
      </c>
      <c r="AA103" s="68">
        <v>0</v>
      </c>
      <c r="AB103" s="39">
        <v>3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/>
      <c r="AP103" s="38">
        <v>0</v>
      </c>
      <c r="AQ103" s="41">
        <v>9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/>
      <c r="AP104" s="38"/>
      <c r="AQ104" s="41"/>
      <c r="AR104" s="29"/>
      <c r="AS104" s="41"/>
      <c r="AT104" s="38"/>
      <c r="AU104" s="38"/>
      <c r="AV104" s="38"/>
      <c r="AW104" s="38"/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/>
      <c r="AP105" s="38"/>
      <c r="AQ105" s="41"/>
      <c r="AR105" s="245"/>
      <c r="AS105" s="41"/>
      <c r="AT105" s="38"/>
      <c r="AU105" s="38"/>
      <c r="AV105" s="38"/>
      <c r="AW105" s="38"/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14</v>
      </c>
      <c r="E106" s="34">
        <f t="shared" ref="E106:F108" si="87">SUM(Q106+S106+U106+W106+Y106+AA106+AC106+AE106+AG106+AI106+AK106+AM106)</f>
        <v>6</v>
      </c>
      <c r="F106" s="36">
        <f t="shared" si="87"/>
        <v>8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1</v>
      </c>
      <c r="V106" s="39">
        <v>0</v>
      </c>
      <c r="W106" s="68">
        <v>0</v>
      </c>
      <c r="X106" s="39">
        <v>0</v>
      </c>
      <c r="Y106" s="68">
        <v>3</v>
      </c>
      <c r="Z106" s="39">
        <v>0</v>
      </c>
      <c r="AA106" s="68">
        <v>0</v>
      </c>
      <c r="AB106" s="39">
        <v>1</v>
      </c>
      <c r="AC106" s="68">
        <v>0</v>
      </c>
      <c r="AD106" s="39">
        <v>4</v>
      </c>
      <c r="AE106" s="68">
        <v>0</v>
      </c>
      <c r="AF106" s="39">
        <v>0</v>
      </c>
      <c r="AG106" s="68">
        <v>1</v>
      </c>
      <c r="AH106" s="39">
        <v>0</v>
      </c>
      <c r="AI106" s="68">
        <v>0</v>
      </c>
      <c r="AJ106" s="39">
        <v>1</v>
      </c>
      <c r="AK106" s="68">
        <v>1</v>
      </c>
      <c r="AL106" s="39">
        <v>2</v>
      </c>
      <c r="AM106" s="68">
        <v>0</v>
      </c>
      <c r="AN106" s="40">
        <v>0</v>
      </c>
      <c r="AO106" s="38"/>
      <c r="AP106" s="38">
        <v>1</v>
      </c>
      <c r="AQ106" s="41">
        <v>14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16</v>
      </c>
      <c r="E107" s="34">
        <f t="shared" si="87"/>
        <v>1</v>
      </c>
      <c r="F107" s="36">
        <f t="shared" si="87"/>
        <v>15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0</v>
      </c>
      <c r="Y107" s="68">
        <v>0</v>
      </c>
      <c r="Z107" s="39">
        <v>1</v>
      </c>
      <c r="AA107" s="68">
        <v>0</v>
      </c>
      <c r="AB107" s="39">
        <v>2</v>
      </c>
      <c r="AC107" s="68">
        <v>1</v>
      </c>
      <c r="AD107" s="39">
        <v>3</v>
      </c>
      <c r="AE107" s="68">
        <v>0</v>
      </c>
      <c r="AF107" s="39">
        <v>1</v>
      </c>
      <c r="AG107" s="68">
        <v>0</v>
      </c>
      <c r="AH107" s="39">
        <v>5</v>
      </c>
      <c r="AI107" s="68">
        <v>0</v>
      </c>
      <c r="AJ107" s="39">
        <v>2</v>
      </c>
      <c r="AK107" s="68">
        <v>0</v>
      </c>
      <c r="AL107" s="39">
        <v>1</v>
      </c>
      <c r="AM107" s="68">
        <v>0</v>
      </c>
      <c r="AN107" s="40">
        <v>0</v>
      </c>
      <c r="AO107" s="38"/>
      <c r="AP107" s="38">
        <v>0</v>
      </c>
      <c r="AQ107" s="41">
        <v>16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13</v>
      </c>
      <c r="E108" s="34">
        <f t="shared" si="87"/>
        <v>3</v>
      </c>
      <c r="F108" s="36">
        <f t="shared" si="87"/>
        <v>10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1</v>
      </c>
      <c r="X108" s="39">
        <v>1</v>
      </c>
      <c r="Y108" s="68">
        <v>0</v>
      </c>
      <c r="Z108" s="39">
        <v>1</v>
      </c>
      <c r="AA108" s="68">
        <v>0</v>
      </c>
      <c r="AB108" s="39">
        <v>2</v>
      </c>
      <c r="AC108" s="68">
        <v>0</v>
      </c>
      <c r="AD108" s="39">
        <v>2</v>
      </c>
      <c r="AE108" s="68">
        <v>0</v>
      </c>
      <c r="AF108" s="39">
        <v>2</v>
      </c>
      <c r="AG108" s="68">
        <v>1</v>
      </c>
      <c r="AH108" s="39">
        <v>2</v>
      </c>
      <c r="AI108" s="68">
        <v>0</v>
      </c>
      <c r="AJ108" s="39">
        <v>0</v>
      </c>
      <c r="AK108" s="68">
        <v>1</v>
      </c>
      <c r="AL108" s="39">
        <v>0</v>
      </c>
      <c r="AM108" s="68">
        <v>0</v>
      </c>
      <c r="AN108" s="40">
        <v>0</v>
      </c>
      <c r="AO108" s="38"/>
      <c r="AP108" s="38">
        <v>0</v>
      </c>
      <c r="AQ108" s="41">
        <v>13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/>
      <c r="AP109" s="38"/>
      <c r="AQ109" s="41"/>
      <c r="AR109" s="245"/>
      <c r="AS109" s="41"/>
      <c r="AT109" s="38"/>
      <c r="AU109" s="38"/>
      <c r="AV109" s="38"/>
      <c r="AW109" s="38"/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/>
      <c r="AP110" s="38"/>
      <c r="AQ110" s="41"/>
      <c r="AR110" s="41"/>
      <c r="AS110" s="41"/>
      <c r="AT110" s="38"/>
      <c r="AU110" s="38"/>
      <c r="AV110" s="38"/>
      <c r="AW110" s="38"/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1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1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>
        <v>1</v>
      </c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/>
      <c r="AP111" s="38">
        <v>0</v>
      </c>
      <c r="AQ111" s="41">
        <v>1</v>
      </c>
      <c r="AR111" s="41">
        <v>0</v>
      </c>
      <c r="AS111" s="41">
        <v>0</v>
      </c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/>
      <c r="AP112" s="38"/>
      <c r="AQ112" s="41"/>
      <c r="AR112" s="41"/>
      <c r="AS112" s="41"/>
      <c r="AT112" s="38"/>
      <c r="AU112" s="38"/>
      <c r="AV112" s="38"/>
      <c r="AW112" s="38"/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/>
      <c r="AP113" s="38"/>
      <c r="AQ113" s="41"/>
      <c r="AR113" s="41"/>
      <c r="AS113" s="41"/>
      <c r="AT113" s="38"/>
      <c r="AU113" s="38"/>
      <c r="AV113" s="38"/>
      <c r="AW113" s="38"/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/>
      <c r="AP114" s="38"/>
      <c r="AQ114" s="41"/>
      <c r="AR114" s="41"/>
      <c r="AS114" s="41"/>
      <c r="AT114" s="38"/>
      <c r="AU114" s="38"/>
      <c r="AV114" s="38"/>
      <c r="AW114" s="38"/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/>
      <c r="AP115" s="38"/>
      <c r="AQ115" s="41"/>
      <c r="AR115" s="41"/>
      <c r="AS115" s="41"/>
      <c r="AT115" s="38"/>
      <c r="AU115" s="38"/>
      <c r="AV115" s="38"/>
      <c r="AW115" s="38"/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/>
      <c r="AP116" s="38"/>
      <c r="AQ116" s="41"/>
      <c r="AR116" s="41"/>
      <c r="AS116" s="41"/>
      <c r="AT116" s="38"/>
      <c r="AU116" s="38"/>
      <c r="AV116" s="38"/>
      <c r="AW116" s="38"/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6</v>
      </c>
      <c r="E117" s="34">
        <f>SUM(S117+U117+W117+Y117+AA117+AC117+AE117+AG117+AI117+AK117+AM117)</f>
        <v>1</v>
      </c>
      <c r="F117" s="36">
        <f>SUM(T117+V117+X117+Z117+AB117+AD117+AF117+AH117+AJ117+AL117+AN117)</f>
        <v>5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/>
      <c r="T117" s="39"/>
      <c r="U117" s="68"/>
      <c r="V117" s="39"/>
      <c r="W117" s="68"/>
      <c r="X117" s="39"/>
      <c r="Y117" s="68">
        <v>0</v>
      </c>
      <c r="Z117" s="39">
        <v>0</v>
      </c>
      <c r="AA117" s="68">
        <v>0</v>
      </c>
      <c r="AB117" s="39">
        <v>0</v>
      </c>
      <c r="AC117" s="68">
        <v>0</v>
      </c>
      <c r="AD117" s="39">
        <v>0</v>
      </c>
      <c r="AE117" s="68">
        <v>0</v>
      </c>
      <c r="AF117" s="39">
        <v>2</v>
      </c>
      <c r="AG117" s="68">
        <v>1</v>
      </c>
      <c r="AH117" s="39">
        <v>2</v>
      </c>
      <c r="AI117" s="68">
        <v>0</v>
      </c>
      <c r="AJ117" s="39">
        <v>0</v>
      </c>
      <c r="AK117" s="68">
        <v>0</v>
      </c>
      <c r="AL117" s="39">
        <v>1</v>
      </c>
      <c r="AM117" s="68">
        <v>0</v>
      </c>
      <c r="AN117" s="40">
        <v>0</v>
      </c>
      <c r="AO117" s="38"/>
      <c r="AP117" s="38">
        <v>0</v>
      </c>
      <c r="AQ117" s="41">
        <v>6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16</v>
      </c>
      <c r="E118" s="34">
        <f>SUM(U118+W118+Y118+AA118+AC118+AE118+AG118+AI118+AK118+AM118)</f>
        <v>5</v>
      </c>
      <c r="F118" s="36">
        <f>SUM(V118+X118+Z118+AB118+AD118+AF118+AH118+AJ118+AL118+AN118)</f>
        <v>11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/>
      <c r="V118" s="39"/>
      <c r="W118" s="68"/>
      <c r="X118" s="39"/>
      <c r="Y118" s="68">
        <v>2</v>
      </c>
      <c r="Z118" s="39">
        <v>2</v>
      </c>
      <c r="AA118" s="68">
        <v>1</v>
      </c>
      <c r="AB118" s="39">
        <v>1</v>
      </c>
      <c r="AC118" s="68">
        <v>0</v>
      </c>
      <c r="AD118" s="39">
        <v>2</v>
      </c>
      <c r="AE118" s="68">
        <v>1</v>
      </c>
      <c r="AF118" s="39">
        <v>1</v>
      </c>
      <c r="AG118" s="68">
        <v>0</v>
      </c>
      <c r="AH118" s="39">
        <v>3</v>
      </c>
      <c r="AI118" s="68">
        <v>0</v>
      </c>
      <c r="AJ118" s="39">
        <v>2</v>
      </c>
      <c r="AK118" s="68">
        <v>1</v>
      </c>
      <c r="AL118" s="39">
        <v>0</v>
      </c>
      <c r="AM118" s="68">
        <v>0</v>
      </c>
      <c r="AN118" s="40">
        <v>0</v>
      </c>
      <c r="AO118" s="38"/>
      <c r="AP118" s="38">
        <v>1</v>
      </c>
      <c r="AQ118" s="41">
        <v>16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12</v>
      </c>
      <c r="E120" s="34">
        <f>SUM(G120+I120+K120+M120+O120+Q120+S120+U120+W120+Y120+AA120+AC120+AE120+AG120+AI120+AK120+AM120)</f>
        <v>2</v>
      </c>
      <c r="F120" s="36">
        <f t="shared" si="79"/>
        <v>10</v>
      </c>
      <c r="G120" s="37"/>
      <c r="H120" s="39"/>
      <c r="I120" s="37"/>
      <c r="J120" s="69"/>
      <c r="K120" s="37"/>
      <c r="L120" s="39"/>
      <c r="M120" s="37"/>
      <c r="N120" s="39"/>
      <c r="O120" s="68"/>
      <c r="P120" s="39"/>
      <c r="Q120" s="68"/>
      <c r="R120" s="39"/>
      <c r="S120" s="68"/>
      <c r="T120" s="39"/>
      <c r="U120" s="68"/>
      <c r="V120" s="39"/>
      <c r="W120" s="68"/>
      <c r="X120" s="39">
        <v>1</v>
      </c>
      <c r="Y120" s="68">
        <v>1</v>
      </c>
      <c r="Z120" s="39">
        <v>1</v>
      </c>
      <c r="AA120" s="68">
        <v>0</v>
      </c>
      <c r="AB120" s="39">
        <v>0</v>
      </c>
      <c r="AC120" s="68">
        <v>0</v>
      </c>
      <c r="AD120" s="39">
        <v>0</v>
      </c>
      <c r="AE120" s="68">
        <v>0</v>
      </c>
      <c r="AF120" s="39">
        <v>3</v>
      </c>
      <c r="AG120" s="68">
        <v>1</v>
      </c>
      <c r="AH120" s="39">
        <v>1</v>
      </c>
      <c r="AI120" s="68">
        <v>0</v>
      </c>
      <c r="AJ120" s="39">
        <v>1</v>
      </c>
      <c r="AK120" s="68">
        <v>0</v>
      </c>
      <c r="AL120" s="39">
        <v>3</v>
      </c>
      <c r="AM120" s="68">
        <v>0</v>
      </c>
      <c r="AN120" s="40">
        <v>0</v>
      </c>
      <c r="AO120" s="38">
        <v>0</v>
      </c>
      <c r="AP120" s="38">
        <v>0</v>
      </c>
      <c r="AQ120" s="41">
        <v>12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/>
      <c r="AQ121" s="41"/>
      <c r="AR121" s="249"/>
      <c r="AS121" s="41"/>
      <c r="AT121" s="38"/>
      <c r="AU121" s="38"/>
      <c r="AV121" s="38"/>
      <c r="AW121" s="38"/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/>
      <c r="AQ122" s="41"/>
      <c r="AR122" s="249"/>
      <c r="AS122" s="41"/>
      <c r="AT122" s="38"/>
      <c r="AU122" s="38"/>
      <c r="AV122" s="38"/>
      <c r="AW122" s="38"/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/>
      <c r="AQ123" s="41"/>
      <c r="AR123" s="41"/>
      <c r="AS123" s="41"/>
      <c r="AT123" s="38"/>
      <c r="AU123" s="38"/>
      <c r="AV123" s="38"/>
      <c r="AW123" s="38"/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/>
      <c r="AQ124" s="41"/>
      <c r="AR124" s="41"/>
      <c r="AS124" s="41"/>
      <c r="AT124" s="38"/>
      <c r="AU124" s="38"/>
      <c r="AV124" s="38"/>
      <c r="AW124" s="38"/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/>
      <c r="AQ125" s="41"/>
      <c r="AR125" s="41"/>
      <c r="AS125" s="41"/>
      <c r="AT125" s="38"/>
      <c r="AU125" s="38"/>
      <c r="AV125" s="38"/>
      <c r="AW125" s="38"/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5</v>
      </c>
      <c r="E126" s="34">
        <f t="shared" si="92"/>
        <v>3</v>
      </c>
      <c r="F126" s="36">
        <f t="shared" si="92"/>
        <v>2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1</v>
      </c>
      <c r="AH126" s="39">
        <v>2</v>
      </c>
      <c r="AI126" s="68">
        <v>0</v>
      </c>
      <c r="AJ126" s="39">
        <v>0</v>
      </c>
      <c r="AK126" s="68">
        <v>2</v>
      </c>
      <c r="AL126" s="39">
        <v>0</v>
      </c>
      <c r="AM126" s="68">
        <v>0</v>
      </c>
      <c r="AN126" s="40">
        <v>0</v>
      </c>
      <c r="AO126" s="243"/>
      <c r="AP126" s="38">
        <v>0</v>
      </c>
      <c r="AQ126" s="41">
        <v>5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/>
      <c r="AQ127" s="41"/>
      <c r="AR127" s="249"/>
      <c r="AS127" s="41"/>
      <c r="AT127" s="38"/>
      <c r="AU127" s="38"/>
      <c r="AV127" s="38"/>
      <c r="AW127" s="38"/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/>
      <c r="AP128" s="252"/>
      <c r="AQ128" s="249"/>
      <c r="AR128" s="249"/>
      <c r="AS128" s="41"/>
      <c r="AT128" s="38"/>
      <c r="AU128" s="38"/>
      <c r="AV128" s="38"/>
      <c r="AW128" s="38"/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/>
      <c r="AP129" s="252"/>
      <c r="AQ129" s="249"/>
      <c r="AR129" s="249"/>
      <c r="AS129" s="41"/>
      <c r="AT129" s="38"/>
      <c r="AU129" s="38"/>
      <c r="AV129" s="38"/>
      <c r="AW129" s="38"/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/>
      <c r="AP130" s="252"/>
      <c r="AQ130" s="249"/>
      <c r="AR130" s="249"/>
      <c r="AS130" s="41"/>
      <c r="AT130" s="38"/>
      <c r="AU130" s="38"/>
      <c r="AV130" s="38"/>
      <c r="AW130" s="38"/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/>
      <c r="AP131" s="252"/>
      <c r="AQ131" s="249"/>
      <c r="AR131" s="249"/>
      <c r="AS131" s="41"/>
      <c r="AT131" s="38"/>
      <c r="AU131" s="38"/>
      <c r="AV131" s="38"/>
      <c r="AW131" s="38"/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/>
      <c r="AP132" s="252"/>
      <c r="AQ132" s="249"/>
      <c r="AR132" s="249"/>
      <c r="AS132" s="41"/>
      <c r="AT132" s="38"/>
      <c r="AU132" s="38"/>
      <c r="AV132" s="38"/>
      <c r="AW132" s="38"/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/>
      <c r="AP133" s="252"/>
      <c r="AQ133" s="249"/>
      <c r="AR133" s="249"/>
      <c r="AS133" s="41"/>
      <c r="AT133" s="38"/>
      <c r="AU133" s="38"/>
      <c r="AV133" s="38"/>
      <c r="AW133" s="38"/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/>
      <c r="AP134" s="38"/>
      <c r="AQ134" s="41"/>
      <c r="AR134" s="41"/>
      <c r="AS134" s="41"/>
      <c r="AT134" s="38"/>
      <c r="AU134" s="38"/>
      <c r="AV134" s="38"/>
      <c r="AW134" s="38"/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/>
      <c r="AP135" s="38"/>
      <c r="AQ135" s="41"/>
      <c r="AR135" s="41"/>
      <c r="AS135" s="41"/>
      <c r="AT135" s="38"/>
      <c r="AU135" s="38"/>
      <c r="AV135" s="38"/>
      <c r="AW135" s="38"/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0</v>
      </c>
      <c r="E136" s="34">
        <f t="shared" si="78"/>
        <v>0</v>
      </c>
      <c r="F136" s="36">
        <f t="shared" si="79"/>
        <v>0</v>
      </c>
      <c r="G136" s="253"/>
      <c r="H136" s="254"/>
      <c r="I136" s="253"/>
      <c r="J136" s="255"/>
      <c r="K136" s="253"/>
      <c r="L136" s="39"/>
      <c r="M136" s="37"/>
      <c r="N136" s="39"/>
      <c r="O136" s="68"/>
      <c r="P136" s="39"/>
      <c r="Q136" s="68"/>
      <c r="R136" s="39"/>
      <c r="S136" s="68"/>
      <c r="T136" s="39"/>
      <c r="U136" s="68"/>
      <c r="V136" s="39"/>
      <c r="W136" s="68"/>
      <c r="X136" s="39"/>
      <c r="Y136" s="68"/>
      <c r="Z136" s="39"/>
      <c r="AA136" s="68"/>
      <c r="AB136" s="39"/>
      <c r="AC136" s="68"/>
      <c r="AD136" s="39"/>
      <c r="AE136" s="68"/>
      <c r="AF136" s="39"/>
      <c r="AG136" s="68"/>
      <c r="AH136" s="39"/>
      <c r="AI136" s="68"/>
      <c r="AJ136" s="39"/>
      <c r="AK136" s="68"/>
      <c r="AL136" s="39"/>
      <c r="AM136" s="68"/>
      <c r="AN136" s="40"/>
      <c r="AO136" s="38"/>
      <c r="AP136" s="256"/>
      <c r="AQ136" s="41"/>
      <c r="AR136" s="41"/>
      <c r="AS136" s="257"/>
      <c r="AT136" s="38"/>
      <c r="AU136" s="38"/>
      <c r="AV136" s="38"/>
      <c r="AW136" s="38"/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/>
      <c r="AP137" s="256"/>
      <c r="AQ137" s="41"/>
      <c r="AR137" s="41"/>
      <c r="AS137" s="257"/>
      <c r="AT137" s="38"/>
      <c r="AU137" s="38"/>
      <c r="AV137" s="38"/>
      <c r="AW137" s="38"/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/>
      <c r="AP138" s="256"/>
      <c r="AQ138" s="41"/>
      <c r="AR138" s="41"/>
      <c r="AS138" s="257"/>
      <c r="AT138" s="38"/>
      <c r="AU138" s="38"/>
      <c r="AV138" s="38"/>
      <c r="AW138" s="38"/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/>
      <c r="AP139" s="256"/>
      <c r="AQ139" s="41"/>
      <c r="AR139" s="41"/>
      <c r="AS139" s="257"/>
      <c r="AT139" s="38"/>
      <c r="AU139" s="38"/>
      <c r="AV139" s="38"/>
      <c r="AW139" s="38"/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/>
      <c r="AP140" s="256"/>
      <c r="AQ140" s="41"/>
      <c r="AR140" s="41"/>
      <c r="AS140" s="257"/>
      <c r="AT140" s="38"/>
      <c r="AU140" s="38"/>
      <c r="AV140" s="38"/>
      <c r="AW140" s="38"/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/>
      <c r="AP141" s="38"/>
      <c r="AQ141" s="41"/>
      <c r="AR141" s="41"/>
      <c r="AS141" s="41"/>
      <c r="AT141" s="38"/>
      <c r="AU141" s="38"/>
      <c r="AV141" s="38"/>
      <c r="AW141" s="38"/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/>
      <c r="AP142" s="38"/>
      <c r="AQ142" s="41"/>
      <c r="AR142" s="41"/>
      <c r="AS142" s="41"/>
      <c r="AT142" s="38"/>
      <c r="AU142" s="80"/>
      <c r="AV142" s="80"/>
      <c r="AW142" s="80"/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3532" t="s">
        <v>4</v>
      </c>
      <c r="B143" s="3541"/>
      <c r="C143" s="3542"/>
      <c r="D143" s="991">
        <f t="shared" si="77"/>
        <v>655</v>
      </c>
      <c r="E143" s="939">
        <f t="shared" si="78"/>
        <v>233</v>
      </c>
      <c r="F143" s="992">
        <f t="shared" si="79"/>
        <v>422</v>
      </c>
      <c r="G143" s="991">
        <f t="shared" ref="G143:AW143" si="95">SUM(G90:G142)</f>
        <v>0</v>
      </c>
      <c r="H143" s="993">
        <f t="shared" si="95"/>
        <v>3</v>
      </c>
      <c r="I143" s="991">
        <f t="shared" si="95"/>
        <v>0</v>
      </c>
      <c r="J143" s="994">
        <f t="shared" si="95"/>
        <v>0</v>
      </c>
      <c r="K143" s="991">
        <f t="shared" si="95"/>
        <v>0</v>
      </c>
      <c r="L143" s="993">
        <f t="shared" si="95"/>
        <v>2</v>
      </c>
      <c r="M143" s="995">
        <f t="shared" si="95"/>
        <v>2</v>
      </c>
      <c r="N143" s="996">
        <f t="shared" si="95"/>
        <v>1</v>
      </c>
      <c r="O143" s="997">
        <f t="shared" si="95"/>
        <v>0</v>
      </c>
      <c r="P143" s="996">
        <f t="shared" si="95"/>
        <v>0</v>
      </c>
      <c r="Q143" s="997">
        <f t="shared" si="95"/>
        <v>0</v>
      </c>
      <c r="R143" s="996">
        <f t="shared" si="95"/>
        <v>0</v>
      </c>
      <c r="S143" s="997">
        <f t="shared" si="95"/>
        <v>0</v>
      </c>
      <c r="T143" s="996">
        <f t="shared" si="95"/>
        <v>2</v>
      </c>
      <c r="U143" s="997">
        <f t="shared" si="95"/>
        <v>11</v>
      </c>
      <c r="V143" s="996">
        <f t="shared" si="95"/>
        <v>8</v>
      </c>
      <c r="W143" s="997">
        <f t="shared" si="95"/>
        <v>24</v>
      </c>
      <c r="X143" s="996">
        <f t="shared" si="95"/>
        <v>49</v>
      </c>
      <c r="Y143" s="997">
        <f t="shared" si="95"/>
        <v>49</v>
      </c>
      <c r="Z143" s="996">
        <f t="shared" si="95"/>
        <v>60</v>
      </c>
      <c r="AA143" s="997">
        <f t="shared" si="95"/>
        <v>23</v>
      </c>
      <c r="AB143" s="996">
        <f t="shared" si="95"/>
        <v>42</v>
      </c>
      <c r="AC143" s="997">
        <f t="shared" si="95"/>
        <v>18</v>
      </c>
      <c r="AD143" s="996">
        <f t="shared" si="95"/>
        <v>41</v>
      </c>
      <c r="AE143" s="997">
        <f t="shared" si="95"/>
        <v>18</v>
      </c>
      <c r="AF143" s="996">
        <f t="shared" si="95"/>
        <v>48</v>
      </c>
      <c r="AG143" s="997">
        <f t="shared" si="95"/>
        <v>42</v>
      </c>
      <c r="AH143" s="996">
        <f t="shared" si="95"/>
        <v>79</v>
      </c>
      <c r="AI143" s="997">
        <f t="shared" si="95"/>
        <v>8</v>
      </c>
      <c r="AJ143" s="996">
        <f t="shared" si="95"/>
        <v>27</v>
      </c>
      <c r="AK143" s="997">
        <f t="shared" si="95"/>
        <v>26</v>
      </c>
      <c r="AL143" s="996">
        <f t="shared" si="95"/>
        <v>44</v>
      </c>
      <c r="AM143" s="997">
        <f t="shared" si="95"/>
        <v>12</v>
      </c>
      <c r="AN143" s="998">
        <f t="shared" si="95"/>
        <v>16</v>
      </c>
      <c r="AO143" s="999">
        <f t="shared" si="95"/>
        <v>7</v>
      </c>
      <c r="AP143" s="1000">
        <f t="shared" si="95"/>
        <v>9</v>
      </c>
      <c r="AQ143" s="1000">
        <f t="shared" si="95"/>
        <v>655</v>
      </c>
      <c r="AR143" s="1000">
        <f t="shared" si="95"/>
        <v>0</v>
      </c>
      <c r="AS143" s="1000">
        <f t="shared" si="95"/>
        <v>0</v>
      </c>
      <c r="AT143" s="1000">
        <f t="shared" si="95"/>
        <v>1</v>
      </c>
      <c r="AU143" s="1000">
        <f t="shared" si="95"/>
        <v>0</v>
      </c>
      <c r="AV143" s="1000">
        <f t="shared" si="95"/>
        <v>0</v>
      </c>
      <c r="AW143" s="1000">
        <f t="shared" si="95"/>
        <v>1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3603" t="s">
        <v>179</v>
      </c>
      <c r="B145" s="3603"/>
      <c r="C145" s="3603"/>
      <c r="D145" s="3564" t="s">
        <v>4</v>
      </c>
      <c r="E145" s="3565"/>
      <c r="F145" s="3516"/>
      <c r="G145" s="3532" t="s">
        <v>5</v>
      </c>
      <c r="H145" s="3541"/>
      <c r="I145" s="3541"/>
      <c r="J145" s="3541"/>
      <c r="K145" s="3541"/>
      <c r="L145" s="3541"/>
      <c r="M145" s="3541"/>
      <c r="N145" s="3541"/>
      <c r="O145" s="3541"/>
      <c r="P145" s="3541"/>
      <c r="Q145" s="3541"/>
      <c r="R145" s="3541"/>
      <c r="S145" s="3541"/>
      <c r="T145" s="3541"/>
      <c r="U145" s="3541"/>
      <c r="V145" s="3541"/>
      <c r="W145" s="3541"/>
      <c r="X145" s="3541"/>
      <c r="Y145" s="3541"/>
      <c r="Z145" s="3541"/>
      <c r="AA145" s="3541"/>
      <c r="AB145" s="3541"/>
      <c r="AC145" s="3541"/>
      <c r="AD145" s="3541"/>
      <c r="AE145" s="3541"/>
      <c r="AF145" s="3541"/>
      <c r="AG145" s="3541"/>
      <c r="AH145" s="3541"/>
      <c r="AI145" s="3541"/>
      <c r="AJ145" s="3541"/>
      <c r="AK145" s="3541"/>
      <c r="AL145" s="3541"/>
      <c r="AM145" s="3541"/>
      <c r="AN145" s="3541"/>
      <c r="AO145" s="3541"/>
      <c r="AP145" s="3543"/>
      <c r="AQ145" s="3542" t="s">
        <v>117</v>
      </c>
      <c r="AR145" s="3602" t="s">
        <v>7</v>
      </c>
      <c r="AS145" s="3602" t="s">
        <v>8</v>
      </c>
      <c r="AT145" s="3602" t="s">
        <v>42</v>
      </c>
      <c r="AU145" s="3593" t="s">
        <v>121</v>
      </c>
      <c r="AV145" s="3593" t="s">
        <v>122</v>
      </c>
      <c r="AW145" s="3593" t="s">
        <v>123</v>
      </c>
      <c r="AX145" s="3593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3603"/>
      <c r="B146" s="3603"/>
      <c r="C146" s="3603"/>
      <c r="D146" s="3566"/>
      <c r="E146" s="3567"/>
      <c r="F146" s="3568"/>
      <c r="G146" s="3539" t="s">
        <v>14</v>
      </c>
      <c r="H146" s="3540"/>
      <c r="I146" s="3532" t="s">
        <v>15</v>
      </c>
      <c r="J146" s="3542"/>
      <c r="K146" s="3541" t="s">
        <v>16</v>
      </c>
      <c r="L146" s="3542"/>
      <c r="M146" s="3532" t="s">
        <v>17</v>
      </c>
      <c r="N146" s="3542"/>
      <c r="O146" s="3532" t="s">
        <v>18</v>
      </c>
      <c r="P146" s="3542"/>
      <c r="Q146" s="3532" t="s">
        <v>19</v>
      </c>
      <c r="R146" s="3542"/>
      <c r="S146" s="3532" t="s">
        <v>20</v>
      </c>
      <c r="T146" s="3542"/>
      <c r="U146" s="3532" t="s">
        <v>21</v>
      </c>
      <c r="V146" s="3542"/>
      <c r="W146" s="3532" t="s">
        <v>22</v>
      </c>
      <c r="X146" s="3542"/>
      <c r="Y146" s="3532" t="s">
        <v>23</v>
      </c>
      <c r="Z146" s="3533"/>
      <c r="AA146" s="3532" t="s">
        <v>24</v>
      </c>
      <c r="AB146" s="3533"/>
      <c r="AC146" s="3532" t="s">
        <v>25</v>
      </c>
      <c r="AD146" s="3533"/>
      <c r="AE146" s="3532" t="s">
        <v>26</v>
      </c>
      <c r="AF146" s="3533"/>
      <c r="AG146" s="3532" t="s">
        <v>27</v>
      </c>
      <c r="AH146" s="3533"/>
      <c r="AI146" s="3532" t="s">
        <v>28</v>
      </c>
      <c r="AJ146" s="3533"/>
      <c r="AK146" s="3532" t="s">
        <v>29</v>
      </c>
      <c r="AL146" s="3533"/>
      <c r="AM146" s="3532" t="s">
        <v>30</v>
      </c>
      <c r="AN146" s="3533"/>
      <c r="AO146" s="3532" t="s">
        <v>31</v>
      </c>
      <c r="AP146" s="3598"/>
      <c r="AQ146" s="3542"/>
      <c r="AR146" s="3602"/>
      <c r="AS146" s="3602"/>
      <c r="AT146" s="3602"/>
      <c r="AU146" s="3593"/>
      <c r="AV146" s="3593"/>
      <c r="AW146" s="3593"/>
      <c r="AX146" s="3593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3603"/>
      <c r="B147" s="3603"/>
      <c r="C147" s="3603"/>
      <c r="D147" s="919" t="s">
        <v>180</v>
      </c>
      <c r="E147" s="920" t="s">
        <v>33</v>
      </c>
      <c r="F147" s="919" t="s">
        <v>34</v>
      </c>
      <c r="G147" s="920" t="s">
        <v>33</v>
      </c>
      <c r="H147" s="919" t="s">
        <v>34</v>
      </c>
      <c r="I147" s="920" t="s">
        <v>33</v>
      </c>
      <c r="J147" s="919" t="s">
        <v>34</v>
      </c>
      <c r="K147" s="920" t="s">
        <v>33</v>
      </c>
      <c r="L147" s="919" t="s">
        <v>34</v>
      </c>
      <c r="M147" s="920" t="s">
        <v>33</v>
      </c>
      <c r="N147" s="919" t="s">
        <v>34</v>
      </c>
      <c r="O147" s="920" t="s">
        <v>33</v>
      </c>
      <c r="P147" s="919" t="s">
        <v>34</v>
      </c>
      <c r="Q147" s="920" t="s">
        <v>33</v>
      </c>
      <c r="R147" s="919" t="s">
        <v>34</v>
      </c>
      <c r="S147" s="920" t="s">
        <v>33</v>
      </c>
      <c r="T147" s="919" t="s">
        <v>34</v>
      </c>
      <c r="U147" s="920" t="s">
        <v>33</v>
      </c>
      <c r="V147" s="919" t="s">
        <v>34</v>
      </c>
      <c r="W147" s="920" t="s">
        <v>33</v>
      </c>
      <c r="X147" s="919" t="s">
        <v>34</v>
      </c>
      <c r="Y147" s="920" t="s">
        <v>33</v>
      </c>
      <c r="Z147" s="919" t="s">
        <v>34</v>
      </c>
      <c r="AA147" s="920" t="s">
        <v>33</v>
      </c>
      <c r="AB147" s="919" t="s">
        <v>34</v>
      </c>
      <c r="AC147" s="920" t="s">
        <v>33</v>
      </c>
      <c r="AD147" s="919" t="s">
        <v>34</v>
      </c>
      <c r="AE147" s="920" t="s">
        <v>33</v>
      </c>
      <c r="AF147" s="919" t="s">
        <v>34</v>
      </c>
      <c r="AG147" s="920" t="s">
        <v>33</v>
      </c>
      <c r="AH147" s="919" t="s">
        <v>34</v>
      </c>
      <c r="AI147" s="920" t="s">
        <v>33</v>
      </c>
      <c r="AJ147" s="919" t="s">
        <v>34</v>
      </c>
      <c r="AK147" s="920" t="s">
        <v>33</v>
      </c>
      <c r="AL147" s="919" t="s">
        <v>34</v>
      </c>
      <c r="AM147" s="920" t="s">
        <v>33</v>
      </c>
      <c r="AN147" s="919" t="s">
        <v>34</v>
      </c>
      <c r="AO147" s="920" t="s">
        <v>33</v>
      </c>
      <c r="AP147" s="921" t="s">
        <v>34</v>
      </c>
      <c r="AQ147" s="3542"/>
      <c r="AR147" s="3602"/>
      <c r="AS147" s="3602"/>
      <c r="AT147" s="3602"/>
      <c r="AU147" s="3593"/>
      <c r="AV147" s="3593"/>
      <c r="AW147" s="3593"/>
      <c r="AX147" s="3593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3599" t="s">
        <v>181</v>
      </c>
      <c r="B148" s="3600"/>
      <c r="C148" s="3601"/>
      <c r="D148" s="1001">
        <f>SUM(G148:AP148)</f>
        <v>560</v>
      </c>
      <c r="E148" s="922">
        <f>SUM(G148+I148+K148+M148+O148+Q148+S148+U148+W148+Y148+AA148+AC148+AE148+AG148+AI148+AK148+AM148+AO148)</f>
        <v>163</v>
      </c>
      <c r="F148" s="895">
        <f>SUM(H148+J148+L148+N148+P148+R148+T148+V148+X148+Z148+AB148+AD148+AF148+AH148+AJ148+AL148+AN148+AP148)</f>
        <v>397</v>
      </c>
      <c r="G148" s="923">
        <v>0</v>
      </c>
      <c r="H148" s="892">
        <v>0</v>
      </c>
      <c r="I148" s="932">
        <v>0</v>
      </c>
      <c r="J148" s="892">
        <v>0</v>
      </c>
      <c r="K148" s="932">
        <v>0</v>
      </c>
      <c r="L148" s="892">
        <v>0</v>
      </c>
      <c r="M148" s="932">
        <v>4</v>
      </c>
      <c r="N148" s="892">
        <v>0</v>
      </c>
      <c r="O148" s="902">
        <v>4</v>
      </c>
      <c r="P148" s="892">
        <v>0</v>
      </c>
      <c r="Q148" s="902">
        <v>0</v>
      </c>
      <c r="R148" s="892">
        <v>0</v>
      </c>
      <c r="S148" s="902">
        <v>5</v>
      </c>
      <c r="T148" s="892">
        <v>5</v>
      </c>
      <c r="U148" s="932">
        <v>0</v>
      </c>
      <c r="V148" s="892">
        <v>1</v>
      </c>
      <c r="W148" s="932">
        <v>10</v>
      </c>
      <c r="X148" s="892">
        <v>6</v>
      </c>
      <c r="Y148" s="932">
        <v>19</v>
      </c>
      <c r="Z148" s="892">
        <v>13</v>
      </c>
      <c r="AA148" s="932">
        <v>14</v>
      </c>
      <c r="AB148" s="892">
        <v>29</v>
      </c>
      <c r="AC148" s="932">
        <v>4</v>
      </c>
      <c r="AD148" s="892">
        <v>37</v>
      </c>
      <c r="AE148" s="932">
        <v>15</v>
      </c>
      <c r="AF148" s="892">
        <v>59</v>
      </c>
      <c r="AG148" s="932">
        <v>7</v>
      </c>
      <c r="AH148" s="892">
        <v>58</v>
      </c>
      <c r="AI148" s="932">
        <v>24</v>
      </c>
      <c r="AJ148" s="892">
        <v>100</v>
      </c>
      <c r="AK148" s="932">
        <v>9</v>
      </c>
      <c r="AL148" s="892">
        <v>54</v>
      </c>
      <c r="AM148" s="932">
        <v>44</v>
      </c>
      <c r="AN148" s="892">
        <v>35</v>
      </c>
      <c r="AO148" s="932">
        <v>4</v>
      </c>
      <c r="AP148" s="893">
        <v>0</v>
      </c>
      <c r="AQ148" s="931">
        <v>0</v>
      </c>
      <c r="AR148" s="25">
        <v>5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1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133</v>
      </c>
      <c r="E149" s="34">
        <f t="shared" ref="E149:E155" si="108">SUM(G149+I149+K149+M149+O149+Q149+S149+U149+W149+Y149+AA149+AC149+AE149+AG149+AI149+AK149+AM149+AO149)</f>
        <v>44</v>
      </c>
      <c r="F149" s="36">
        <f t="shared" ref="F149:F156" si="109">SUM(H149+J149+L149+N149+P149+R149+T149+V149+X149+Z149+AB149+AD149+AF149+AH149+AJ149+AL149+AN149+AP149)</f>
        <v>89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0</v>
      </c>
      <c r="P149" s="39">
        <v>0</v>
      </c>
      <c r="Q149" s="276">
        <v>0</v>
      </c>
      <c r="R149" s="39">
        <v>0</v>
      </c>
      <c r="S149" s="276">
        <v>6</v>
      </c>
      <c r="T149" s="39">
        <v>0</v>
      </c>
      <c r="U149" s="68">
        <v>0</v>
      </c>
      <c r="V149" s="39">
        <v>0</v>
      </c>
      <c r="W149" s="68">
        <v>2</v>
      </c>
      <c r="X149" s="39">
        <v>0</v>
      </c>
      <c r="Y149" s="68">
        <v>12</v>
      </c>
      <c r="Z149" s="39">
        <v>4</v>
      </c>
      <c r="AA149" s="68">
        <v>12</v>
      </c>
      <c r="AB149" s="39">
        <v>21</v>
      </c>
      <c r="AC149" s="68">
        <v>4</v>
      </c>
      <c r="AD149" s="39">
        <v>8</v>
      </c>
      <c r="AE149" s="68">
        <v>4</v>
      </c>
      <c r="AF149" s="39">
        <v>24</v>
      </c>
      <c r="AG149" s="68">
        <v>4</v>
      </c>
      <c r="AH149" s="39">
        <v>24</v>
      </c>
      <c r="AI149" s="68">
        <v>0</v>
      </c>
      <c r="AJ149" s="39">
        <v>4</v>
      </c>
      <c r="AK149" s="68">
        <v>0</v>
      </c>
      <c r="AL149" s="39">
        <v>4</v>
      </c>
      <c r="AM149" s="68">
        <v>0</v>
      </c>
      <c r="AN149" s="39">
        <v>0</v>
      </c>
      <c r="AO149" s="68">
        <v>0</v>
      </c>
      <c r="AP149" s="40">
        <v>0</v>
      </c>
      <c r="AQ149" s="38">
        <v>0</v>
      </c>
      <c r="AR149" s="25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/>
      <c r="AR150" s="25"/>
      <c r="AS150" s="29"/>
      <c r="AT150" s="29"/>
      <c r="AU150" s="29"/>
      <c r="AV150" s="29"/>
      <c r="AW150" s="29"/>
      <c r="AX150" s="29"/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/>
      <c r="AR151" s="25"/>
      <c r="AS151" s="29"/>
      <c r="AT151" s="29"/>
      <c r="AU151" s="29"/>
      <c r="AV151" s="29"/>
      <c r="AW151" s="29"/>
      <c r="AX151" s="29"/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0</v>
      </c>
      <c r="E152" s="34">
        <f t="shared" si="108"/>
        <v>0</v>
      </c>
      <c r="F152" s="36">
        <f t="shared" si="109"/>
        <v>0</v>
      </c>
      <c r="G152" s="37"/>
      <c r="H152" s="39"/>
      <c r="I152" s="68"/>
      <c r="J152" s="39"/>
      <c r="K152" s="68"/>
      <c r="L152" s="39"/>
      <c r="M152" s="68"/>
      <c r="N152" s="39"/>
      <c r="O152" s="276"/>
      <c r="P152" s="39"/>
      <c r="Q152" s="276"/>
      <c r="R152" s="39"/>
      <c r="S152" s="276"/>
      <c r="T152" s="39"/>
      <c r="U152" s="68"/>
      <c r="V152" s="39"/>
      <c r="W152" s="68"/>
      <c r="X152" s="39"/>
      <c r="Y152" s="68"/>
      <c r="Z152" s="39"/>
      <c r="AA152" s="68"/>
      <c r="AB152" s="39"/>
      <c r="AC152" s="68"/>
      <c r="AD152" s="39"/>
      <c r="AE152" s="68"/>
      <c r="AF152" s="39"/>
      <c r="AG152" s="68"/>
      <c r="AH152" s="39"/>
      <c r="AI152" s="68"/>
      <c r="AJ152" s="39"/>
      <c r="AK152" s="68"/>
      <c r="AL152" s="39"/>
      <c r="AM152" s="68"/>
      <c r="AN152" s="39"/>
      <c r="AO152" s="68"/>
      <c r="AP152" s="40"/>
      <c r="AQ152" s="38"/>
      <c r="AR152" s="25"/>
      <c r="AS152" s="29"/>
      <c r="AT152" s="29"/>
      <c r="AU152" s="29"/>
      <c r="AV152" s="29"/>
      <c r="AW152" s="29"/>
      <c r="AX152" s="29"/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0</v>
      </c>
      <c r="E153" s="34">
        <f t="shared" si="108"/>
        <v>0</v>
      </c>
      <c r="F153" s="36">
        <f t="shared" si="109"/>
        <v>0</v>
      </c>
      <c r="G153" s="37"/>
      <c r="H153" s="39"/>
      <c r="I153" s="68"/>
      <c r="J153" s="39"/>
      <c r="K153" s="68"/>
      <c r="L153" s="39"/>
      <c r="M153" s="68"/>
      <c r="N153" s="39"/>
      <c r="O153" s="276"/>
      <c r="P153" s="39"/>
      <c r="Q153" s="276"/>
      <c r="R153" s="39"/>
      <c r="S153" s="276"/>
      <c r="T153" s="39"/>
      <c r="U153" s="68"/>
      <c r="V153" s="39"/>
      <c r="W153" s="68"/>
      <c r="X153" s="39"/>
      <c r="Y153" s="68"/>
      <c r="Z153" s="39"/>
      <c r="AA153" s="68"/>
      <c r="AB153" s="39"/>
      <c r="AC153" s="68"/>
      <c r="AD153" s="39"/>
      <c r="AE153" s="68"/>
      <c r="AF153" s="39"/>
      <c r="AG153" s="68"/>
      <c r="AH153" s="39"/>
      <c r="AI153" s="68"/>
      <c r="AJ153" s="39"/>
      <c r="AK153" s="68"/>
      <c r="AL153" s="39"/>
      <c r="AM153" s="68"/>
      <c r="AN153" s="39"/>
      <c r="AO153" s="68"/>
      <c r="AP153" s="40"/>
      <c r="AQ153" s="38"/>
      <c r="AR153" s="25"/>
      <c r="AS153" s="29"/>
      <c r="AT153" s="29"/>
      <c r="AU153" s="29"/>
      <c r="AV153" s="29"/>
      <c r="AW153" s="29"/>
      <c r="AX153" s="29"/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0</v>
      </c>
      <c r="E154" s="34">
        <f t="shared" si="108"/>
        <v>0</v>
      </c>
      <c r="F154" s="36">
        <f t="shared" si="109"/>
        <v>0</v>
      </c>
      <c r="G154" s="37"/>
      <c r="H154" s="39"/>
      <c r="I154" s="68"/>
      <c r="J154" s="39"/>
      <c r="K154" s="68"/>
      <c r="L154" s="39"/>
      <c r="M154" s="68"/>
      <c r="N154" s="39"/>
      <c r="O154" s="276"/>
      <c r="P154" s="39"/>
      <c r="Q154" s="276"/>
      <c r="R154" s="39"/>
      <c r="S154" s="276"/>
      <c r="T154" s="39"/>
      <c r="U154" s="68"/>
      <c r="V154" s="39"/>
      <c r="W154" s="68"/>
      <c r="X154" s="39"/>
      <c r="Y154" s="68"/>
      <c r="Z154" s="39"/>
      <c r="AA154" s="68"/>
      <c r="AB154" s="39"/>
      <c r="AC154" s="68"/>
      <c r="AD154" s="39"/>
      <c r="AE154" s="68"/>
      <c r="AF154" s="39"/>
      <c r="AG154" s="68"/>
      <c r="AH154" s="39"/>
      <c r="AI154" s="68"/>
      <c r="AJ154" s="39"/>
      <c r="AK154" s="68"/>
      <c r="AL154" s="39"/>
      <c r="AM154" s="68"/>
      <c r="AN154" s="39"/>
      <c r="AO154" s="68"/>
      <c r="AP154" s="40"/>
      <c r="AQ154" s="38"/>
      <c r="AR154" s="25"/>
      <c r="AS154" s="29"/>
      <c r="AT154" s="29"/>
      <c r="AU154" s="29"/>
      <c r="AV154" s="29"/>
      <c r="AW154" s="29"/>
      <c r="AX154" s="29"/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/>
      <c r="AR155" s="25"/>
      <c r="AS155" s="29"/>
      <c r="AT155" s="29"/>
      <c r="AU155" s="29"/>
      <c r="AV155" s="29"/>
      <c r="AW155" s="29"/>
      <c r="AX155" s="29"/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/>
      <c r="AR156" s="38"/>
      <c r="AS156" s="41"/>
      <c r="AT156" s="257"/>
      <c r="AU156" s="257"/>
      <c r="AV156" s="257"/>
      <c r="AW156" s="257"/>
      <c r="AX156" s="257"/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3532" t="s">
        <v>4</v>
      </c>
      <c r="B157" s="3541"/>
      <c r="C157" s="3542"/>
      <c r="D157" s="993">
        <f>SUM(D148:D156)</f>
        <v>693</v>
      </c>
      <c r="E157" s="991">
        <f>SUM(E148:E156)</f>
        <v>207</v>
      </c>
      <c r="F157" s="996">
        <f>SUM(F148:F156)</f>
        <v>486</v>
      </c>
      <c r="G157" s="1002">
        <f t="shared" ref="G157:AT157" si="114">SUM(G148:G156)</f>
        <v>0</v>
      </c>
      <c r="H157" s="996">
        <f t="shared" si="114"/>
        <v>0</v>
      </c>
      <c r="I157" s="1002">
        <f t="shared" si="114"/>
        <v>0</v>
      </c>
      <c r="J157" s="1003">
        <f t="shared" si="114"/>
        <v>0</v>
      </c>
      <c r="K157" s="1002">
        <f t="shared" si="114"/>
        <v>0</v>
      </c>
      <c r="L157" s="1003">
        <f t="shared" si="114"/>
        <v>0</v>
      </c>
      <c r="M157" s="1002">
        <f t="shared" si="114"/>
        <v>4</v>
      </c>
      <c r="N157" s="996">
        <f t="shared" si="114"/>
        <v>0</v>
      </c>
      <c r="O157" s="1002">
        <f t="shared" si="114"/>
        <v>4</v>
      </c>
      <c r="P157" s="996">
        <f t="shared" si="114"/>
        <v>0</v>
      </c>
      <c r="Q157" s="1002">
        <f t="shared" si="114"/>
        <v>0</v>
      </c>
      <c r="R157" s="996">
        <f t="shared" si="114"/>
        <v>0</v>
      </c>
      <c r="S157" s="1002">
        <f t="shared" si="114"/>
        <v>11</v>
      </c>
      <c r="T157" s="996">
        <f t="shared" si="114"/>
        <v>5</v>
      </c>
      <c r="U157" s="1002">
        <f t="shared" si="114"/>
        <v>0</v>
      </c>
      <c r="V157" s="996">
        <f t="shared" si="114"/>
        <v>1</v>
      </c>
      <c r="W157" s="1002">
        <f t="shared" si="114"/>
        <v>12</v>
      </c>
      <c r="X157" s="996">
        <f t="shared" si="114"/>
        <v>6</v>
      </c>
      <c r="Y157" s="1002">
        <f t="shared" si="114"/>
        <v>31</v>
      </c>
      <c r="Z157" s="996">
        <f t="shared" si="114"/>
        <v>17</v>
      </c>
      <c r="AA157" s="1002">
        <f t="shared" si="114"/>
        <v>26</v>
      </c>
      <c r="AB157" s="996">
        <f t="shared" si="114"/>
        <v>50</v>
      </c>
      <c r="AC157" s="1002">
        <f t="shared" si="114"/>
        <v>8</v>
      </c>
      <c r="AD157" s="996">
        <f t="shared" si="114"/>
        <v>45</v>
      </c>
      <c r="AE157" s="1002">
        <f t="shared" si="114"/>
        <v>19</v>
      </c>
      <c r="AF157" s="996">
        <f t="shared" si="114"/>
        <v>83</v>
      </c>
      <c r="AG157" s="1002">
        <f t="shared" si="114"/>
        <v>11</v>
      </c>
      <c r="AH157" s="996">
        <f t="shared" si="114"/>
        <v>82</v>
      </c>
      <c r="AI157" s="1002">
        <f t="shared" si="114"/>
        <v>24</v>
      </c>
      <c r="AJ157" s="996">
        <f t="shared" si="114"/>
        <v>104</v>
      </c>
      <c r="AK157" s="1002">
        <f t="shared" si="114"/>
        <v>9</v>
      </c>
      <c r="AL157" s="996">
        <f t="shared" si="114"/>
        <v>58</v>
      </c>
      <c r="AM157" s="1002">
        <f t="shared" si="114"/>
        <v>44</v>
      </c>
      <c r="AN157" s="996">
        <f t="shared" si="114"/>
        <v>35</v>
      </c>
      <c r="AO157" s="1002">
        <f t="shared" si="114"/>
        <v>4</v>
      </c>
      <c r="AP157" s="998">
        <f t="shared" si="114"/>
        <v>0</v>
      </c>
      <c r="AQ157" s="996">
        <f t="shared" si="114"/>
        <v>0</v>
      </c>
      <c r="AR157" s="997">
        <f t="shared" si="114"/>
        <v>5</v>
      </c>
      <c r="AS157" s="996">
        <f t="shared" si="114"/>
        <v>0</v>
      </c>
      <c r="AT157" s="1004">
        <f t="shared" si="114"/>
        <v>0</v>
      </c>
      <c r="AU157" s="1004">
        <f>SUM(AU148:AU156)</f>
        <v>0</v>
      </c>
      <c r="AV157" s="1004">
        <f>SUM(AV148:AV156)</f>
        <v>0</v>
      </c>
      <c r="AW157" s="1004">
        <f>SUM(AW148:AW156)</f>
        <v>0</v>
      </c>
      <c r="AX157" s="1004">
        <f>SUM(AX148:AX156)</f>
        <v>1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3569" t="s">
        <v>191</v>
      </c>
      <c r="B159" s="3570"/>
      <c r="C159" s="3571"/>
      <c r="D159" s="3564" t="s">
        <v>4</v>
      </c>
      <c r="E159" s="3565"/>
      <c r="F159" s="3516"/>
      <c r="G159" s="3532" t="s">
        <v>5</v>
      </c>
      <c r="H159" s="3541"/>
      <c r="I159" s="3541"/>
      <c r="J159" s="3541"/>
      <c r="K159" s="3541"/>
      <c r="L159" s="3541"/>
      <c r="M159" s="3541"/>
      <c r="N159" s="3541"/>
      <c r="O159" s="3541"/>
      <c r="P159" s="3541"/>
      <c r="Q159" s="3541"/>
      <c r="R159" s="3541"/>
      <c r="S159" s="3541"/>
      <c r="T159" s="3541"/>
      <c r="U159" s="3541"/>
      <c r="V159" s="3541"/>
      <c r="W159" s="3541"/>
      <c r="X159" s="3541"/>
      <c r="Y159" s="3541"/>
      <c r="Z159" s="3541"/>
      <c r="AA159" s="3541"/>
      <c r="AB159" s="3541"/>
      <c r="AC159" s="3541"/>
      <c r="AD159" s="3541"/>
      <c r="AE159" s="3541"/>
      <c r="AF159" s="3541"/>
      <c r="AG159" s="3541"/>
      <c r="AH159" s="3541"/>
      <c r="AI159" s="3541"/>
      <c r="AJ159" s="3541"/>
      <c r="AK159" s="3541"/>
      <c r="AL159" s="3541"/>
      <c r="AM159" s="3541"/>
      <c r="AN159" s="3541"/>
      <c r="AO159" s="3541"/>
      <c r="AP159" s="3542"/>
      <c r="AQ159" s="3596" t="s">
        <v>42</v>
      </c>
      <c r="AR159" s="3560" t="s">
        <v>9</v>
      </c>
      <c r="AS159" s="3593" t="s">
        <v>122</v>
      </c>
      <c r="AT159" s="3593" t="s">
        <v>123</v>
      </c>
      <c r="AU159" s="914"/>
      <c r="AV159" s="3527" t="s">
        <v>192</v>
      </c>
      <c r="AW159" s="3594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3539" t="s">
        <v>14</v>
      </c>
      <c r="H160" s="3540"/>
      <c r="I160" s="3532" t="s">
        <v>15</v>
      </c>
      <c r="J160" s="3542"/>
      <c r="K160" s="3541" t="s">
        <v>16</v>
      </c>
      <c r="L160" s="3542"/>
      <c r="M160" s="3532" t="s">
        <v>17</v>
      </c>
      <c r="N160" s="3542"/>
      <c r="O160" s="3532" t="s">
        <v>18</v>
      </c>
      <c r="P160" s="3542"/>
      <c r="Q160" s="3532" t="s">
        <v>19</v>
      </c>
      <c r="R160" s="3542"/>
      <c r="S160" s="3532" t="s">
        <v>20</v>
      </c>
      <c r="T160" s="3542"/>
      <c r="U160" s="3532" t="s">
        <v>21</v>
      </c>
      <c r="V160" s="3542"/>
      <c r="W160" s="3532" t="s">
        <v>22</v>
      </c>
      <c r="X160" s="3542"/>
      <c r="Y160" s="3532" t="s">
        <v>23</v>
      </c>
      <c r="Z160" s="3533"/>
      <c r="AA160" s="3532" t="s">
        <v>24</v>
      </c>
      <c r="AB160" s="3533"/>
      <c r="AC160" s="3591" t="s">
        <v>25</v>
      </c>
      <c r="AD160" s="3592"/>
      <c r="AE160" s="3591" t="s">
        <v>26</v>
      </c>
      <c r="AF160" s="3592"/>
      <c r="AG160" s="3591" t="s">
        <v>27</v>
      </c>
      <c r="AH160" s="3592"/>
      <c r="AI160" s="3591" t="s">
        <v>28</v>
      </c>
      <c r="AJ160" s="3592"/>
      <c r="AK160" s="3532" t="s">
        <v>29</v>
      </c>
      <c r="AL160" s="3533"/>
      <c r="AM160" s="3532" t="s">
        <v>30</v>
      </c>
      <c r="AN160" s="3533"/>
      <c r="AO160" s="3532" t="s">
        <v>31</v>
      </c>
      <c r="AP160" s="3533"/>
      <c r="AQ160" s="3287"/>
      <c r="AR160" s="3365"/>
      <c r="AS160" s="3593"/>
      <c r="AT160" s="3593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3572"/>
      <c r="B161" s="3499"/>
      <c r="C161" s="3573"/>
      <c r="D161" s="987" t="s">
        <v>32</v>
      </c>
      <c r="E161" s="944" t="s">
        <v>33</v>
      </c>
      <c r="F161" s="957" t="s">
        <v>34</v>
      </c>
      <c r="G161" s="920" t="s">
        <v>33</v>
      </c>
      <c r="H161" s="919" t="s">
        <v>34</v>
      </c>
      <c r="I161" s="920" t="s">
        <v>33</v>
      </c>
      <c r="J161" s="919" t="s">
        <v>34</v>
      </c>
      <c r="K161" s="920" t="s">
        <v>33</v>
      </c>
      <c r="L161" s="919" t="s">
        <v>34</v>
      </c>
      <c r="M161" s="920" t="s">
        <v>33</v>
      </c>
      <c r="N161" s="919" t="s">
        <v>34</v>
      </c>
      <c r="O161" s="920" t="s">
        <v>33</v>
      </c>
      <c r="P161" s="919" t="s">
        <v>34</v>
      </c>
      <c r="Q161" s="920" t="s">
        <v>33</v>
      </c>
      <c r="R161" s="919" t="s">
        <v>34</v>
      </c>
      <c r="S161" s="920" t="s">
        <v>33</v>
      </c>
      <c r="T161" s="919" t="s">
        <v>34</v>
      </c>
      <c r="U161" s="920" t="s">
        <v>33</v>
      </c>
      <c r="V161" s="919" t="s">
        <v>34</v>
      </c>
      <c r="W161" s="920" t="s">
        <v>33</v>
      </c>
      <c r="X161" s="919" t="s">
        <v>34</v>
      </c>
      <c r="Y161" s="920" t="s">
        <v>33</v>
      </c>
      <c r="Z161" s="919" t="s">
        <v>34</v>
      </c>
      <c r="AA161" s="920" t="s">
        <v>33</v>
      </c>
      <c r="AB161" s="919" t="s">
        <v>34</v>
      </c>
      <c r="AC161" s="920" t="s">
        <v>33</v>
      </c>
      <c r="AD161" s="919" t="s">
        <v>34</v>
      </c>
      <c r="AE161" s="920" t="s">
        <v>33</v>
      </c>
      <c r="AF161" s="919" t="s">
        <v>34</v>
      </c>
      <c r="AG161" s="920" t="s">
        <v>33</v>
      </c>
      <c r="AH161" s="919" t="s">
        <v>34</v>
      </c>
      <c r="AI161" s="920" t="s">
        <v>33</v>
      </c>
      <c r="AJ161" s="919" t="s">
        <v>34</v>
      </c>
      <c r="AK161" s="920" t="s">
        <v>33</v>
      </c>
      <c r="AL161" s="919" t="s">
        <v>34</v>
      </c>
      <c r="AM161" s="920" t="s">
        <v>33</v>
      </c>
      <c r="AN161" s="919" t="s">
        <v>34</v>
      </c>
      <c r="AO161" s="920" t="s">
        <v>33</v>
      </c>
      <c r="AP161" s="919" t="s">
        <v>34</v>
      </c>
      <c r="AQ161" s="3597"/>
      <c r="AR161" s="3563"/>
      <c r="AS161" s="3593"/>
      <c r="AT161" s="3593"/>
      <c r="AU161" s="1005"/>
      <c r="AV161" s="3523"/>
      <c r="AW161" s="3595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3525" t="s">
        <v>194</v>
      </c>
      <c r="B162" s="3589" t="s">
        <v>195</v>
      </c>
      <c r="C162" s="3590"/>
      <c r="D162" s="1006">
        <f t="shared" ref="D162:D172" si="115">SUM(F162)</f>
        <v>0</v>
      </c>
      <c r="E162" s="1007"/>
      <c r="F162" s="1008">
        <f>SUM(AD162+AF162+AH162+AJ162+AL162+AN162+AP162)</f>
        <v>0</v>
      </c>
      <c r="G162" s="1009"/>
      <c r="H162" s="903"/>
      <c r="I162" s="1009"/>
      <c r="J162" s="903"/>
      <c r="K162" s="1009"/>
      <c r="L162" s="903"/>
      <c r="M162" s="1009"/>
      <c r="N162" s="903"/>
      <c r="O162" s="1009"/>
      <c r="P162" s="903"/>
      <c r="Q162" s="1009"/>
      <c r="R162" s="903"/>
      <c r="S162" s="1009"/>
      <c r="T162" s="903"/>
      <c r="U162" s="1009"/>
      <c r="V162" s="903"/>
      <c r="W162" s="1009"/>
      <c r="X162" s="903"/>
      <c r="Y162" s="1009"/>
      <c r="Z162" s="903"/>
      <c r="AA162" s="1009"/>
      <c r="AB162" s="903"/>
      <c r="AC162" s="1010"/>
      <c r="AD162" s="892"/>
      <c r="AE162" s="1010"/>
      <c r="AF162" s="892"/>
      <c r="AG162" s="1010"/>
      <c r="AH162" s="892"/>
      <c r="AI162" s="1010"/>
      <c r="AJ162" s="892"/>
      <c r="AK162" s="1010"/>
      <c r="AL162" s="892"/>
      <c r="AM162" s="1010"/>
      <c r="AN162" s="892"/>
      <c r="AO162" s="1010"/>
      <c r="AP162" s="892"/>
      <c r="AQ162" s="1011"/>
      <c r="AR162" s="892"/>
      <c r="AS162" s="931"/>
      <c r="AT162" s="931"/>
      <c r="AU162" s="990"/>
      <c r="AV162" s="1012"/>
      <c r="AW162" s="1012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013"/>
      <c r="AD165" s="47"/>
      <c r="AE165" s="1013"/>
      <c r="AF165" s="47"/>
      <c r="AG165" s="1013"/>
      <c r="AH165" s="47"/>
      <c r="AI165" s="1013"/>
      <c r="AJ165" s="47"/>
      <c r="AK165" s="1013"/>
      <c r="AL165" s="47"/>
      <c r="AM165" s="1013"/>
      <c r="AN165" s="47"/>
      <c r="AO165" s="1013"/>
      <c r="AP165" s="47"/>
      <c r="AQ165" s="314"/>
      <c r="AR165" s="47"/>
      <c r="AS165" s="46"/>
      <c r="AT165" s="46"/>
      <c r="AU165" s="49"/>
      <c r="AV165" s="1014"/>
      <c r="AW165" s="1014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3525" t="s">
        <v>196</v>
      </c>
      <c r="C166" s="1015" t="s">
        <v>4</v>
      </c>
      <c r="D166" s="1016">
        <f t="shared" si="115"/>
        <v>0</v>
      </c>
      <c r="E166" s="309"/>
      <c r="F166" s="1004">
        <f t="shared" si="117"/>
        <v>0</v>
      </c>
      <c r="G166" s="954"/>
      <c r="H166" s="1017"/>
      <c r="I166" s="954"/>
      <c r="J166" s="1017"/>
      <c r="K166" s="954"/>
      <c r="L166" s="1017"/>
      <c r="M166" s="954"/>
      <c r="N166" s="1017"/>
      <c r="O166" s="954"/>
      <c r="P166" s="1017"/>
      <c r="Q166" s="954"/>
      <c r="R166" s="1017"/>
      <c r="S166" s="954"/>
      <c r="T166" s="1017"/>
      <c r="U166" s="954"/>
      <c r="V166" s="1017"/>
      <c r="W166" s="954"/>
      <c r="X166" s="1017"/>
      <c r="Y166" s="954"/>
      <c r="Z166" s="1017"/>
      <c r="AA166" s="954"/>
      <c r="AB166" s="1017"/>
      <c r="AC166" s="1018"/>
      <c r="AD166" s="992">
        <f t="shared" ref="AD166:AW166" si="120">SUM(AD167:AD172)</f>
        <v>0</v>
      </c>
      <c r="AE166" s="1018"/>
      <c r="AF166" s="992">
        <f t="shared" si="120"/>
        <v>0</v>
      </c>
      <c r="AG166" s="1018"/>
      <c r="AH166" s="992">
        <f t="shared" si="120"/>
        <v>0</v>
      </c>
      <c r="AI166" s="1018"/>
      <c r="AJ166" s="992">
        <f t="shared" si="120"/>
        <v>0</v>
      </c>
      <c r="AK166" s="1018"/>
      <c r="AL166" s="992">
        <f t="shared" si="120"/>
        <v>0</v>
      </c>
      <c r="AM166" s="1018"/>
      <c r="AN166" s="992">
        <f t="shared" si="120"/>
        <v>0</v>
      </c>
      <c r="AO166" s="1018"/>
      <c r="AP166" s="992">
        <f t="shared" si="120"/>
        <v>0</v>
      </c>
      <c r="AQ166" s="1019">
        <f>SUM(AQ167:AQ172)</f>
        <v>0</v>
      </c>
      <c r="AR166" s="992">
        <f t="shared" si="120"/>
        <v>0</v>
      </c>
      <c r="AS166" s="938">
        <f>SUM(AS167:AS172)</f>
        <v>0</v>
      </c>
      <c r="AT166" s="938">
        <f>SUM(AT167:AT172)</f>
        <v>0</v>
      </c>
      <c r="AU166" s="938">
        <f>SUM(AU167:AU172)</f>
        <v>0</v>
      </c>
      <c r="AV166" s="942">
        <f t="shared" si="120"/>
        <v>0</v>
      </c>
      <c r="AW166" s="938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1007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526"/>
      <c r="B172" s="3526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013"/>
      <c r="AD172" s="304"/>
      <c r="AE172" s="1013"/>
      <c r="AF172" s="304"/>
      <c r="AG172" s="1013"/>
      <c r="AH172" s="304"/>
      <c r="AI172" s="1013"/>
      <c r="AJ172" s="304"/>
      <c r="AK172" s="1013"/>
      <c r="AL172" s="304"/>
      <c r="AM172" s="1013"/>
      <c r="AN172" s="304"/>
      <c r="AO172" s="1013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3525" t="s">
        <v>203</v>
      </c>
      <c r="B173" s="3525" t="s">
        <v>204</v>
      </c>
      <c r="C173" s="1020" t="s">
        <v>96</v>
      </c>
      <c r="D173" s="322">
        <f t="shared" ref="D173:D177" si="127">SUM(E173)</f>
        <v>0</v>
      </c>
      <c r="E173" s="1006">
        <f>SUM(AC173+AE173+AG173+AI173+AK173+AM173+AO173)</f>
        <v>0</v>
      </c>
      <c r="F173" s="1007"/>
      <c r="G173" s="1009"/>
      <c r="H173" s="903"/>
      <c r="I173" s="1009"/>
      <c r="J173" s="904"/>
      <c r="K173" s="1009"/>
      <c r="L173" s="903"/>
      <c r="M173" s="1009"/>
      <c r="N173" s="904"/>
      <c r="O173" s="1009"/>
      <c r="P173" s="903"/>
      <c r="Q173" s="1009"/>
      <c r="R173" s="904"/>
      <c r="S173" s="1009"/>
      <c r="T173" s="903"/>
      <c r="U173" s="1009"/>
      <c r="V173" s="904"/>
      <c r="W173" s="1009"/>
      <c r="X173" s="903"/>
      <c r="Y173" s="1009"/>
      <c r="Z173" s="904"/>
      <c r="AA173" s="1009"/>
      <c r="AB173" s="904"/>
      <c r="AC173" s="923"/>
      <c r="AD173" s="1021"/>
      <c r="AE173" s="923"/>
      <c r="AF173" s="1021"/>
      <c r="AG173" s="923"/>
      <c r="AH173" s="1021"/>
      <c r="AI173" s="923"/>
      <c r="AJ173" s="1021"/>
      <c r="AK173" s="923"/>
      <c r="AL173" s="1021"/>
      <c r="AM173" s="923"/>
      <c r="AN173" s="1021"/>
      <c r="AO173" s="923"/>
      <c r="AP173" s="1021"/>
      <c r="AQ173" s="1011"/>
      <c r="AR173" s="931"/>
      <c r="AS173" s="931"/>
      <c r="AT173" s="931"/>
      <c r="AU173" s="931"/>
      <c r="AV173" s="1012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526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022"/>
      <c r="K177" s="311"/>
      <c r="L177" s="312"/>
      <c r="M177" s="311"/>
      <c r="N177" s="1022"/>
      <c r="O177" s="311"/>
      <c r="P177" s="312"/>
      <c r="Q177" s="311"/>
      <c r="R177" s="1022"/>
      <c r="S177" s="311"/>
      <c r="T177" s="312"/>
      <c r="U177" s="311"/>
      <c r="V177" s="1022"/>
      <c r="W177" s="311"/>
      <c r="X177" s="312"/>
      <c r="Y177" s="311"/>
      <c r="Z177" s="1022"/>
      <c r="AA177" s="311"/>
      <c r="AB177" s="1022"/>
      <c r="AC177" s="45"/>
      <c r="AD177" s="1023"/>
      <c r="AE177" s="45"/>
      <c r="AF177" s="1023"/>
      <c r="AG177" s="45"/>
      <c r="AH177" s="1023"/>
      <c r="AI177" s="45"/>
      <c r="AJ177" s="1023"/>
      <c r="AK177" s="45"/>
      <c r="AL177" s="1023"/>
      <c r="AM177" s="45"/>
      <c r="AN177" s="1023"/>
      <c r="AO177" s="45"/>
      <c r="AP177" s="1023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3588" t="s">
        <v>208</v>
      </c>
      <c r="B178" s="3527" t="s">
        <v>209</v>
      </c>
      <c r="C178" s="1024" t="s">
        <v>210</v>
      </c>
      <c r="D178" s="1025">
        <f>SUM(E178:F178)</f>
        <v>0</v>
      </c>
      <c r="E178" s="1016">
        <f>+G178+I178+K178+M178+O178+Q178+S178+U178+W178+Y178+AA178+AC178+AE178+AG178+AI178+AK178+AM178+AO178</f>
        <v>0</v>
      </c>
      <c r="F178" s="1026">
        <f t="shared" ref="E178:F180" si="128">+H178+J178+L178+N178+P178+R178+T178+V178+X178+Z178+AB178+AD178+AF178+AH178+AJ178+AL178+AN178+AP178</f>
        <v>0</v>
      </c>
      <c r="G178" s="1027">
        <f>SUM(G179:G180)</f>
        <v>0</v>
      </c>
      <c r="H178" s="1028">
        <f t="shared" ref="H178:AS178" si="129">SUM(H179:H180)</f>
        <v>0</v>
      </c>
      <c r="I178" s="1027">
        <f t="shared" si="129"/>
        <v>0</v>
      </c>
      <c r="J178" s="1028">
        <f t="shared" si="129"/>
        <v>0</v>
      </c>
      <c r="K178" s="1027">
        <f>SUM(K179:K180)</f>
        <v>0</v>
      </c>
      <c r="L178" s="630">
        <f t="shared" si="129"/>
        <v>0</v>
      </c>
      <c r="M178" s="1027">
        <f t="shared" si="129"/>
        <v>0</v>
      </c>
      <c r="N178" s="1029">
        <f t="shared" si="129"/>
        <v>0</v>
      </c>
      <c r="O178" s="1030">
        <f t="shared" si="129"/>
        <v>0</v>
      </c>
      <c r="P178" s="1028">
        <f t="shared" si="129"/>
        <v>0</v>
      </c>
      <c r="Q178" s="1030">
        <f t="shared" si="129"/>
        <v>0</v>
      </c>
      <c r="R178" s="1028">
        <f t="shared" si="129"/>
        <v>0</v>
      </c>
      <c r="S178" s="1030">
        <f t="shared" si="129"/>
        <v>0</v>
      </c>
      <c r="T178" s="1028">
        <f t="shared" si="129"/>
        <v>0</v>
      </c>
      <c r="U178" s="1030">
        <f t="shared" si="129"/>
        <v>0</v>
      </c>
      <c r="V178" s="1028">
        <f t="shared" si="129"/>
        <v>0</v>
      </c>
      <c r="W178" s="1030">
        <f t="shared" si="129"/>
        <v>0</v>
      </c>
      <c r="X178" s="1028">
        <f t="shared" si="129"/>
        <v>0</v>
      </c>
      <c r="Y178" s="1030">
        <f t="shared" si="129"/>
        <v>0</v>
      </c>
      <c r="Z178" s="1028">
        <f t="shared" si="129"/>
        <v>0</v>
      </c>
      <c r="AA178" s="1030">
        <f t="shared" si="129"/>
        <v>0</v>
      </c>
      <c r="AB178" s="1028">
        <f t="shared" si="129"/>
        <v>0</v>
      </c>
      <c r="AC178" s="1027">
        <f t="shared" si="129"/>
        <v>0</v>
      </c>
      <c r="AD178" s="1028">
        <f t="shared" si="129"/>
        <v>0</v>
      </c>
      <c r="AE178" s="1027">
        <f t="shared" si="129"/>
        <v>0</v>
      </c>
      <c r="AF178" s="1028">
        <f t="shared" si="129"/>
        <v>0</v>
      </c>
      <c r="AG178" s="1027">
        <f t="shared" si="129"/>
        <v>0</v>
      </c>
      <c r="AH178" s="1028">
        <f t="shared" si="129"/>
        <v>0</v>
      </c>
      <c r="AI178" s="1027">
        <f t="shared" si="129"/>
        <v>0</v>
      </c>
      <c r="AJ178" s="1028">
        <f t="shared" si="129"/>
        <v>0</v>
      </c>
      <c r="AK178" s="1027">
        <f t="shared" si="129"/>
        <v>0</v>
      </c>
      <c r="AL178" s="1028">
        <f t="shared" si="129"/>
        <v>0</v>
      </c>
      <c r="AM178" s="1027">
        <f t="shared" si="129"/>
        <v>0</v>
      </c>
      <c r="AN178" s="1028">
        <f t="shared" si="129"/>
        <v>0</v>
      </c>
      <c r="AO178" s="1027">
        <f t="shared" si="129"/>
        <v>0</v>
      </c>
      <c r="AP178" s="1028">
        <f t="shared" si="129"/>
        <v>0</v>
      </c>
      <c r="AQ178" s="1031">
        <f t="shared" si="129"/>
        <v>0</v>
      </c>
      <c r="AR178" s="1028">
        <f t="shared" si="129"/>
        <v>0</v>
      </c>
      <c r="AS178" s="1028">
        <f t="shared" si="129"/>
        <v>0</v>
      </c>
      <c r="AT178" s="1028">
        <f>SUM(AT179:AT180)</f>
        <v>0</v>
      </c>
      <c r="AU178" s="1028">
        <f>SUM(AU179:AU180)</f>
        <v>0</v>
      </c>
      <c r="AV178" s="1032">
        <f>SUM(AV179:AV180)</f>
        <v>0</v>
      </c>
      <c r="AW178" s="1028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1024" t="s">
        <v>211</v>
      </c>
      <c r="D179" s="322">
        <f>SUM(E179:F179)</f>
        <v>0</v>
      </c>
      <c r="E179" s="322">
        <f t="shared" si="128"/>
        <v>0</v>
      </c>
      <c r="F179" s="1006">
        <f t="shared" si="128"/>
        <v>0</v>
      </c>
      <c r="G179" s="932"/>
      <c r="H179" s="892"/>
      <c r="I179" s="923"/>
      <c r="J179" s="931"/>
      <c r="K179" s="923"/>
      <c r="L179" s="1033"/>
      <c r="M179" s="923"/>
      <c r="N179" s="892"/>
      <c r="O179" s="923"/>
      <c r="P179" s="25"/>
      <c r="Q179" s="923"/>
      <c r="R179" s="25"/>
      <c r="S179" s="923"/>
      <c r="T179" s="25"/>
      <c r="U179" s="923"/>
      <c r="V179" s="25"/>
      <c r="W179" s="923"/>
      <c r="X179" s="25"/>
      <c r="Y179" s="923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3580"/>
      <c r="B180" s="3523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3588" t="s">
        <v>213</v>
      </c>
      <c r="B181" s="3525" t="s">
        <v>214</v>
      </c>
      <c r="C181" s="1034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526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3527" t="s">
        <v>218</v>
      </c>
      <c r="C184" s="1024" t="s">
        <v>215</v>
      </c>
      <c r="D184" s="1006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904"/>
      <c r="I184" s="357"/>
      <c r="J184" s="904"/>
      <c r="K184" s="357"/>
      <c r="L184" s="904"/>
      <c r="M184" s="357"/>
      <c r="N184" s="904"/>
      <c r="O184" s="357"/>
      <c r="P184" s="904"/>
      <c r="Q184" s="357"/>
      <c r="R184" s="904"/>
      <c r="S184" s="357"/>
      <c r="T184" s="904"/>
      <c r="U184" s="357"/>
      <c r="V184" s="904"/>
      <c r="W184" s="357"/>
      <c r="X184" s="904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523"/>
      <c r="C185" s="368" t="s">
        <v>219</v>
      </c>
      <c r="D185" s="1016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3564" t="s">
        <v>96</v>
      </c>
      <c r="C186" s="1034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1010"/>
      <c r="AB186" s="1021"/>
      <c r="AC186" s="923"/>
      <c r="AD186" s="931"/>
      <c r="AE186" s="923"/>
      <c r="AF186" s="931"/>
      <c r="AG186" s="923"/>
      <c r="AH186" s="931"/>
      <c r="AI186" s="923"/>
      <c r="AJ186" s="931"/>
      <c r="AK186" s="923"/>
      <c r="AL186" s="931"/>
      <c r="AM186" s="923"/>
      <c r="AN186" s="931"/>
      <c r="AO186" s="923"/>
      <c r="AP186" s="931"/>
      <c r="AQ186" s="1011"/>
      <c r="AR186" s="892"/>
      <c r="AS186" s="931"/>
      <c r="AT186" s="931"/>
      <c r="AU186" s="931"/>
      <c r="AV186" s="990"/>
      <c r="AW186" s="931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3580"/>
      <c r="B188" s="3566"/>
      <c r="C188" s="1035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3525" t="s">
        <v>222</v>
      </c>
      <c r="B189" s="3583" t="s">
        <v>196</v>
      </c>
      <c r="C189" s="3533"/>
      <c r="D189" s="1036">
        <f>SUM(E189+F189)</f>
        <v>0</v>
      </c>
      <c r="E189" s="1036">
        <f>SUM(AC189+AE189+AG189+AI189+AK189)</f>
        <v>0</v>
      </c>
      <c r="F189" s="1036">
        <f>SUM(AD189+AF189+AH189+AJ189+AL189)</f>
        <v>0</v>
      </c>
      <c r="G189" s="954"/>
      <c r="H189" s="955"/>
      <c r="I189" s="954"/>
      <c r="J189" s="955"/>
      <c r="K189" s="954"/>
      <c r="L189" s="955"/>
      <c r="M189" s="954"/>
      <c r="N189" s="955"/>
      <c r="O189" s="954"/>
      <c r="P189" s="955"/>
      <c r="Q189" s="954"/>
      <c r="R189" s="955"/>
      <c r="S189" s="954"/>
      <c r="T189" s="955"/>
      <c r="U189" s="954"/>
      <c r="V189" s="955"/>
      <c r="W189" s="954"/>
      <c r="X189" s="955"/>
      <c r="Y189" s="954"/>
      <c r="Z189" s="955"/>
      <c r="AA189" s="954"/>
      <c r="AB189" s="955"/>
      <c r="AC189" s="955"/>
      <c r="AD189" s="955"/>
      <c r="AE189" s="955"/>
      <c r="AF189" s="955"/>
      <c r="AG189" s="955"/>
      <c r="AH189" s="955"/>
      <c r="AI189" s="955"/>
      <c r="AJ189" s="955"/>
      <c r="AK189" s="1037"/>
      <c r="AL189" s="1038"/>
      <c r="AM189" s="954"/>
      <c r="AN189" s="955"/>
      <c r="AO189" s="954"/>
      <c r="AP189" s="955"/>
      <c r="AQ189" s="1039"/>
      <c r="AR189" s="1040"/>
      <c r="AS189" s="1038"/>
      <c r="AT189" s="1038"/>
      <c r="AU189" s="1038"/>
      <c r="AV189" s="1041"/>
      <c r="AW189" s="1041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1006">
        <f t="shared" si="137"/>
        <v>0</v>
      </c>
      <c r="E190" s="1006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3525" t="s">
        <v>96</v>
      </c>
      <c r="C192" s="1034" t="s">
        <v>215</v>
      </c>
      <c r="D192" s="1006">
        <f t="shared" si="137"/>
        <v>0</v>
      </c>
      <c r="E192" s="322">
        <f t="shared" si="139"/>
        <v>0</v>
      </c>
      <c r="F192" s="378">
        <f t="shared" si="139"/>
        <v>0</v>
      </c>
      <c r="G192" s="1009"/>
      <c r="H192" s="1042"/>
      <c r="I192" s="1009"/>
      <c r="J192" s="1042"/>
      <c r="K192" s="1009"/>
      <c r="L192" s="1042"/>
      <c r="M192" s="1009"/>
      <c r="N192" s="1042"/>
      <c r="O192" s="1009"/>
      <c r="P192" s="1042"/>
      <c r="Q192" s="1009"/>
      <c r="R192" s="1042"/>
      <c r="S192" s="1009"/>
      <c r="T192" s="1042"/>
      <c r="U192" s="1009"/>
      <c r="V192" s="1042"/>
      <c r="W192" s="1009"/>
      <c r="X192" s="1042"/>
      <c r="Y192" s="1009"/>
      <c r="Z192" s="1042"/>
      <c r="AA192" s="1009"/>
      <c r="AB192" s="1042"/>
      <c r="AC192" s="1042"/>
      <c r="AD192" s="1042"/>
      <c r="AE192" s="1042"/>
      <c r="AF192" s="1042"/>
      <c r="AG192" s="1042"/>
      <c r="AH192" s="1042"/>
      <c r="AI192" s="1042"/>
      <c r="AJ192" s="1042"/>
      <c r="AK192" s="923"/>
      <c r="AL192" s="931"/>
      <c r="AM192" s="1009"/>
      <c r="AN192" s="1042"/>
      <c r="AO192" s="1009"/>
      <c r="AP192" s="1042"/>
      <c r="AQ192" s="1011"/>
      <c r="AR192" s="892"/>
      <c r="AS192" s="931"/>
      <c r="AT192" s="931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526"/>
      <c r="B193" s="3526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1043"/>
      <c r="I193" s="311"/>
      <c r="J193" s="1043"/>
      <c r="K193" s="311"/>
      <c r="L193" s="1043"/>
      <c r="M193" s="311"/>
      <c r="N193" s="1043"/>
      <c r="O193" s="311"/>
      <c r="P193" s="1043"/>
      <c r="Q193" s="311"/>
      <c r="R193" s="1043"/>
      <c r="S193" s="311"/>
      <c r="T193" s="1043"/>
      <c r="U193" s="311"/>
      <c r="V193" s="1043"/>
      <c r="W193" s="311"/>
      <c r="X193" s="1043"/>
      <c r="Y193" s="311"/>
      <c r="Z193" s="1043"/>
      <c r="AA193" s="311"/>
      <c r="AB193" s="1043"/>
      <c r="AC193" s="1043"/>
      <c r="AD193" s="1043"/>
      <c r="AE193" s="1043"/>
      <c r="AF193" s="1043"/>
      <c r="AG193" s="1043"/>
      <c r="AH193" s="1043"/>
      <c r="AI193" s="1043"/>
      <c r="AJ193" s="1043"/>
      <c r="AK193" s="1044"/>
      <c r="AL193" s="1045"/>
      <c r="AM193" s="1046"/>
      <c r="AN193" s="1043"/>
      <c r="AO193" s="1046"/>
      <c r="AP193" s="1043"/>
      <c r="AQ193" s="1047"/>
      <c r="AR193" s="1048"/>
      <c r="AS193" s="1045"/>
      <c r="AT193" s="1045"/>
      <c r="AU193" s="1045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3584" t="s">
        <v>225</v>
      </c>
      <c r="B194" s="3586" t="s">
        <v>226</v>
      </c>
      <c r="C194" s="1049" t="s">
        <v>227</v>
      </c>
      <c r="D194" s="1006">
        <f t="shared" si="137"/>
        <v>0</v>
      </c>
      <c r="E194" s="1006">
        <f t="shared" ref="E194:F196" si="140">SUM(Y194+AA194+AC194+AE194+AG194+AI194+AK194+AM194+AO194)</f>
        <v>0</v>
      </c>
      <c r="F194" s="1050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3585"/>
      <c r="B196" s="3587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3525" t="s">
        <v>231</v>
      </c>
      <c r="C197" s="1051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1009"/>
      <c r="H197" s="1042"/>
      <c r="I197" s="1009"/>
      <c r="J197" s="1042"/>
      <c r="K197" s="1009"/>
      <c r="L197" s="1042"/>
      <c r="M197" s="1009"/>
      <c r="N197" s="1042"/>
      <c r="O197" s="1009"/>
      <c r="P197" s="1042"/>
      <c r="Q197" s="1009"/>
      <c r="R197" s="1042"/>
      <c r="S197" s="1009"/>
      <c r="T197" s="1042"/>
      <c r="U197" s="1009"/>
      <c r="V197" s="1042"/>
      <c r="W197" s="1009"/>
      <c r="X197" s="1042"/>
      <c r="Y197" s="1009"/>
      <c r="Z197" s="1042"/>
      <c r="AA197" s="1009"/>
      <c r="AB197" s="1042"/>
      <c r="AC197" s="923"/>
      <c r="AD197" s="931"/>
      <c r="AE197" s="923"/>
      <c r="AF197" s="931"/>
      <c r="AG197" s="923"/>
      <c r="AH197" s="931"/>
      <c r="AI197" s="923"/>
      <c r="AJ197" s="931"/>
      <c r="AK197" s="923"/>
      <c r="AL197" s="931"/>
      <c r="AM197" s="923"/>
      <c r="AN197" s="931"/>
      <c r="AO197" s="923"/>
      <c r="AP197" s="931"/>
      <c r="AQ197" s="1052"/>
      <c r="AR197" s="931"/>
      <c r="AS197" s="931"/>
      <c r="AT197" s="931"/>
      <c r="AU197" s="931"/>
      <c r="AV197" s="1053"/>
      <c r="AW197" s="931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3580"/>
      <c r="B198" s="3526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3569" t="s">
        <v>235</v>
      </c>
      <c r="B200" s="3570"/>
      <c r="C200" s="3571"/>
      <c r="D200" s="3564" t="s">
        <v>4</v>
      </c>
      <c r="E200" s="3565"/>
      <c r="F200" s="3516"/>
      <c r="G200" s="3532" t="s">
        <v>5</v>
      </c>
      <c r="H200" s="3541"/>
      <c r="I200" s="3541"/>
      <c r="J200" s="3541"/>
      <c r="K200" s="3541"/>
      <c r="L200" s="3541"/>
      <c r="M200" s="3541"/>
      <c r="N200" s="3541"/>
      <c r="O200" s="3541"/>
      <c r="P200" s="3541"/>
      <c r="Q200" s="3541"/>
      <c r="R200" s="3541"/>
      <c r="S200" s="3541"/>
      <c r="T200" s="3541"/>
      <c r="U200" s="3541"/>
      <c r="V200" s="3541"/>
      <c r="W200" s="3541"/>
      <c r="X200" s="3541"/>
      <c r="Y200" s="3541"/>
      <c r="Z200" s="3541"/>
      <c r="AA200" s="3541"/>
      <c r="AB200" s="3543"/>
      <c r="AC200" s="3581" t="s">
        <v>9</v>
      </c>
      <c r="AD200" s="3560" t="s">
        <v>236</v>
      </c>
      <c r="AE200" s="3560" t="s">
        <v>237</v>
      </c>
      <c r="AF200" s="3560" t="s">
        <v>238</v>
      </c>
      <c r="AG200" s="3560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3539" t="s">
        <v>14</v>
      </c>
      <c r="H201" s="3540"/>
      <c r="I201" s="3532" t="s">
        <v>15</v>
      </c>
      <c r="J201" s="3542"/>
      <c r="K201" s="3541" t="s">
        <v>16</v>
      </c>
      <c r="L201" s="3542"/>
      <c r="M201" s="3532" t="s">
        <v>17</v>
      </c>
      <c r="N201" s="3542"/>
      <c r="O201" s="3532" t="s">
        <v>18</v>
      </c>
      <c r="P201" s="3542"/>
      <c r="Q201" s="3532" t="s">
        <v>19</v>
      </c>
      <c r="R201" s="3542"/>
      <c r="S201" s="3532" t="s">
        <v>20</v>
      </c>
      <c r="T201" s="3542"/>
      <c r="U201" s="3532" t="s">
        <v>21</v>
      </c>
      <c r="V201" s="3542"/>
      <c r="W201" s="3532" t="s">
        <v>22</v>
      </c>
      <c r="X201" s="3542"/>
      <c r="Y201" s="3532" t="s">
        <v>23</v>
      </c>
      <c r="Z201" s="3533"/>
      <c r="AA201" s="3532" t="s">
        <v>24</v>
      </c>
      <c r="AB201" s="3533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3572"/>
      <c r="B202" s="3499"/>
      <c r="C202" s="3573"/>
      <c r="D202" s="943" t="s">
        <v>32</v>
      </c>
      <c r="E202" s="918" t="s">
        <v>33</v>
      </c>
      <c r="F202" s="919" t="s">
        <v>34</v>
      </c>
      <c r="G202" s="945" t="s">
        <v>33</v>
      </c>
      <c r="H202" s="919" t="s">
        <v>34</v>
      </c>
      <c r="I202" s="945" t="s">
        <v>33</v>
      </c>
      <c r="J202" s="919" t="s">
        <v>34</v>
      </c>
      <c r="K202" s="920" t="s">
        <v>33</v>
      </c>
      <c r="L202" s="919" t="s">
        <v>34</v>
      </c>
      <c r="M202" s="920" t="s">
        <v>33</v>
      </c>
      <c r="N202" s="919" t="s">
        <v>34</v>
      </c>
      <c r="O202" s="920" t="s">
        <v>33</v>
      </c>
      <c r="P202" s="919" t="s">
        <v>34</v>
      </c>
      <c r="Q202" s="920" t="s">
        <v>33</v>
      </c>
      <c r="R202" s="919" t="s">
        <v>34</v>
      </c>
      <c r="S202" s="920" t="s">
        <v>33</v>
      </c>
      <c r="T202" s="919" t="s">
        <v>34</v>
      </c>
      <c r="U202" s="920" t="s">
        <v>33</v>
      </c>
      <c r="V202" s="919" t="s">
        <v>34</v>
      </c>
      <c r="W202" s="920" t="s">
        <v>33</v>
      </c>
      <c r="X202" s="919" t="s">
        <v>34</v>
      </c>
      <c r="Y202" s="920" t="s">
        <v>33</v>
      </c>
      <c r="Z202" s="919" t="s">
        <v>34</v>
      </c>
      <c r="AA202" s="920" t="s">
        <v>33</v>
      </c>
      <c r="AB202" s="919" t="s">
        <v>34</v>
      </c>
      <c r="AC202" s="3582"/>
      <c r="AD202" s="3563"/>
      <c r="AE202" s="3563"/>
      <c r="AF202" s="3563"/>
      <c r="AG202" s="3563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3577" t="s">
        <v>240</v>
      </c>
      <c r="B203" s="3578"/>
      <c r="C203" s="3579"/>
      <c r="D203" s="1054">
        <f>SUM(E203+F203)</f>
        <v>0</v>
      </c>
      <c r="E203" s="894">
        <f>+K203+M203+O203+Q203+S203</f>
        <v>0</v>
      </c>
      <c r="F203" s="1055">
        <f>+L203+N203+P203+R203+T203</f>
        <v>0</v>
      </c>
      <c r="G203" s="1009"/>
      <c r="H203" s="1042"/>
      <c r="I203" s="1009"/>
      <c r="J203" s="1042"/>
      <c r="K203" s="923"/>
      <c r="L203" s="931"/>
      <c r="M203" s="923"/>
      <c r="N203" s="931"/>
      <c r="O203" s="923"/>
      <c r="P203" s="931"/>
      <c r="Q203" s="923"/>
      <c r="R203" s="931"/>
      <c r="S203" s="923"/>
      <c r="T203" s="931"/>
      <c r="U203" s="1056"/>
      <c r="V203" s="1057"/>
      <c r="W203" s="1056"/>
      <c r="X203" s="1057"/>
      <c r="Y203" s="1056"/>
      <c r="Z203" s="1057"/>
      <c r="AA203" s="1056"/>
      <c r="AB203" s="1058"/>
      <c r="AC203" s="1011"/>
      <c r="AD203" s="1059">
        <f t="shared" ref="AD203:AD208" si="141">SUM(AE203:AG203)</f>
        <v>0</v>
      </c>
      <c r="AE203" s="931"/>
      <c r="AF203" s="931"/>
      <c r="AG203" s="931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3569" t="s">
        <v>235</v>
      </c>
      <c r="B210" s="3570"/>
      <c r="C210" s="3571"/>
      <c r="D210" s="3564" t="s">
        <v>4</v>
      </c>
      <c r="E210" s="3565"/>
      <c r="F210" s="3574"/>
      <c r="G210" s="3576" t="s">
        <v>5</v>
      </c>
      <c r="H210" s="3541"/>
      <c r="I210" s="3541"/>
      <c r="J210" s="3541"/>
      <c r="K210" s="3541"/>
      <c r="L210" s="3541"/>
      <c r="M210" s="3541"/>
      <c r="N210" s="3541"/>
      <c r="O210" s="3541"/>
      <c r="P210" s="3541"/>
      <c r="Q210" s="3541"/>
      <c r="R210" s="3541"/>
      <c r="S210" s="3541"/>
      <c r="T210" s="3541"/>
      <c r="U210" s="3541"/>
      <c r="V210" s="3541"/>
      <c r="W210" s="3541"/>
      <c r="X210" s="3541"/>
      <c r="Y210" s="3541"/>
      <c r="Z210" s="3541"/>
      <c r="AA210" s="3541"/>
      <c r="AB210" s="3541"/>
      <c r="AC210" s="3541"/>
      <c r="AD210" s="3541"/>
      <c r="AE210" s="3541"/>
      <c r="AF210" s="3541"/>
      <c r="AG210" s="3541"/>
      <c r="AH210" s="3541"/>
      <c r="AI210" s="3541"/>
      <c r="AJ210" s="3541"/>
      <c r="AK210" s="3541"/>
      <c r="AL210" s="3541"/>
      <c r="AM210" s="3541"/>
      <c r="AN210" s="3541"/>
      <c r="AO210" s="3541"/>
      <c r="AP210" s="3542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3566"/>
      <c r="E211" s="3567"/>
      <c r="F211" s="3575"/>
      <c r="G211" s="3539" t="s">
        <v>14</v>
      </c>
      <c r="H211" s="3540"/>
      <c r="I211" s="3532" t="s">
        <v>15</v>
      </c>
      <c r="J211" s="3542"/>
      <c r="K211" s="3541" t="s">
        <v>16</v>
      </c>
      <c r="L211" s="3542"/>
      <c r="M211" s="3532" t="s">
        <v>17</v>
      </c>
      <c r="N211" s="3542"/>
      <c r="O211" s="3532" t="s">
        <v>18</v>
      </c>
      <c r="P211" s="3542"/>
      <c r="Q211" s="3532" t="s">
        <v>19</v>
      </c>
      <c r="R211" s="3542"/>
      <c r="S211" s="3532" t="s">
        <v>20</v>
      </c>
      <c r="T211" s="3542"/>
      <c r="U211" s="3532" t="s">
        <v>21</v>
      </c>
      <c r="V211" s="3542"/>
      <c r="W211" s="3532" t="s">
        <v>22</v>
      </c>
      <c r="X211" s="3542"/>
      <c r="Y211" s="3532" t="s">
        <v>23</v>
      </c>
      <c r="Z211" s="3533"/>
      <c r="AA211" s="3532" t="s">
        <v>24</v>
      </c>
      <c r="AB211" s="3533"/>
      <c r="AC211" s="3532" t="s">
        <v>247</v>
      </c>
      <c r="AD211" s="3533"/>
      <c r="AE211" s="3532" t="s">
        <v>248</v>
      </c>
      <c r="AF211" s="3533"/>
      <c r="AG211" s="3532" t="s">
        <v>249</v>
      </c>
      <c r="AH211" s="3533"/>
      <c r="AI211" s="3532" t="s">
        <v>250</v>
      </c>
      <c r="AJ211" s="3533"/>
      <c r="AK211" s="3532" t="s">
        <v>29</v>
      </c>
      <c r="AL211" s="3533"/>
      <c r="AM211" s="3532" t="s">
        <v>30</v>
      </c>
      <c r="AN211" s="3533"/>
      <c r="AO211" s="3532" t="s">
        <v>31</v>
      </c>
      <c r="AP211" s="3533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3572"/>
      <c r="B212" s="3499"/>
      <c r="C212" s="3573"/>
      <c r="D212" s="1061" t="s">
        <v>32</v>
      </c>
      <c r="E212" s="987" t="s">
        <v>33</v>
      </c>
      <c r="F212" s="442" t="s">
        <v>34</v>
      </c>
      <c r="G212" s="920" t="s">
        <v>33</v>
      </c>
      <c r="H212" s="919" t="s">
        <v>34</v>
      </c>
      <c r="I212" s="920" t="s">
        <v>33</v>
      </c>
      <c r="J212" s="919" t="s">
        <v>34</v>
      </c>
      <c r="K212" s="920" t="s">
        <v>33</v>
      </c>
      <c r="L212" s="919" t="s">
        <v>34</v>
      </c>
      <c r="M212" s="920" t="s">
        <v>33</v>
      </c>
      <c r="N212" s="919" t="s">
        <v>34</v>
      </c>
      <c r="O212" s="920" t="s">
        <v>33</v>
      </c>
      <c r="P212" s="919" t="s">
        <v>34</v>
      </c>
      <c r="Q212" s="920" t="s">
        <v>33</v>
      </c>
      <c r="R212" s="919" t="s">
        <v>34</v>
      </c>
      <c r="S212" s="920" t="s">
        <v>33</v>
      </c>
      <c r="T212" s="919" t="s">
        <v>34</v>
      </c>
      <c r="U212" s="920" t="s">
        <v>33</v>
      </c>
      <c r="V212" s="919" t="s">
        <v>34</v>
      </c>
      <c r="W212" s="920" t="s">
        <v>33</v>
      </c>
      <c r="X212" s="919" t="s">
        <v>34</v>
      </c>
      <c r="Y212" s="920" t="s">
        <v>33</v>
      </c>
      <c r="Z212" s="919" t="s">
        <v>34</v>
      </c>
      <c r="AA212" s="920" t="s">
        <v>33</v>
      </c>
      <c r="AB212" s="919" t="s">
        <v>34</v>
      </c>
      <c r="AC212" s="920" t="s">
        <v>33</v>
      </c>
      <c r="AD212" s="919" t="s">
        <v>34</v>
      </c>
      <c r="AE212" s="920" t="s">
        <v>33</v>
      </c>
      <c r="AF212" s="919" t="s">
        <v>34</v>
      </c>
      <c r="AG212" s="920" t="s">
        <v>33</v>
      </c>
      <c r="AH212" s="919" t="s">
        <v>34</v>
      </c>
      <c r="AI212" s="920" t="s">
        <v>33</v>
      </c>
      <c r="AJ212" s="919" t="s">
        <v>34</v>
      </c>
      <c r="AK212" s="920" t="s">
        <v>33</v>
      </c>
      <c r="AL212" s="919" t="s">
        <v>34</v>
      </c>
      <c r="AM212" s="920" t="s">
        <v>33</v>
      </c>
      <c r="AN212" s="919" t="s">
        <v>34</v>
      </c>
      <c r="AO212" s="920" t="s">
        <v>33</v>
      </c>
      <c r="AP212" s="919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3555" t="s">
        <v>251</v>
      </c>
      <c r="B213" s="3556"/>
      <c r="C213" s="3557"/>
      <c r="D213" s="1001">
        <f>SUM(E213:F213)</f>
        <v>0</v>
      </c>
      <c r="E213" s="1059">
        <f>SUM(G213+I213+K213+M213+O213+Q213+S213+U213+W213+Y213+AA213+AC213+AE213+AG213+AI213+AK213+AM213+AO213)</f>
        <v>0</v>
      </c>
      <c r="F213" s="1062">
        <f t="shared" ref="E213:F216" si="148">SUM(H213+J213+L213+N213+P213+R213+T213+V213+X213+Z213+AB213+AD213+AF213+AH213+AJ213+AL213+AN213+AP213)</f>
        <v>0</v>
      </c>
      <c r="G213" s="1063"/>
      <c r="H213" s="892"/>
      <c r="I213" s="932"/>
      <c r="J213" s="892"/>
      <c r="K213" s="932"/>
      <c r="L213" s="892"/>
      <c r="M213" s="932"/>
      <c r="N213" s="892"/>
      <c r="O213" s="932"/>
      <c r="P213" s="892"/>
      <c r="Q213" s="932"/>
      <c r="R213" s="892"/>
      <c r="S213" s="932"/>
      <c r="T213" s="892"/>
      <c r="U213" s="932"/>
      <c r="V213" s="892"/>
      <c r="W213" s="902"/>
      <c r="X213" s="892"/>
      <c r="Y213" s="932"/>
      <c r="Z213" s="892"/>
      <c r="AA213" s="932"/>
      <c r="AB213" s="892"/>
      <c r="AC213" s="932"/>
      <c r="AD213" s="892"/>
      <c r="AE213" s="932"/>
      <c r="AF213" s="892"/>
      <c r="AG213" s="932"/>
      <c r="AH213" s="892"/>
      <c r="AI213" s="932"/>
      <c r="AJ213" s="892"/>
      <c r="AK213" s="902"/>
      <c r="AL213" s="892"/>
      <c r="AM213" s="932"/>
      <c r="AN213" s="892"/>
      <c r="AO213" s="932"/>
      <c r="AP213" s="892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3558" t="s">
        <v>256</v>
      </c>
      <c r="B218" s="3559"/>
      <c r="C218" s="3560"/>
      <c r="D218" s="3564" t="s">
        <v>257</v>
      </c>
      <c r="E218" s="3565"/>
      <c r="F218" s="3516"/>
      <c r="G218" s="3532" t="s">
        <v>5</v>
      </c>
      <c r="H218" s="3541"/>
      <c r="I218" s="3541"/>
      <c r="J218" s="3541"/>
      <c r="K218" s="3541"/>
      <c r="L218" s="3541"/>
      <c r="M218" s="3541"/>
      <c r="N218" s="3541"/>
      <c r="O218" s="3541"/>
      <c r="P218" s="3541"/>
      <c r="Q218" s="3541"/>
      <c r="R218" s="3541"/>
      <c r="S218" s="3541"/>
      <c r="T218" s="3541"/>
      <c r="U218" s="3541"/>
      <c r="V218" s="3541"/>
      <c r="W218" s="3541"/>
      <c r="X218" s="3541"/>
      <c r="Y218" s="3541"/>
      <c r="Z218" s="3541"/>
      <c r="AA218" s="3541"/>
      <c r="AB218" s="3541"/>
      <c r="AC218" s="3541"/>
      <c r="AD218" s="3541"/>
      <c r="AE218" s="3541"/>
      <c r="AF218" s="3541"/>
      <c r="AG218" s="3541"/>
      <c r="AH218" s="3541"/>
      <c r="AI218" s="3541"/>
      <c r="AJ218" s="3541"/>
      <c r="AK218" s="3541"/>
      <c r="AL218" s="3541"/>
      <c r="AM218" s="3541"/>
      <c r="AN218" s="3543"/>
      <c r="AO218" s="3544" t="s">
        <v>7</v>
      </c>
      <c r="AP218" s="3546" t="s">
        <v>258</v>
      </c>
      <c r="AQ218" s="3548" t="s">
        <v>259</v>
      </c>
      <c r="AR218" s="3538"/>
      <c r="AS218" s="3549" t="s">
        <v>260</v>
      </c>
      <c r="AT218" s="3534" t="s">
        <v>42</v>
      </c>
      <c r="AU218" s="3534" t="s">
        <v>261</v>
      </c>
      <c r="AV218" s="3536" t="s">
        <v>9</v>
      </c>
      <c r="AW218" s="3536" t="s">
        <v>262</v>
      </c>
      <c r="AX218" s="3538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3566"/>
      <c r="E219" s="3567"/>
      <c r="F219" s="3568"/>
      <c r="G219" s="3539" t="s">
        <v>124</v>
      </c>
      <c r="H219" s="3540"/>
      <c r="I219" s="3541" t="s">
        <v>16</v>
      </c>
      <c r="J219" s="3542"/>
      <c r="K219" s="3532" t="s">
        <v>17</v>
      </c>
      <c r="L219" s="3542"/>
      <c r="M219" s="3532" t="s">
        <v>18</v>
      </c>
      <c r="N219" s="3542"/>
      <c r="O219" s="3532" t="s">
        <v>19</v>
      </c>
      <c r="P219" s="3542"/>
      <c r="Q219" s="3532" t="s">
        <v>20</v>
      </c>
      <c r="R219" s="3542"/>
      <c r="S219" s="3532" t="s">
        <v>21</v>
      </c>
      <c r="T219" s="3542"/>
      <c r="U219" s="3532" t="s">
        <v>22</v>
      </c>
      <c r="V219" s="3542"/>
      <c r="W219" s="3532" t="s">
        <v>23</v>
      </c>
      <c r="X219" s="3533"/>
      <c r="Y219" s="3532" t="s">
        <v>24</v>
      </c>
      <c r="Z219" s="3533"/>
      <c r="AA219" s="3532" t="s">
        <v>247</v>
      </c>
      <c r="AB219" s="3533"/>
      <c r="AC219" s="3532" t="s">
        <v>248</v>
      </c>
      <c r="AD219" s="3533"/>
      <c r="AE219" s="3532" t="s">
        <v>249</v>
      </c>
      <c r="AF219" s="3533"/>
      <c r="AG219" s="3532" t="s">
        <v>250</v>
      </c>
      <c r="AH219" s="3533"/>
      <c r="AI219" s="3532" t="s">
        <v>29</v>
      </c>
      <c r="AJ219" s="3533"/>
      <c r="AK219" s="3532" t="s">
        <v>30</v>
      </c>
      <c r="AL219" s="3533"/>
      <c r="AM219" s="3532" t="s">
        <v>31</v>
      </c>
      <c r="AN219" s="3533"/>
      <c r="AO219" s="3343"/>
      <c r="AP219" s="3346"/>
      <c r="AQ219" s="3551" t="s">
        <v>263</v>
      </c>
      <c r="AR219" s="3553" t="s">
        <v>264</v>
      </c>
      <c r="AS219" s="3350"/>
      <c r="AT219" s="3331"/>
      <c r="AU219" s="3331"/>
      <c r="AV219" s="3334"/>
      <c r="AW219" s="3334"/>
      <c r="AX219" s="3538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3561"/>
      <c r="B220" s="3562"/>
      <c r="C220" s="3563"/>
      <c r="D220" s="1064" t="s">
        <v>32</v>
      </c>
      <c r="E220" s="1065" t="s">
        <v>33</v>
      </c>
      <c r="F220" s="617" t="s">
        <v>34</v>
      </c>
      <c r="G220" s="920" t="s">
        <v>33</v>
      </c>
      <c r="H220" s="919" t="s">
        <v>34</v>
      </c>
      <c r="I220" s="920" t="s">
        <v>33</v>
      </c>
      <c r="J220" s="919" t="s">
        <v>34</v>
      </c>
      <c r="K220" s="920" t="s">
        <v>33</v>
      </c>
      <c r="L220" s="919" t="s">
        <v>34</v>
      </c>
      <c r="M220" s="920" t="s">
        <v>33</v>
      </c>
      <c r="N220" s="919" t="s">
        <v>34</v>
      </c>
      <c r="O220" s="920" t="s">
        <v>33</v>
      </c>
      <c r="P220" s="919" t="s">
        <v>34</v>
      </c>
      <c r="Q220" s="920" t="s">
        <v>33</v>
      </c>
      <c r="R220" s="919" t="s">
        <v>34</v>
      </c>
      <c r="S220" s="920" t="s">
        <v>33</v>
      </c>
      <c r="T220" s="919" t="s">
        <v>34</v>
      </c>
      <c r="U220" s="920" t="s">
        <v>33</v>
      </c>
      <c r="V220" s="919" t="s">
        <v>34</v>
      </c>
      <c r="W220" s="920" t="s">
        <v>33</v>
      </c>
      <c r="X220" s="919" t="s">
        <v>34</v>
      </c>
      <c r="Y220" s="920" t="s">
        <v>33</v>
      </c>
      <c r="Z220" s="919" t="s">
        <v>34</v>
      </c>
      <c r="AA220" s="920" t="s">
        <v>33</v>
      </c>
      <c r="AB220" s="919" t="s">
        <v>34</v>
      </c>
      <c r="AC220" s="920" t="s">
        <v>33</v>
      </c>
      <c r="AD220" s="919" t="s">
        <v>34</v>
      </c>
      <c r="AE220" s="920" t="s">
        <v>33</v>
      </c>
      <c r="AF220" s="919" t="s">
        <v>34</v>
      </c>
      <c r="AG220" s="920" t="s">
        <v>33</v>
      </c>
      <c r="AH220" s="919" t="s">
        <v>34</v>
      </c>
      <c r="AI220" s="920" t="s">
        <v>33</v>
      </c>
      <c r="AJ220" s="919" t="s">
        <v>34</v>
      </c>
      <c r="AK220" s="920" t="s">
        <v>33</v>
      </c>
      <c r="AL220" s="919" t="s">
        <v>34</v>
      </c>
      <c r="AM220" s="920" t="s">
        <v>33</v>
      </c>
      <c r="AN220" s="919" t="s">
        <v>34</v>
      </c>
      <c r="AO220" s="3545"/>
      <c r="AP220" s="3547"/>
      <c r="AQ220" s="3552"/>
      <c r="AR220" s="3554"/>
      <c r="AS220" s="3550"/>
      <c r="AT220" s="3535"/>
      <c r="AU220" s="3535"/>
      <c r="AV220" s="3537"/>
      <c r="AW220" s="3537"/>
      <c r="AX220" s="3538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3529" t="s">
        <v>265</v>
      </c>
      <c r="B221" s="3530" t="s">
        <v>266</v>
      </c>
      <c r="C221" s="3531"/>
      <c r="D221" s="1066">
        <f t="shared" ref="D221:D265" si="149">SUM(E221+F221)</f>
        <v>3</v>
      </c>
      <c r="E221" s="905">
        <f t="shared" ref="E221:F227" si="150">SUM(G221+I221+K221+M221+O221+Q221+S221+U221+W221+Y221+AA221+AC221+AE221+AG221+AI221+AK221+AM221)</f>
        <v>1</v>
      </c>
      <c r="F221" s="1067">
        <f t="shared" si="150"/>
        <v>2</v>
      </c>
      <c r="G221" s="1068">
        <v>0</v>
      </c>
      <c r="H221" s="906">
        <v>0</v>
      </c>
      <c r="I221" s="1069">
        <v>0</v>
      </c>
      <c r="J221" s="906">
        <v>0</v>
      </c>
      <c r="K221" s="1069">
        <v>0</v>
      </c>
      <c r="L221" s="906">
        <v>0</v>
      </c>
      <c r="M221" s="1069">
        <v>0</v>
      </c>
      <c r="N221" s="906">
        <v>0</v>
      </c>
      <c r="O221" s="1069">
        <v>0</v>
      </c>
      <c r="P221" s="906">
        <v>0</v>
      </c>
      <c r="Q221" s="1069">
        <v>0</v>
      </c>
      <c r="R221" s="906">
        <v>0</v>
      </c>
      <c r="S221" s="1069">
        <v>0</v>
      </c>
      <c r="T221" s="906">
        <v>0</v>
      </c>
      <c r="U221" s="1069">
        <v>0</v>
      </c>
      <c r="V221" s="1070">
        <v>0</v>
      </c>
      <c r="W221" s="1069">
        <v>0</v>
      </c>
      <c r="X221" s="1070">
        <v>1</v>
      </c>
      <c r="Y221" s="1069">
        <v>0</v>
      </c>
      <c r="Z221" s="1070">
        <v>0</v>
      </c>
      <c r="AA221" s="1069">
        <v>0</v>
      </c>
      <c r="AB221" s="1070">
        <v>0</v>
      </c>
      <c r="AC221" s="1069">
        <v>0</v>
      </c>
      <c r="AD221" s="1070">
        <v>0</v>
      </c>
      <c r="AE221" s="1069">
        <v>1</v>
      </c>
      <c r="AF221" s="1070">
        <v>1</v>
      </c>
      <c r="AG221" s="1069">
        <v>0</v>
      </c>
      <c r="AH221" s="1070">
        <v>0</v>
      </c>
      <c r="AI221" s="1069">
        <v>0</v>
      </c>
      <c r="AJ221" s="1070">
        <v>0</v>
      </c>
      <c r="AK221" s="1069">
        <v>0</v>
      </c>
      <c r="AL221" s="1070">
        <v>0</v>
      </c>
      <c r="AM221" s="1069">
        <v>0</v>
      </c>
      <c r="AN221" s="1070">
        <v>0</v>
      </c>
      <c r="AO221" s="1071">
        <v>0</v>
      </c>
      <c r="AP221" s="1072">
        <v>0</v>
      </c>
      <c r="AQ221" s="466"/>
      <c r="AR221" s="467"/>
      <c r="AS221" s="467"/>
      <c r="AT221" s="1069">
        <v>0</v>
      </c>
      <c r="AU221" s="1069">
        <v>0</v>
      </c>
      <c r="AV221" s="907">
        <v>0</v>
      </c>
      <c r="AW221" s="907">
        <v>0</v>
      </c>
      <c r="AX221" s="1070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54</v>
      </c>
      <c r="E222" s="470">
        <f t="shared" si="150"/>
        <v>26</v>
      </c>
      <c r="F222" s="471">
        <f t="shared" si="150"/>
        <v>28</v>
      </c>
      <c r="G222" s="472">
        <v>0</v>
      </c>
      <c r="H222" s="473">
        <v>0</v>
      </c>
      <c r="I222" s="474">
        <v>0</v>
      </c>
      <c r="J222" s="473">
        <v>0</v>
      </c>
      <c r="K222" s="474">
        <v>0</v>
      </c>
      <c r="L222" s="473">
        <v>0</v>
      </c>
      <c r="M222" s="474">
        <v>0</v>
      </c>
      <c r="N222" s="473">
        <v>0</v>
      </c>
      <c r="O222" s="474">
        <v>0</v>
      </c>
      <c r="P222" s="473">
        <v>0</v>
      </c>
      <c r="Q222" s="474">
        <v>0</v>
      </c>
      <c r="R222" s="473">
        <v>0</v>
      </c>
      <c r="S222" s="474">
        <v>0</v>
      </c>
      <c r="T222" s="473">
        <v>0</v>
      </c>
      <c r="U222" s="474">
        <v>2</v>
      </c>
      <c r="V222" s="475">
        <v>1</v>
      </c>
      <c r="W222" s="474">
        <v>4</v>
      </c>
      <c r="X222" s="475">
        <v>1</v>
      </c>
      <c r="Y222" s="474">
        <v>2</v>
      </c>
      <c r="Z222" s="475">
        <v>2</v>
      </c>
      <c r="AA222" s="474">
        <v>0</v>
      </c>
      <c r="AB222" s="475">
        <v>5</v>
      </c>
      <c r="AC222" s="474">
        <v>5</v>
      </c>
      <c r="AD222" s="475">
        <v>7</v>
      </c>
      <c r="AE222" s="474">
        <v>2</v>
      </c>
      <c r="AF222" s="475">
        <v>2</v>
      </c>
      <c r="AG222" s="474">
        <v>3</v>
      </c>
      <c r="AH222" s="475">
        <v>5</v>
      </c>
      <c r="AI222" s="474">
        <v>1</v>
      </c>
      <c r="AJ222" s="475">
        <v>2</v>
      </c>
      <c r="AK222" s="474">
        <v>6</v>
      </c>
      <c r="AL222" s="475">
        <v>3</v>
      </c>
      <c r="AM222" s="474">
        <v>1</v>
      </c>
      <c r="AN222" s="475">
        <v>0</v>
      </c>
      <c r="AO222" s="476">
        <v>0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0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/>
      <c r="AP223" s="486"/>
      <c r="AQ223" s="481"/>
      <c r="AR223" s="486"/>
      <c r="AS223" s="1068"/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/>
      <c r="AP224" s="495"/>
      <c r="AQ224" s="466"/>
      <c r="AR224" s="467"/>
      <c r="AS224" s="481"/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/>
      <c r="AP225" s="495"/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/>
      <c r="AP226" s="502"/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/>
      <c r="AP227" s="502"/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526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/>
      <c r="AP228" s="477"/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3525" t="s">
        <v>100</v>
      </c>
      <c r="B229" s="3296" t="s">
        <v>269</v>
      </c>
      <c r="C229" s="3296"/>
      <c r="D229" s="1054">
        <f t="shared" si="149"/>
        <v>37</v>
      </c>
      <c r="E229" s="908">
        <f t="shared" si="161"/>
        <v>17</v>
      </c>
      <c r="F229" s="1073">
        <f t="shared" si="161"/>
        <v>20</v>
      </c>
      <c r="G229" s="1068">
        <v>0</v>
      </c>
      <c r="H229" s="906">
        <v>1</v>
      </c>
      <c r="I229" s="1069">
        <v>0</v>
      </c>
      <c r="J229" s="906">
        <v>1</v>
      </c>
      <c r="K229" s="1069">
        <v>0</v>
      </c>
      <c r="L229" s="906">
        <v>0</v>
      </c>
      <c r="M229" s="1069">
        <v>1</v>
      </c>
      <c r="N229" s="906">
        <v>0</v>
      </c>
      <c r="O229" s="1069">
        <v>2</v>
      </c>
      <c r="P229" s="906">
        <v>0</v>
      </c>
      <c r="Q229" s="1069">
        <v>0</v>
      </c>
      <c r="R229" s="906">
        <v>0</v>
      </c>
      <c r="S229" s="1069">
        <v>0</v>
      </c>
      <c r="T229" s="906">
        <v>0</v>
      </c>
      <c r="U229" s="1069">
        <v>0</v>
      </c>
      <c r="V229" s="1070">
        <v>0</v>
      </c>
      <c r="W229" s="1069">
        <v>1</v>
      </c>
      <c r="X229" s="1070">
        <v>2</v>
      </c>
      <c r="Y229" s="1069">
        <v>4</v>
      </c>
      <c r="Z229" s="1070">
        <v>4</v>
      </c>
      <c r="AA229" s="1069">
        <v>1</v>
      </c>
      <c r="AB229" s="1070">
        <v>3</v>
      </c>
      <c r="AC229" s="1069">
        <v>3</v>
      </c>
      <c r="AD229" s="1070">
        <v>5</v>
      </c>
      <c r="AE229" s="1069">
        <v>1</v>
      </c>
      <c r="AF229" s="1070">
        <v>0</v>
      </c>
      <c r="AG229" s="1069">
        <v>2</v>
      </c>
      <c r="AH229" s="1070">
        <v>1</v>
      </c>
      <c r="AI229" s="1069">
        <v>0</v>
      </c>
      <c r="AJ229" s="1070">
        <v>0</v>
      </c>
      <c r="AK229" s="1069">
        <v>1</v>
      </c>
      <c r="AL229" s="1070">
        <v>1</v>
      </c>
      <c r="AM229" s="1069">
        <v>1</v>
      </c>
      <c r="AN229" s="1070">
        <v>2</v>
      </c>
      <c r="AO229" s="485">
        <v>0</v>
      </c>
      <c r="AP229" s="486">
        <v>0</v>
      </c>
      <c r="AQ229" s="1068">
        <v>0</v>
      </c>
      <c r="AR229" s="487">
        <v>0</v>
      </c>
      <c r="AS229" s="1068">
        <v>5</v>
      </c>
      <c r="AT229" s="483">
        <v>0</v>
      </c>
      <c r="AU229" s="483">
        <v>0</v>
      </c>
      <c r="AV229" s="487">
        <v>0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52</v>
      </c>
      <c r="E230" s="488">
        <f t="shared" si="161"/>
        <v>24</v>
      </c>
      <c r="F230" s="489">
        <f t="shared" si="161"/>
        <v>28</v>
      </c>
      <c r="G230" s="490">
        <v>0</v>
      </c>
      <c r="H230" s="491">
        <v>1</v>
      </c>
      <c r="I230" s="492">
        <v>0</v>
      </c>
      <c r="J230" s="491">
        <v>0</v>
      </c>
      <c r="K230" s="492">
        <v>0</v>
      </c>
      <c r="L230" s="491">
        <v>0</v>
      </c>
      <c r="M230" s="492">
        <v>0</v>
      </c>
      <c r="N230" s="491">
        <v>0</v>
      </c>
      <c r="O230" s="492">
        <v>0</v>
      </c>
      <c r="P230" s="491">
        <v>0</v>
      </c>
      <c r="Q230" s="492">
        <v>0</v>
      </c>
      <c r="R230" s="491">
        <v>0</v>
      </c>
      <c r="S230" s="492">
        <v>0</v>
      </c>
      <c r="T230" s="491">
        <v>0</v>
      </c>
      <c r="U230" s="492">
        <v>1</v>
      </c>
      <c r="V230" s="493">
        <v>0</v>
      </c>
      <c r="W230" s="492">
        <v>2</v>
      </c>
      <c r="X230" s="493">
        <v>4</v>
      </c>
      <c r="Y230" s="492">
        <v>3</v>
      </c>
      <c r="Z230" s="493">
        <v>2</v>
      </c>
      <c r="AA230" s="492">
        <v>2</v>
      </c>
      <c r="AB230" s="493">
        <v>3</v>
      </c>
      <c r="AC230" s="492">
        <v>1</v>
      </c>
      <c r="AD230" s="493">
        <v>5</v>
      </c>
      <c r="AE230" s="492">
        <v>3</v>
      </c>
      <c r="AF230" s="493">
        <v>2</v>
      </c>
      <c r="AG230" s="492">
        <v>8</v>
      </c>
      <c r="AH230" s="493">
        <v>4</v>
      </c>
      <c r="AI230" s="492">
        <v>1</v>
      </c>
      <c r="AJ230" s="493">
        <v>1</v>
      </c>
      <c r="AK230" s="492">
        <v>0</v>
      </c>
      <c r="AL230" s="493">
        <v>6</v>
      </c>
      <c r="AM230" s="492">
        <v>3</v>
      </c>
      <c r="AN230" s="493">
        <v>0</v>
      </c>
      <c r="AO230" s="494">
        <v>0</v>
      </c>
      <c r="AP230" s="495">
        <v>0</v>
      </c>
      <c r="AQ230" s="466"/>
      <c r="AR230" s="513"/>
      <c r="AS230" s="481">
        <v>6</v>
      </c>
      <c r="AT230" s="492">
        <v>0</v>
      </c>
      <c r="AU230" s="492">
        <v>0</v>
      </c>
      <c r="AV230" s="496">
        <v>0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32</v>
      </c>
      <c r="E231" s="488">
        <f t="shared" si="161"/>
        <v>14</v>
      </c>
      <c r="F231" s="489">
        <f t="shared" si="161"/>
        <v>18</v>
      </c>
      <c r="G231" s="490">
        <v>0</v>
      </c>
      <c r="H231" s="491">
        <v>1</v>
      </c>
      <c r="I231" s="492">
        <v>0</v>
      </c>
      <c r="J231" s="491">
        <v>0</v>
      </c>
      <c r="K231" s="492">
        <v>0</v>
      </c>
      <c r="L231" s="491">
        <v>0</v>
      </c>
      <c r="M231" s="492">
        <v>0</v>
      </c>
      <c r="N231" s="491">
        <v>0</v>
      </c>
      <c r="O231" s="492">
        <v>2</v>
      </c>
      <c r="P231" s="491">
        <v>0</v>
      </c>
      <c r="Q231" s="492">
        <v>0</v>
      </c>
      <c r="R231" s="491">
        <v>0</v>
      </c>
      <c r="S231" s="492">
        <v>0</v>
      </c>
      <c r="T231" s="491">
        <v>0</v>
      </c>
      <c r="U231" s="492">
        <v>0</v>
      </c>
      <c r="V231" s="493">
        <v>0</v>
      </c>
      <c r="W231" s="492">
        <v>1</v>
      </c>
      <c r="X231" s="493">
        <v>2</v>
      </c>
      <c r="Y231" s="492">
        <v>4</v>
      </c>
      <c r="Z231" s="493">
        <v>4</v>
      </c>
      <c r="AA231" s="492">
        <v>1</v>
      </c>
      <c r="AB231" s="493">
        <v>3</v>
      </c>
      <c r="AC231" s="492">
        <v>3</v>
      </c>
      <c r="AD231" s="493">
        <v>5</v>
      </c>
      <c r="AE231" s="492">
        <v>1</v>
      </c>
      <c r="AF231" s="493">
        <v>0</v>
      </c>
      <c r="AG231" s="492">
        <v>2</v>
      </c>
      <c r="AH231" s="493">
        <v>0</v>
      </c>
      <c r="AI231" s="492">
        <v>0</v>
      </c>
      <c r="AJ231" s="493">
        <v>0</v>
      </c>
      <c r="AK231" s="492">
        <v>0</v>
      </c>
      <c r="AL231" s="493">
        <v>1</v>
      </c>
      <c r="AM231" s="492">
        <v>0</v>
      </c>
      <c r="AN231" s="493">
        <v>2</v>
      </c>
      <c r="AO231" s="494">
        <v>0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0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25</v>
      </c>
      <c r="E232" s="488">
        <f t="shared" si="161"/>
        <v>12</v>
      </c>
      <c r="F232" s="489">
        <f t="shared" si="161"/>
        <v>13</v>
      </c>
      <c r="G232" s="497">
        <v>0</v>
      </c>
      <c r="H232" s="498">
        <v>1</v>
      </c>
      <c r="I232" s="499">
        <v>0</v>
      </c>
      <c r="J232" s="498">
        <v>1</v>
      </c>
      <c r="K232" s="499">
        <v>0</v>
      </c>
      <c r="L232" s="498">
        <v>0</v>
      </c>
      <c r="M232" s="499">
        <v>1</v>
      </c>
      <c r="N232" s="498">
        <v>0</v>
      </c>
      <c r="O232" s="499">
        <v>0</v>
      </c>
      <c r="P232" s="498">
        <v>0</v>
      </c>
      <c r="Q232" s="499">
        <v>0</v>
      </c>
      <c r="R232" s="498">
        <v>0</v>
      </c>
      <c r="S232" s="499">
        <v>0</v>
      </c>
      <c r="T232" s="498">
        <v>0</v>
      </c>
      <c r="U232" s="499">
        <v>1</v>
      </c>
      <c r="V232" s="500">
        <v>0</v>
      </c>
      <c r="W232" s="499">
        <v>2</v>
      </c>
      <c r="X232" s="500">
        <v>0</v>
      </c>
      <c r="Y232" s="499">
        <v>2</v>
      </c>
      <c r="Z232" s="500">
        <v>1</v>
      </c>
      <c r="AA232" s="499">
        <v>1</v>
      </c>
      <c r="AB232" s="500">
        <v>3</v>
      </c>
      <c r="AC232" s="499">
        <v>0</v>
      </c>
      <c r="AD232" s="500">
        <v>0</v>
      </c>
      <c r="AE232" s="499">
        <v>0</v>
      </c>
      <c r="AF232" s="500">
        <v>2</v>
      </c>
      <c r="AG232" s="499">
        <v>3</v>
      </c>
      <c r="AH232" s="500">
        <v>3</v>
      </c>
      <c r="AI232" s="499">
        <v>0</v>
      </c>
      <c r="AJ232" s="500">
        <v>0</v>
      </c>
      <c r="AK232" s="499">
        <v>1</v>
      </c>
      <c r="AL232" s="500">
        <v>2</v>
      </c>
      <c r="AM232" s="499">
        <v>1</v>
      </c>
      <c r="AN232" s="500">
        <v>0</v>
      </c>
      <c r="AO232" s="501">
        <v>0</v>
      </c>
      <c r="AP232" s="502">
        <v>0</v>
      </c>
      <c r="AQ232" s="466"/>
      <c r="AR232" s="513"/>
      <c r="AS232" s="513"/>
      <c r="AT232" s="499">
        <v>0</v>
      </c>
      <c r="AU232" s="499">
        <v>0</v>
      </c>
      <c r="AV232" s="505">
        <v>0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6</v>
      </c>
      <c r="E233" s="488">
        <f t="shared" si="161"/>
        <v>3</v>
      </c>
      <c r="F233" s="489">
        <f t="shared" si="161"/>
        <v>3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1</v>
      </c>
      <c r="V233" s="500">
        <v>0</v>
      </c>
      <c r="W233" s="499">
        <v>0</v>
      </c>
      <c r="X233" s="500">
        <v>0</v>
      </c>
      <c r="Y233" s="499">
        <v>1</v>
      </c>
      <c r="Z233" s="500">
        <v>0</v>
      </c>
      <c r="AA233" s="499">
        <v>1</v>
      </c>
      <c r="AB233" s="500">
        <v>0</v>
      </c>
      <c r="AC233" s="499">
        <v>0</v>
      </c>
      <c r="AD233" s="500">
        <v>2</v>
      </c>
      <c r="AE233" s="499">
        <v>0</v>
      </c>
      <c r="AF233" s="500">
        <v>0</v>
      </c>
      <c r="AG233" s="499">
        <v>0</v>
      </c>
      <c r="AH233" s="500">
        <v>0</v>
      </c>
      <c r="AI233" s="499">
        <v>0</v>
      </c>
      <c r="AJ233" s="500">
        <v>0</v>
      </c>
      <c r="AK233" s="499">
        <v>0</v>
      </c>
      <c r="AL233" s="500">
        <v>1</v>
      </c>
      <c r="AM233" s="499">
        <v>0</v>
      </c>
      <c r="AN233" s="500">
        <v>0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526"/>
      <c r="B234" s="3302" t="s">
        <v>274</v>
      </c>
      <c r="C234" s="3302"/>
      <c r="D234" s="506">
        <f t="shared" si="149"/>
        <v>1</v>
      </c>
      <c r="E234" s="507">
        <f t="shared" si="161"/>
        <v>0</v>
      </c>
      <c r="F234" s="508">
        <f t="shared" si="161"/>
        <v>1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1</v>
      </c>
      <c r="Y234" s="474">
        <v>0</v>
      </c>
      <c r="Z234" s="475">
        <v>0</v>
      </c>
      <c r="AA234" s="474">
        <v>0</v>
      </c>
      <c r="AB234" s="475">
        <v>0</v>
      </c>
      <c r="AC234" s="474">
        <v>0</v>
      </c>
      <c r="AD234" s="475">
        <v>0</v>
      </c>
      <c r="AE234" s="474">
        <v>0</v>
      </c>
      <c r="AF234" s="475">
        <v>0</v>
      </c>
      <c r="AG234" s="474">
        <v>0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3525" t="s">
        <v>94</v>
      </c>
      <c r="B235" s="3296" t="s">
        <v>269</v>
      </c>
      <c r="C235" s="3296"/>
      <c r="D235" s="1054">
        <f t="shared" si="149"/>
        <v>61</v>
      </c>
      <c r="E235" s="908">
        <f t="shared" si="161"/>
        <v>21</v>
      </c>
      <c r="F235" s="1073">
        <f t="shared" si="161"/>
        <v>40</v>
      </c>
      <c r="G235" s="1068">
        <v>0</v>
      </c>
      <c r="H235" s="906">
        <v>0</v>
      </c>
      <c r="I235" s="1069">
        <v>0</v>
      </c>
      <c r="J235" s="906">
        <v>0</v>
      </c>
      <c r="K235" s="1069">
        <v>0</v>
      </c>
      <c r="L235" s="906">
        <v>0</v>
      </c>
      <c r="M235" s="1069">
        <v>0</v>
      </c>
      <c r="N235" s="906">
        <v>0</v>
      </c>
      <c r="O235" s="1069">
        <v>0</v>
      </c>
      <c r="P235" s="906">
        <v>0</v>
      </c>
      <c r="Q235" s="1069">
        <v>0</v>
      </c>
      <c r="R235" s="906">
        <v>0</v>
      </c>
      <c r="S235" s="1069">
        <v>0</v>
      </c>
      <c r="T235" s="906">
        <v>0</v>
      </c>
      <c r="U235" s="1069">
        <v>0</v>
      </c>
      <c r="V235" s="1070">
        <v>0</v>
      </c>
      <c r="W235" s="1069">
        <v>3</v>
      </c>
      <c r="X235" s="1070">
        <v>5</v>
      </c>
      <c r="Y235" s="1069">
        <v>4</v>
      </c>
      <c r="Z235" s="1070">
        <v>2</v>
      </c>
      <c r="AA235" s="1069">
        <v>0</v>
      </c>
      <c r="AB235" s="1070">
        <v>6</v>
      </c>
      <c r="AC235" s="1069">
        <v>7</v>
      </c>
      <c r="AD235" s="1070">
        <v>10</v>
      </c>
      <c r="AE235" s="1069">
        <v>1</v>
      </c>
      <c r="AF235" s="1070">
        <v>5</v>
      </c>
      <c r="AG235" s="1069">
        <v>1</v>
      </c>
      <c r="AH235" s="1070">
        <v>7</v>
      </c>
      <c r="AI235" s="1069">
        <v>1</v>
      </c>
      <c r="AJ235" s="1070">
        <v>4</v>
      </c>
      <c r="AK235" s="1069">
        <v>4</v>
      </c>
      <c r="AL235" s="1070">
        <v>1</v>
      </c>
      <c r="AM235" s="1069">
        <v>0</v>
      </c>
      <c r="AN235" s="1070">
        <v>0</v>
      </c>
      <c r="AO235" s="485">
        <v>3</v>
      </c>
      <c r="AP235" s="486">
        <v>0</v>
      </c>
      <c r="AQ235" s="1068">
        <v>39</v>
      </c>
      <c r="AR235" s="487">
        <v>10</v>
      </c>
      <c r="AS235" s="1068">
        <v>20</v>
      </c>
      <c r="AT235" s="483">
        <v>0</v>
      </c>
      <c r="AU235" s="483">
        <v>0</v>
      </c>
      <c r="AV235" s="487">
        <v>0</v>
      </c>
      <c r="AW235" s="487">
        <v>0</v>
      </c>
      <c r="AX235" s="482">
        <v>1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107</v>
      </c>
      <c r="E236" s="488">
        <f t="shared" si="161"/>
        <v>28</v>
      </c>
      <c r="F236" s="489">
        <f t="shared" si="161"/>
        <v>79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7</v>
      </c>
      <c r="X236" s="493">
        <v>8</v>
      </c>
      <c r="Y236" s="492">
        <v>3</v>
      </c>
      <c r="Z236" s="493">
        <v>4</v>
      </c>
      <c r="AA236" s="492">
        <v>1</v>
      </c>
      <c r="AB236" s="493">
        <v>12</v>
      </c>
      <c r="AC236" s="492">
        <v>5</v>
      </c>
      <c r="AD236" s="493">
        <v>17</v>
      </c>
      <c r="AE236" s="492">
        <v>1</v>
      </c>
      <c r="AF236" s="493">
        <v>10</v>
      </c>
      <c r="AG236" s="492">
        <v>5</v>
      </c>
      <c r="AH236" s="493">
        <v>19</v>
      </c>
      <c r="AI236" s="492">
        <v>1</v>
      </c>
      <c r="AJ236" s="493">
        <v>7</v>
      </c>
      <c r="AK236" s="492">
        <v>5</v>
      </c>
      <c r="AL236" s="493">
        <v>2</v>
      </c>
      <c r="AM236" s="492">
        <v>0</v>
      </c>
      <c r="AN236" s="493">
        <v>0</v>
      </c>
      <c r="AO236" s="494">
        <v>4</v>
      </c>
      <c r="AP236" s="495">
        <v>0</v>
      </c>
      <c r="AQ236" s="466"/>
      <c r="AR236" s="513"/>
      <c r="AS236" s="481">
        <v>14</v>
      </c>
      <c r="AT236" s="492">
        <v>0</v>
      </c>
      <c r="AU236" s="492">
        <v>0</v>
      </c>
      <c r="AV236" s="496">
        <v>0</v>
      </c>
      <c r="AW236" s="496">
        <v>0</v>
      </c>
      <c r="AX236" s="491">
        <v>1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50</v>
      </c>
      <c r="E237" s="488">
        <f t="shared" si="161"/>
        <v>17</v>
      </c>
      <c r="F237" s="489">
        <f t="shared" si="161"/>
        <v>33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0</v>
      </c>
      <c r="W237" s="492">
        <v>2</v>
      </c>
      <c r="X237" s="493">
        <v>4</v>
      </c>
      <c r="Y237" s="492">
        <v>3</v>
      </c>
      <c r="Z237" s="493">
        <v>1</v>
      </c>
      <c r="AA237" s="492">
        <v>0</v>
      </c>
      <c r="AB237" s="493">
        <v>7</v>
      </c>
      <c r="AC237" s="492">
        <v>5</v>
      </c>
      <c r="AD237" s="493">
        <v>5</v>
      </c>
      <c r="AE237" s="492">
        <v>1</v>
      </c>
      <c r="AF237" s="493">
        <v>5</v>
      </c>
      <c r="AG237" s="492">
        <v>2</v>
      </c>
      <c r="AH237" s="493">
        <v>7</v>
      </c>
      <c r="AI237" s="492">
        <v>0</v>
      </c>
      <c r="AJ237" s="493">
        <v>3</v>
      </c>
      <c r="AK237" s="492">
        <v>4</v>
      </c>
      <c r="AL237" s="493">
        <v>1</v>
      </c>
      <c r="AM237" s="492">
        <v>0</v>
      </c>
      <c r="AN237" s="493">
        <v>0</v>
      </c>
      <c r="AO237" s="494">
        <v>3</v>
      </c>
      <c r="AP237" s="495">
        <v>0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41</v>
      </c>
      <c r="E238" s="488">
        <f t="shared" si="161"/>
        <v>9</v>
      </c>
      <c r="F238" s="489">
        <f t="shared" si="161"/>
        <v>32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0</v>
      </c>
      <c r="X238" s="500">
        <v>1</v>
      </c>
      <c r="Y238" s="499">
        <v>3</v>
      </c>
      <c r="Z238" s="500">
        <v>1</v>
      </c>
      <c r="AA238" s="499">
        <v>1</v>
      </c>
      <c r="AB238" s="500">
        <v>5</v>
      </c>
      <c r="AC238" s="499">
        <v>2</v>
      </c>
      <c r="AD238" s="500">
        <v>8</v>
      </c>
      <c r="AE238" s="499">
        <v>0</v>
      </c>
      <c r="AF238" s="500">
        <v>3</v>
      </c>
      <c r="AG238" s="499">
        <v>1</v>
      </c>
      <c r="AH238" s="500">
        <v>9</v>
      </c>
      <c r="AI238" s="499">
        <v>0</v>
      </c>
      <c r="AJ238" s="500">
        <v>3</v>
      </c>
      <c r="AK238" s="499">
        <v>2</v>
      </c>
      <c r="AL238" s="500">
        <v>2</v>
      </c>
      <c r="AM238" s="499">
        <v>0</v>
      </c>
      <c r="AN238" s="500">
        <v>0</v>
      </c>
      <c r="AO238" s="501">
        <v>1</v>
      </c>
      <c r="AP238" s="502">
        <v>0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6</v>
      </c>
      <c r="E239" s="488">
        <f t="shared" si="161"/>
        <v>1</v>
      </c>
      <c r="F239" s="489">
        <f t="shared" si="161"/>
        <v>5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0</v>
      </c>
      <c r="Y239" s="499">
        <v>1</v>
      </c>
      <c r="Z239" s="500">
        <v>1</v>
      </c>
      <c r="AA239" s="499">
        <v>0</v>
      </c>
      <c r="AB239" s="500">
        <v>0</v>
      </c>
      <c r="AC239" s="499">
        <v>0</v>
      </c>
      <c r="AD239" s="500">
        <v>3</v>
      </c>
      <c r="AE239" s="499">
        <v>0</v>
      </c>
      <c r="AF239" s="500">
        <v>1</v>
      </c>
      <c r="AG239" s="499">
        <v>0</v>
      </c>
      <c r="AH239" s="500">
        <v>0</v>
      </c>
      <c r="AI239" s="499">
        <v>0</v>
      </c>
      <c r="AJ239" s="500">
        <v>0</v>
      </c>
      <c r="AK239" s="499">
        <v>0</v>
      </c>
      <c r="AL239" s="500">
        <v>0</v>
      </c>
      <c r="AM239" s="499">
        <v>0</v>
      </c>
      <c r="AN239" s="500">
        <v>0</v>
      </c>
      <c r="AO239" s="501">
        <v>0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526"/>
      <c r="B240" s="3524" t="s">
        <v>274</v>
      </c>
      <c r="C240" s="3524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/>
      <c r="J240" s="473"/>
      <c r="K240" s="474"/>
      <c r="L240" s="473"/>
      <c r="M240" s="474"/>
      <c r="N240" s="473"/>
      <c r="O240" s="474"/>
      <c r="P240" s="473"/>
      <c r="Q240" s="474"/>
      <c r="R240" s="473"/>
      <c r="S240" s="474"/>
      <c r="T240" s="473"/>
      <c r="U240" s="474"/>
      <c r="V240" s="475"/>
      <c r="W240" s="474"/>
      <c r="X240" s="475"/>
      <c r="Y240" s="474"/>
      <c r="Z240" s="475"/>
      <c r="AA240" s="474"/>
      <c r="AB240" s="475"/>
      <c r="AC240" s="474"/>
      <c r="AD240" s="475"/>
      <c r="AE240" s="474"/>
      <c r="AF240" s="475"/>
      <c r="AG240" s="474"/>
      <c r="AH240" s="475"/>
      <c r="AI240" s="474"/>
      <c r="AJ240" s="475"/>
      <c r="AK240" s="474"/>
      <c r="AL240" s="475"/>
      <c r="AM240" s="474"/>
      <c r="AN240" s="475"/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3525" t="s">
        <v>275</v>
      </c>
      <c r="B241" s="3296" t="s">
        <v>269</v>
      </c>
      <c r="C241" s="3296"/>
      <c r="D241" s="1054">
        <f>SUM(E241+F241)</f>
        <v>5</v>
      </c>
      <c r="E241" s="908">
        <f t="shared" si="161"/>
        <v>3</v>
      </c>
      <c r="F241" s="1073">
        <f t="shared" si="161"/>
        <v>2</v>
      </c>
      <c r="G241" s="1068">
        <v>0</v>
      </c>
      <c r="H241" s="906">
        <v>0</v>
      </c>
      <c r="I241" s="1069">
        <v>0</v>
      </c>
      <c r="J241" s="906">
        <v>0</v>
      </c>
      <c r="K241" s="1069">
        <v>0</v>
      </c>
      <c r="L241" s="906">
        <v>0</v>
      </c>
      <c r="M241" s="1069">
        <v>1</v>
      </c>
      <c r="N241" s="906">
        <v>1</v>
      </c>
      <c r="O241" s="1069">
        <v>0</v>
      </c>
      <c r="P241" s="906">
        <v>0</v>
      </c>
      <c r="Q241" s="1069">
        <v>0</v>
      </c>
      <c r="R241" s="906">
        <v>0</v>
      </c>
      <c r="S241" s="1069">
        <v>0</v>
      </c>
      <c r="T241" s="906">
        <v>0</v>
      </c>
      <c r="U241" s="1069">
        <v>1</v>
      </c>
      <c r="V241" s="906">
        <v>0</v>
      </c>
      <c r="W241" s="1069">
        <v>0</v>
      </c>
      <c r="X241" s="906">
        <v>1</v>
      </c>
      <c r="Y241" s="1069">
        <v>1</v>
      </c>
      <c r="Z241" s="906">
        <v>0</v>
      </c>
      <c r="AA241" s="1069">
        <v>0</v>
      </c>
      <c r="AB241" s="906">
        <v>0</v>
      </c>
      <c r="AC241" s="1069">
        <v>0</v>
      </c>
      <c r="AD241" s="906">
        <v>0</v>
      </c>
      <c r="AE241" s="1069">
        <v>0</v>
      </c>
      <c r="AF241" s="906">
        <v>0</v>
      </c>
      <c r="AG241" s="1069">
        <v>0</v>
      </c>
      <c r="AH241" s="906">
        <v>0</v>
      </c>
      <c r="AI241" s="1069">
        <v>0</v>
      </c>
      <c r="AJ241" s="906">
        <v>0</v>
      </c>
      <c r="AK241" s="1069">
        <v>0</v>
      </c>
      <c r="AL241" s="906">
        <v>0</v>
      </c>
      <c r="AM241" s="1069">
        <v>0</v>
      </c>
      <c r="AN241" s="906">
        <v>0</v>
      </c>
      <c r="AO241" s="1071">
        <v>0</v>
      </c>
      <c r="AP241" s="1074"/>
      <c r="AQ241" s="1068">
        <v>0</v>
      </c>
      <c r="AR241" s="487">
        <v>1</v>
      </c>
      <c r="AS241" s="1068">
        <v>3</v>
      </c>
      <c r="AT241" s="483">
        <v>0</v>
      </c>
      <c r="AU241" s="483">
        <v>0</v>
      </c>
      <c r="AV241" s="487">
        <v>1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34</v>
      </c>
      <c r="E242" s="488">
        <f t="shared" si="161"/>
        <v>24</v>
      </c>
      <c r="F242" s="489">
        <f t="shared" si="161"/>
        <v>10</v>
      </c>
      <c r="G242" s="490">
        <v>1</v>
      </c>
      <c r="H242" s="491">
        <v>0</v>
      </c>
      <c r="I242" s="492">
        <v>0</v>
      </c>
      <c r="J242" s="491">
        <v>0</v>
      </c>
      <c r="K242" s="492">
        <v>1</v>
      </c>
      <c r="L242" s="491">
        <v>0</v>
      </c>
      <c r="M242" s="492">
        <v>1</v>
      </c>
      <c r="N242" s="491">
        <v>0</v>
      </c>
      <c r="O242" s="492">
        <v>1</v>
      </c>
      <c r="P242" s="491">
        <v>2</v>
      </c>
      <c r="Q242" s="492">
        <v>1</v>
      </c>
      <c r="R242" s="491">
        <v>1</v>
      </c>
      <c r="S242" s="492">
        <v>5</v>
      </c>
      <c r="T242" s="491">
        <v>1</v>
      </c>
      <c r="U242" s="492">
        <v>9</v>
      </c>
      <c r="V242" s="491">
        <v>3</v>
      </c>
      <c r="W242" s="492">
        <v>5</v>
      </c>
      <c r="X242" s="491">
        <v>1</v>
      </c>
      <c r="Y242" s="492">
        <v>0</v>
      </c>
      <c r="Z242" s="491">
        <v>2</v>
      </c>
      <c r="AA242" s="492">
        <v>0</v>
      </c>
      <c r="AB242" s="491">
        <v>0</v>
      </c>
      <c r="AC242" s="492">
        <v>0</v>
      </c>
      <c r="AD242" s="491">
        <v>0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2</v>
      </c>
      <c r="AT242" s="492">
        <v>0</v>
      </c>
      <c r="AU242" s="492">
        <v>0</v>
      </c>
      <c r="AV242" s="496">
        <v>1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6</v>
      </c>
      <c r="E243" s="488">
        <f t="shared" si="161"/>
        <v>3</v>
      </c>
      <c r="F243" s="489">
        <f t="shared" si="161"/>
        <v>3</v>
      </c>
      <c r="G243" s="490">
        <v>0</v>
      </c>
      <c r="H243" s="491">
        <v>0</v>
      </c>
      <c r="I243" s="492">
        <v>0</v>
      </c>
      <c r="J243" s="491">
        <v>0</v>
      </c>
      <c r="K243" s="492">
        <v>0</v>
      </c>
      <c r="L243" s="491">
        <v>0</v>
      </c>
      <c r="M243" s="492">
        <v>1</v>
      </c>
      <c r="N243" s="491">
        <v>1</v>
      </c>
      <c r="O243" s="492">
        <v>0</v>
      </c>
      <c r="P243" s="491">
        <v>0</v>
      </c>
      <c r="Q243" s="492">
        <v>0</v>
      </c>
      <c r="R243" s="491">
        <v>0</v>
      </c>
      <c r="S243" s="492">
        <v>0</v>
      </c>
      <c r="T243" s="491">
        <v>0</v>
      </c>
      <c r="U243" s="492">
        <v>1</v>
      </c>
      <c r="V243" s="491">
        <v>1</v>
      </c>
      <c r="W243" s="492">
        <v>0</v>
      </c>
      <c r="X243" s="491">
        <v>1</v>
      </c>
      <c r="Y243" s="492">
        <v>1</v>
      </c>
      <c r="Z243" s="491">
        <v>0</v>
      </c>
      <c r="AA243" s="492">
        <v>0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1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9</v>
      </c>
      <c r="E244" s="488">
        <f t="shared" si="161"/>
        <v>7</v>
      </c>
      <c r="F244" s="489">
        <f t="shared" si="161"/>
        <v>2</v>
      </c>
      <c r="G244" s="497">
        <v>0</v>
      </c>
      <c r="H244" s="498">
        <v>0</v>
      </c>
      <c r="I244" s="499">
        <v>0</v>
      </c>
      <c r="J244" s="498">
        <v>0</v>
      </c>
      <c r="K244" s="499">
        <v>1</v>
      </c>
      <c r="L244" s="498">
        <v>0</v>
      </c>
      <c r="M244" s="499">
        <v>0</v>
      </c>
      <c r="N244" s="498">
        <v>0</v>
      </c>
      <c r="O244" s="499">
        <v>1</v>
      </c>
      <c r="P244" s="498">
        <v>1</v>
      </c>
      <c r="Q244" s="499">
        <v>0</v>
      </c>
      <c r="R244" s="498">
        <v>0</v>
      </c>
      <c r="S244" s="499">
        <v>1</v>
      </c>
      <c r="T244" s="498">
        <v>0</v>
      </c>
      <c r="U244" s="499">
        <v>2</v>
      </c>
      <c r="V244" s="498">
        <v>0</v>
      </c>
      <c r="W244" s="499">
        <v>1</v>
      </c>
      <c r="X244" s="498">
        <v>1</v>
      </c>
      <c r="Y244" s="499">
        <v>1</v>
      </c>
      <c r="Z244" s="498">
        <v>0</v>
      </c>
      <c r="AA244" s="499">
        <v>0</v>
      </c>
      <c r="AB244" s="498">
        <v>0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0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0</v>
      </c>
      <c r="E245" s="488">
        <f t="shared" si="161"/>
        <v>0</v>
      </c>
      <c r="F245" s="489">
        <f t="shared" si="161"/>
        <v>0</v>
      </c>
      <c r="G245" s="497">
        <v>0</v>
      </c>
      <c r="H245" s="498">
        <v>0</v>
      </c>
      <c r="I245" s="499">
        <v>0</v>
      </c>
      <c r="J245" s="498">
        <v>0</v>
      </c>
      <c r="K245" s="499">
        <v>0</v>
      </c>
      <c r="L245" s="498">
        <v>0</v>
      </c>
      <c r="M245" s="499">
        <v>0</v>
      </c>
      <c r="N245" s="498">
        <v>0</v>
      </c>
      <c r="O245" s="499">
        <v>0</v>
      </c>
      <c r="P245" s="498">
        <v>0</v>
      </c>
      <c r="Q245" s="499">
        <v>0</v>
      </c>
      <c r="R245" s="498">
        <v>0</v>
      </c>
      <c r="S245" s="499">
        <v>0</v>
      </c>
      <c r="T245" s="498">
        <v>0</v>
      </c>
      <c r="U245" s="499">
        <v>0</v>
      </c>
      <c r="V245" s="498">
        <v>0</v>
      </c>
      <c r="W245" s="499">
        <v>0</v>
      </c>
      <c r="X245" s="498">
        <v>0</v>
      </c>
      <c r="Y245" s="499">
        <v>0</v>
      </c>
      <c r="Z245" s="498">
        <v>0</v>
      </c>
      <c r="AA245" s="499">
        <v>0</v>
      </c>
      <c r="AB245" s="498">
        <v>0</v>
      </c>
      <c r="AC245" s="499">
        <v>0</v>
      </c>
      <c r="AD245" s="498">
        <v>0</v>
      </c>
      <c r="AE245" s="499">
        <v>0</v>
      </c>
      <c r="AF245" s="498">
        <v>0</v>
      </c>
      <c r="AG245" s="499">
        <v>0</v>
      </c>
      <c r="AH245" s="498">
        <v>0</v>
      </c>
      <c r="AI245" s="499">
        <v>0</v>
      </c>
      <c r="AJ245" s="498">
        <v>0</v>
      </c>
      <c r="AK245" s="499">
        <v>0</v>
      </c>
      <c r="AL245" s="498">
        <v>0</v>
      </c>
      <c r="AM245" s="499">
        <v>0</v>
      </c>
      <c r="AN245" s="498">
        <v>0</v>
      </c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526"/>
      <c r="B246" s="3524" t="s">
        <v>274</v>
      </c>
      <c r="C246" s="3524"/>
      <c r="D246" s="506">
        <f t="shared" si="149"/>
        <v>0</v>
      </c>
      <c r="E246" s="507">
        <f t="shared" si="161"/>
        <v>0</v>
      </c>
      <c r="F246" s="508">
        <f t="shared" si="161"/>
        <v>0</v>
      </c>
      <c r="G246" s="3528"/>
      <c r="H246" s="3528"/>
      <c r="I246" s="474"/>
      <c r="J246" s="473"/>
      <c r="K246" s="474"/>
      <c r="L246" s="473"/>
      <c r="M246" s="474"/>
      <c r="N246" s="473"/>
      <c r="O246" s="474"/>
      <c r="P246" s="473"/>
      <c r="Q246" s="474"/>
      <c r="R246" s="473"/>
      <c r="S246" s="474"/>
      <c r="T246" s="473"/>
      <c r="U246" s="474"/>
      <c r="V246" s="473"/>
      <c r="W246" s="474"/>
      <c r="X246" s="473"/>
      <c r="Y246" s="474"/>
      <c r="Z246" s="473"/>
      <c r="AA246" s="474"/>
      <c r="AB246" s="473"/>
      <c r="AC246" s="474"/>
      <c r="AD246" s="473"/>
      <c r="AE246" s="474"/>
      <c r="AF246" s="473"/>
      <c r="AG246" s="474"/>
      <c r="AH246" s="473"/>
      <c r="AI246" s="474"/>
      <c r="AJ246" s="473"/>
      <c r="AK246" s="474"/>
      <c r="AL246" s="473"/>
      <c r="AM246" s="474"/>
      <c r="AN246" s="473"/>
      <c r="AO246" s="476"/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3525" t="s">
        <v>276</v>
      </c>
      <c r="B247" s="3296" t="s">
        <v>269</v>
      </c>
      <c r="C247" s="3296"/>
      <c r="D247" s="1054">
        <f t="shared" si="149"/>
        <v>13</v>
      </c>
      <c r="E247" s="908">
        <f t="shared" si="161"/>
        <v>5</v>
      </c>
      <c r="F247" s="1073">
        <f t="shared" si="161"/>
        <v>8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1</v>
      </c>
      <c r="X247" s="484">
        <v>2</v>
      </c>
      <c r="Y247" s="1069">
        <v>4</v>
      </c>
      <c r="Z247" s="1070">
        <v>5</v>
      </c>
      <c r="AA247" s="1069">
        <v>0</v>
      </c>
      <c r="AB247" s="1070">
        <v>0</v>
      </c>
      <c r="AC247" s="1069">
        <v>0</v>
      </c>
      <c r="AD247" s="1070">
        <v>1</v>
      </c>
      <c r="AE247" s="1069">
        <v>0</v>
      </c>
      <c r="AF247" s="1070">
        <v>0</v>
      </c>
      <c r="AG247" s="1069">
        <v>0</v>
      </c>
      <c r="AH247" s="1070">
        <v>0</v>
      </c>
      <c r="AI247" s="1069">
        <v>0</v>
      </c>
      <c r="AJ247" s="1070">
        <v>0</v>
      </c>
      <c r="AK247" s="1069">
        <v>0</v>
      </c>
      <c r="AL247" s="1070">
        <v>0</v>
      </c>
      <c r="AM247" s="1069">
        <v>0</v>
      </c>
      <c r="AN247" s="1070">
        <v>0</v>
      </c>
      <c r="AO247" s="1075"/>
      <c r="AP247" s="1074"/>
      <c r="AQ247" s="1068">
        <v>1</v>
      </c>
      <c r="AR247" s="487">
        <v>2</v>
      </c>
      <c r="AS247" s="1068">
        <v>1</v>
      </c>
      <c r="AT247" s="483">
        <v>0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227</v>
      </c>
      <c r="E248" s="488">
        <f t="shared" si="161"/>
        <v>96</v>
      </c>
      <c r="F248" s="489">
        <f t="shared" si="161"/>
        <v>131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2</v>
      </c>
      <c r="V248" s="493">
        <v>1</v>
      </c>
      <c r="W248" s="492">
        <v>11</v>
      </c>
      <c r="X248" s="493">
        <v>21</v>
      </c>
      <c r="Y248" s="492">
        <v>54</v>
      </c>
      <c r="Z248" s="493">
        <v>72</v>
      </c>
      <c r="AA248" s="492">
        <v>27</v>
      </c>
      <c r="AB248" s="493">
        <v>35</v>
      </c>
      <c r="AC248" s="492">
        <v>2</v>
      </c>
      <c r="AD248" s="493">
        <v>1</v>
      </c>
      <c r="AE248" s="492">
        <v>0</v>
      </c>
      <c r="AF248" s="493">
        <v>1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27</v>
      </c>
      <c r="AT248" s="492">
        <v>0</v>
      </c>
      <c r="AU248" s="492">
        <v>0</v>
      </c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5</v>
      </c>
      <c r="E249" s="488">
        <f t="shared" si="161"/>
        <v>2</v>
      </c>
      <c r="F249" s="489">
        <f t="shared" si="161"/>
        <v>3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0</v>
      </c>
      <c r="X249" s="493">
        <v>0</v>
      </c>
      <c r="Y249" s="492">
        <v>2</v>
      </c>
      <c r="Z249" s="493">
        <v>1</v>
      </c>
      <c r="AA249" s="492">
        <v>0</v>
      </c>
      <c r="AB249" s="493">
        <v>2</v>
      </c>
      <c r="AC249" s="492">
        <v>0</v>
      </c>
      <c r="AD249" s="493">
        <v>0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1</v>
      </c>
      <c r="E250" s="488">
        <f t="shared" si="161"/>
        <v>0</v>
      </c>
      <c r="F250" s="489">
        <f t="shared" si="161"/>
        <v>1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0</v>
      </c>
      <c r="X250" s="500">
        <v>0</v>
      </c>
      <c r="Y250" s="499">
        <v>0</v>
      </c>
      <c r="Z250" s="500">
        <v>1</v>
      </c>
      <c r="AA250" s="499">
        <v>0</v>
      </c>
      <c r="AB250" s="500">
        <v>0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7</v>
      </c>
      <c r="E251" s="488">
        <f t="shared" si="161"/>
        <v>1</v>
      </c>
      <c r="F251" s="489">
        <f t="shared" si="161"/>
        <v>6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2</v>
      </c>
      <c r="Y251" s="499">
        <v>1</v>
      </c>
      <c r="Z251" s="500">
        <v>4</v>
      </c>
      <c r="AA251" s="499">
        <v>0</v>
      </c>
      <c r="AB251" s="500">
        <v>0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526"/>
      <c r="B252" s="3524" t="s">
        <v>274</v>
      </c>
      <c r="C252" s="3524"/>
      <c r="D252" s="506">
        <f t="shared" si="149"/>
        <v>1</v>
      </c>
      <c r="E252" s="507">
        <f t="shared" si="161"/>
        <v>0</v>
      </c>
      <c r="F252" s="507">
        <f t="shared" si="161"/>
        <v>1</v>
      </c>
      <c r="G252" s="472">
        <v>0</v>
      </c>
      <c r="H252" s="473">
        <v>0</v>
      </c>
      <c r="I252" s="474">
        <v>0</v>
      </c>
      <c r="J252" s="473">
        <v>0</v>
      </c>
      <c r="K252" s="474">
        <v>0</v>
      </c>
      <c r="L252" s="473">
        <v>0</v>
      </c>
      <c r="M252" s="474">
        <v>0</v>
      </c>
      <c r="N252" s="473">
        <v>0</v>
      </c>
      <c r="O252" s="474">
        <v>0</v>
      </c>
      <c r="P252" s="473">
        <v>0</v>
      </c>
      <c r="Q252" s="474">
        <v>0</v>
      </c>
      <c r="R252" s="473">
        <v>0</v>
      </c>
      <c r="S252" s="474">
        <v>0</v>
      </c>
      <c r="T252" s="473">
        <v>0</v>
      </c>
      <c r="U252" s="474">
        <v>0</v>
      </c>
      <c r="V252" s="475">
        <v>0</v>
      </c>
      <c r="W252" s="474">
        <v>0</v>
      </c>
      <c r="X252" s="475">
        <v>0</v>
      </c>
      <c r="Y252" s="474">
        <v>0</v>
      </c>
      <c r="Z252" s="475">
        <v>1</v>
      </c>
      <c r="AA252" s="474">
        <v>0</v>
      </c>
      <c r="AB252" s="475">
        <v>0</v>
      </c>
      <c r="AC252" s="474">
        <v>0</v>
      </c>
      <c r="AD252" s="475">
        <v>0</v>
      </c>
      <c r="AE252" s="474">
        <v>0</v>
      </c>
      <c r="AF252" s="475">
        <v>0</v>
      </c>
      <c r="AG252" s="474">
        <v>0</v>
      </c>
      <c r="AH252" s="475">
        <v>0</v>
      </c>
      <c r="AI252" s="474">
        <v>0</v>
      </c>
      <c r="AJ252" s="475">
        <v>0</v>
      </c>
      <c r="AK252" s="474">
        <v>0</v>
      </c>
      <c r="AL252" s="475">
        <v>0</v>
      </c>
      <c r="AM252" s="474">
        <v>0</v>
      </c>
      <c r="AN252" s="475">
        <v>0</v>
      </c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3527" t="s">
        <v>277</v>
      </c>
      <c r="B253" s="3296" t="s">
        <v>269</v>
      </c>
      <c r="C253" s="3296"/>
      <c r="D253" s="1054">
        <f t="shared" si="149"/>
        <v>0</v>
      </c>
      <c r="E253" s="908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1070"/>
      <c r="AI253" s="1069"/>
      <c r="AJ253" s="1070"/>
      <c r="AK253" s="1069"/>
      <c r="AL253" s="1070"/>
      <c r="AM253" s="1069"/>
      <c r="AN253" s="1070"/>
      <c r="AO253" s="1076"/>
      <c r="AP253" s="1077"/>
      <c r="AQ253" s="1068"/>
      <c r="AR253" s="487"/>
      <c r="AS253" s="1068"/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/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523"/>
      <c r="B258" s="3524" t="s">
        <v>274</v>
      </c>
      <c r="C258" s="3524"/>
      <c r="D258" s="1078">
        <f t="shared" si="149"/>
        <v>0</v>
      </c>
      <c r="E258" s="1079">
        <f t="shared" si="161"/>
        <v>0</v>
      </c>
      <c r="F258" s="915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1080"/>
      <c r="AD258" s="1081"/>
      <c r="AE258" s="1080"/>
      <c r="AF258" s="1081"/>
      <c r="AG258" s="1080"/>
      <c r="AH258" s="1081"/>
      <c r="AI258" s="1080"/>
      <c r="AJ258" s="1081"/>
      <c r="AK258" s="1080"/>
      <c r="AL258" s="1081"/>
      <c r="AM258" s="1080"/>
      <c r="AN258" s="1081"/>
      <c r="AO258" s="890"/>
      <c r="AP258" s="891"/>
      <c r="AQ258" s="916"/>
      <c r="AR258" s="1082"/>
      <c r="AS258" s="510"/>
      <c r="AT258" s="1080">
        <v>0</v>
      </c>
      <c r="AU258" s="1080">
        <v>0</v>
      </c>
      <c r="AV258" s="1083">
        <v>0</v>
      </c>
      <c r="AW258" s="1083">
        <v>0</v>
      </c>
      <c r="AX258" s="1084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3525" t="s">
        <v>104</v>
      </c>
      <c r="B259" s="3296" t="s">
        <v>269</v>
      </c>
      <c r="C259" s="3296"/>
      <c r="D259" s="411">
        <f t="shared" si="149"/>
        <v>40</v>
      </c>
      <c r="E259" s="479">
        <f t="shared" si="161"/>
        <v>10</v>
      </c>
      <c r="F259" s="480">
        <f t="shared" si="161"/>
        <v>30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0</v>
      </c>
      <c r="V259" s="484">
        <v>1</v>
      </c>
      <c r="W259" s="483">
        <v>0</v>
      </c>
      <c r="X259" s="484">
        <v>0</v>
      </c>
      <c r="Y259" s="483">
        <v>2</v>
      </c>
      <c r="Z259" s="484">
        <v>2</v>
      </c>
      <c r="AA259" s="483">
        <v>0</v>
      </c>
      <c r="AB259" s="484">
        <v>1</v>
      </c>
      <c r="AC259" s="483">
        <v>1</v>
      </c>
      <c r="AD259" s="484">
        <v>3</v>
      </c>
      <c r="AE259" s="483">
        <v>3</v>
      </c>
      <c r="AF259" s="484">
        <v>6</v>
      </c>
      <c r="AG259" s="483">
        <v>3</v>
      </c>
      <c r="AH259" s="484">
        <v>6</v>
      </c>
      <c r="AI259" s="483">
        <v>1</v>
      </c>
      <c r="AJ259" s="484">
        <v>6</v>
      </c>
      <c r="AK259" s="483">
        <v>0</v>
      </c>
      <c r="AL259" s="484">
        <v>4</v>
      </c>
      <c r="AM259" s="483">
        <v>0</v>
      </c>
      <c r="AN259" s="484">
        <v>1</v>
      </c>
      <c r="AO259" s="485">
        <v>3</v>
      </c>
      <c r="AP259" s="486">
        <v>0</v>
      </c>
      <c r="AQ259" s="481">
        <v>19</v>
      </c>
      <c r="AR259" s="487">
        <v>3</v>
      </c>
      <c r="AS259" s="1068">
        <v>6</v>
      </c>
      <c r="AT259" s="483">
        <v>0</v>
      </c>
      <c r="AU259" s="483">
        <v>0</v>
      </c>
      <c r="AV259" s="487">
        <v>0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120</v>
      </c>
      <c r="E260" s="488">
        <f t="shared" si="161"/>
        <v>44</v>
      </c>
      <c r="F260" s="489">
        <f t="shared" si="161"/>
        <v>76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0</v>
      </c>
      <c r="V260" s="493">
        <v>0</v>
      </c>
      <c r="W260" s="492">
        <v>2</v>
      </c>
      <c r="X260" s="493">
        <v>0</v>
      </c>
      <c r="Y260" s="492">
        <v>8</v>
      </c>
      <c r="Z260" s="493">
        <v>12</v>
      </c>
      <c r="AA260" s="492">
        <v>7</v>
      </c>
      <c r="AB260" s="493">
        <v>4</v>
      </c>
      <c r="AC260" s="492">
        <v>0</v>
      </c>
      <c r="AD260" s="493">
        <v>7</v>
      </c>
      <c r="AE260" s="492">
        <v>5</v>
      </c>
      <c r="AF260" s="493">
        <v>13</v>
      </c>
      <c r="AG260" s="492">
        <v>12</v>
      </c>
      <c r="AH260" s="493">
        <v>19</v>
      </c>
      <c r="AI260" s="492">
        <v>1</v>
      </c>
      <c r="AJ260" s="493">
        <v>14</v>
      </c>
      <c r="AK260" s="492">
        <v>8</v>
      </c>
      <c r="AL260" s="493">
        <v>6</v>
      </c>
      <c r="AM260" s="492">
        <v>1</v>
      </c>
      <c r="AN260" s="493">
        <v>1</v>
      </c>
      <c r="AO260" s="494">
        <v>4</v>
      </c>
      <c r="AP260" s="495">
        <v>0</v>
      </c>
      <c r="AQ260" s="466"/>
      <c r="AR260" s="513"/>
      <c r="AS260" s="481">
        <v>30</v>
      </c>
      <c r="AT260" s="492">
        <v>0</v>
      </c>
      <c r="AU260" s="492">
        <v>0</v>
      </c>
      <c r="AV260" s="496">
        <v>0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41</v>
      </c>
      <c r="E261" s="488">
        <f t="shared" si="161"/>
        <v>9</v>
      </c>
      <c r="F261" s="489">
        <f t="shared" si="161"/>
        <v>32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0</v>
      </c>
      <c r="V261" s="493">
        <v>1</v>
      </c>
      <c r="W261" s="492">
        <v>0</v>
      </c>
      <c r="X261" s="493">
        <v>0</v>
      </c>
      <c r="Y261" s="492">
        <v>2</v>
      </c>
      <c r="Z261" s="493">
        <v>2</v>
      </c>
      <c r="AA261" s="492">
        <v>0</v>
      </c>
      <c r="AB261" s="493">
        <v>1</v>
      </c>
      <c r="AC261" s="492">
        <v>1</v>
      </c>
      <c r="AD261" s="493">
        <v>3</v>
      </c>
      <c r="AE261" s="492">
        <v>2</v>
      </c>
      <c r="AF261" s="493">
        <v>6</v>
      </c>
      <c r="AG261" s="492">
        <v>3</v>
      </c>
      <c r="AH261" s="493">
        <v>6</v>
      </c>
      <c r="AI261" s="492">
        <v>1</v>
      </c>
      <c r="AJ261" s="493">
        <v>8</v>
      </c>
      <c r="AK261" s="492">
        <v>0</v>
      </c>
      <c r="AL261" s="493">
        <v>4</v>
      </c>
      <c r="AM261" s="492">
        <v>0</v>
      </c>
      <c r="AN261" s="493">
        <v>1</v>
      </c>
      <c r="AO261" s="494">
        <v>3</v>
      </c>
      <c r="AP261" s="495">
        <v>0</v>
      </c>
      <c r="AQ261" s="466"/>
      <c r="AR261" s="513"/>
      <c r="AS261" s="513"/>
      <c r="AT261" s="492">
        <v>0</v>
      </c>
      <c r="AU261" s="492">
        <v>0</v>
      </c>
      <c r="AV261" s="496">
        <v>0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28</v>
      </c>
      <c r="E262" s="488">
        <f t="shared" si="161"/>
        <v>11</v>
      </c>
      <c r="F262" s="489">
        <f t="shared" si="161"/>
        <v>17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0</v>
      </c>
      <c r="V262" s="500">
        <v>0</v>
      </c>
      <c r="W262" s="499">
        <v>0</v>
      </c>
      <c r="X262" s="500">
        <v>0</v>
      </c>
      <c r="Y262" s="499">
        <v>2</v>
      </c>
      <c r="Z262" s="500">
        <v>2</v>
      </c>
      <c r="AA262" s="499">
        <v>2</v>
      </c>
      <c r="AB262" s="500">
        <v>1</v>
      </c>
      <c r="AC262" s="499">
        <v>0</v>
      </c>
      <c r="AD262" s="500">
        <v>2</v>
      </c>
      <c r="AE262" s="499">
        <v>0</v>
      </c>
      <c r="AF262" s="500">
        <v>1</v>
      </c>
      <c r="AG262" s="499">
        <v>4</v>
      </c>
      <c r="AH262" s="500">
        <v>5</v>
      </c>
      <c r="AI262" s="499">
        <v>0</v>
      </c>
      <c r="AJ262" s="500">
        <v>4</v>
      </c>
      <c r="AK262" s="499">
        <v>2</v>
      </c>
      <c r="AL262" s="500">
        <v>1</v>
      </c>
      <c r="AM262" s="499">
        <v>1</v>
      </c>
      <c r="AN262" s="500">
        <v>1</v>
      </c>
      <c r="AO262" s="501">
        <v>0</v>
      </c>
      <c r="AP262" s="502">
        <v>0</v>
      </c>
      <c r="AQ262" s="503"/>
      <c r="AR262" s="523"/>
      <c r="AS262" s="513"/>
      <c r="AT262" s="499">
        <v>0</v>
      </c>
      <c r="AU262" s="499">
        <v>0</v>
      </c>
      <c r="AV262" s="505">
        <v>0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6</v>
      </c>
      <c r="E263" s="488">
        <f t="shared" si="161"/>
        <v>3</v>
      </c>
      <c r="F263" s="489">
        <f t="shared" si="161"/>
        <v>3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2</v>
      </c>
      <c r="Z263" s="500">
        <v>0</v>
      </c>
      <c r="AA263" s="499">
        <v>0</v>
      </c>
      <c r="AB263" s="500">
        <v>0</v>
      </c>
      <c r="AC263" s="499">
        <v>0</v>
      </c>
      <c r="AD263" s="500">
        <v>1</v>
      </c>
      <c r="AE263" s="499">
        <v>0</v>
      </c>
      <c r="AF263" s="500">
        <v>1</v>
      </c>
      <c r="AG263" s="499">
        <v>1</v>
      </c>
      <c r="AH263" s="500">
        <v>0</v>
      </c>
      <c r="AI263" s="499">
        <v>0</v>
      </c>
      <c r="AJ263" s="500">
        <v>1</v>
      </c>
      <c r="AK263" s="499">
        <v>0</v>
      </c>
      <c r="AL263" s="500">
        <v>0</v>
      </c>
      <c r="AM263" s="499">
        <v>0</v>
      </c>
      <c r="AN263" s="500">
        <v>0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0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526"/>
      <c r="B264" s="3302" t="s">
        <v>274</v>
      </c>
      <c r="C264" s="3302"/>
      <c r="D264" s="524">
        <f t="shared" si="149"/>
        <v>1</v>
      </c>
      <c r="E264" s="525">
        <f t="shared" si="161"/>
        <v>0</v>
      </c>
      <c r="F264" s="526">
        <f t="shared" si="161"/>
        <v>1</v>
      </c>
      <c r="G264" s="497">
        <v>0</v>
      </c>
      <c r="H264" s="498">
        <v>0</v>
      </c>
      <c r="I264" s="499">
        <v>0</v>
      </c>
      <c r="J264" s="498">
        <v>0</v>
      </c>
      <c r="K264" s="499">
        <v>0</v>
      </c>
      <c r="L264" s="498">
        <v>0</v>
      </c>
      <c r="M264" s="499">
        <v>0</v>
      </c>
      <c r="N264" s="498">
        <v>0</v>
      </c>
      <c r="O264" s="499">
        <v>0</v>
      </c>
      <c r="P264" s="498">
        <v>0</v>
      </c>
      <c r="Q264" s="499">
        <v>0</v>
      </c>
      <c r="R264" s="498">
        <v>0</v>
      </c>
      <c r="S264" s="499">
        <v>0</v>
      </c>
      <c r="T264" s="498">
        <v>0</v>
      </c>
      <c r="U264" s="499">
        <v>0</v>
      </c>
      <c r="V264" s="500">
        <v>0</v>
      </c>
      <c r="W264" s="499">
        <v>0</v>
      </c>
      <c r="X264" s="500">
        <v>0</v>
      </c>
      <c r="Y264" s="499">
        <v>0</v>
      </c>
      <c r="Z264" s="500">
        <v>0</v>
      </c>
      <c r="AA264" s="499">
        <v>0</v>
      </c>
      <c r="AB264" s="500">
        <v>0</v>
      </c>
      <c r="AC264" s="499">
        <v>0</v>
      </c>
      <c r="AD264" s="500">
        <v>0</v>
      </c>
      <c r="AE264" s="499">
        <v>0</v>
      </c>
      <c r="AF264" s="500">
        <v>0</v>
      </c>
      <c r="AG264" s="499">
        <v>0</v>
      </c>
      <c r="AH264" s="500">
        <v>1</v>
      </c>
      <c r="AI264" s="499">
        <v>0</v>
      </c>
      <c r="AJ264" s="500">
        <v>0</v>
      </c>
      <c r="AK264" s="499">
        <v>0</v>
      </c>
      <c r="AL264" s="500">
        <v>0</v>
      </c>
      <c r="AM264" s="499">
        <v>0</v>
      </c>
      <c r="AN264" s="500">
        <v>0</v>
      </c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3525" t="s">
        <v>278</v>
      </c>
      <c r="B265" s="3296" t="s">
        <v>269</v>
      </c>
      <c r="C265" s="3296"/>
      <c r="D265" s="1054">
        <f t="shared" si="149"/>
        <v>0</v>
      </c>
      <c r="E265" s="908">
        <f t="shared" ref="E265:F282" si="166">+Y265+AA265+AC265+AE265+AG265+AI265+AK265+AM265</f>
        <v>0</v>
      </c>
      <c r="F265" s="1073">
        <f t="shared" si="166"/>
        <v>0</v>
      </c>
      <c r="G265" s="1085"/>
      <c r="H265" s="909"/>
      <c r="I265" s="1086"/>
      <c r="J265" s="909"/>
      <c r="K265" s="1086"/>
      <c r="L265" s="909"/>
      <c r="M265" s="1087"/>
      <c r="N265" s="910"/>
      <c r="O265" s="1088"/>
      <c r="P265" s="910"/>
      <c r="Q265" s="1086"/>
      <c r="R265" s="909"/>
      <c r="S265" s="1086"/>
      <c r="T265" s="909"/>
      <c r="U265" s="1087"/>
      <c r="V265" s="910"/>
      <c r="W265" s="1088"/>
      <c r="X265" s="910"/>
      <c r="Y265" s="1069"/>
      <c r="Z265" s="1070"/>
      <c r="AA265" s="1069"/>
      <c r="AB265" s="1070"/>
      <c r="AC265" s="1069"/>
      <c r="AD265" s="1070"/>
      <c r="AE265" s="1069"/>
      <c r="AF265" s="1070"/>
      <c r="AG265" s="1069"/>
      <c r="AH265" s="1070"/>
      <c r="AI265" s="1069"/>
      <c r="AJ265" s="1070"/>
      <c r="AK265" s="1069"/>
      <c r="AL265" s="1070"/>
      <c r="AM265" s="1069"/>
      <c r="AN265" s="1070"/>
      <c r="AO265" s="485"/>
      <c r="AP265" s="486"/>
      <c r="AQ265" s="1068"/>
      <c r="AR265" s="487"/>
      <c r="AS265" s="1068"/>
      <c r="AT265" s="483">
        <v>0</v>
      </c>
      <c r="AU265" s="483">
        <v>17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0</v>
      </c>
      <c r="E266" s="1089">
        <f t="shared" si="166"/>
        <v>0</v>
      </c>
      <c r="F266" s="1090">
        <f t="shared" si="166"/>
        <v>0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/>
      <c r="Z266" s="493"/>
      <c r="AA266" s="492"/>
      <c r="AB266" s="493"/>
      <c r="AC266" s="492"/>
      <c r="AD266" s="493"/>
      <c r="AE266" s="492"/>
      <c r="AF266" s="493"/>
      <c r="AG266" s="492"/>
      <c r="AH266" s="493"/>
      <c r="AI266" s="492"/>
      <c r="AJ266" s="493"/>
      <c r="AK266" s="492"/>
      <c r="AL266" s="493"/>
      <c r="AM266" s="492"/>
      <c r="AN266" s="493"/>
      <c r="AO266" s="494"/>
      <c r="AP266" s="495"/>
      <c r="AQ266" s="466"/>
      <c r="AR266" s="513"/>
      <c r="AS266" s="481"/>
      <c r="AT266" s="492">
        <v>0</v>
      </c>
      <c r="AU266" s="492">
        <v>42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0</v>
      </c>
      <c r="E267" s="1089">
        <f t="shared" si="166"/>
        <v>0</v>
      </c>
      <c r="F267" s="1090">
        <f t="shared" si="166"/>
        <v>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/>
      <c r="Z267" s="493"/>
      <c r="AA267" s="492"/>
      <c r="AB267" s="493"/>
      <c r="AC267" s="492"/>
      <c r="AD267" s="493"/>
      <c r="AE267" s="492"/>
      <c r="AF267" s="493"/>
      <c r="AG267" s="492"/>
      <c r="AH267" s="493"/>
      <c r="AI267" s="492"/>
      <c r="AJ267" s="493"/>
      <c r="AK267" s="492"/>
      <c r="AL267" s="493"/>
      <c r="AM267" s="492"/>
      <c r="AN267" s="493"/>
      <c r="AO267" s="494"/>
      <c r="AP267" s="495"/>
      <c r="AQ267" s="466"/>
      <c r="AR267" s="513"/>
      <c r="AS267" s="513"/>
      <c r="AT267" s="492">
        <v>0</v>
      </c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0</v>
      </c>
      <c r="E268" s="1089">
        <f t="shared" si="166"/>
        <v>0</v>
      </c>
      <c r="F268" s="1090">
        <f t="shared" si="166"/>
        <v>0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/>
      <c r="Z268" s="500"/>
      <c r="AA268" s="499"/>
      <c r="AB268" s="500"/>
      <c r="AC268" s="499"/>
      <c r="AD268" s="500"/>
      <c r="AE268" s="499"/>
      <c r="AF268" s="500"/>
      <c r="AG268" s="499"/>
      <c r="AH268" s="500"/>
      <c r="AI268" s="499"/>
      <c r="AJ268" s="500"/>
      <c r="AK268" s="499"/>
      <c r="AL268" s="500"/>
      <c r="AM268" s="499"/>
      <c r="AN268" s="500"/>
      <c r="AO268" s="501"/>
      <c r="AP268" s="502"/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1089">
        <f t="shared" si="166"/>
        <v>0</v>
      </c>
      <c r="F269" s="1090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/>
      <c r="Z269" s="500"/>
      <c r="AA269" s="499"/>
      <c r="AB269" s="500"/>
      <c r="AC269" s="499"/>
      <c r="AD269" s="500"/>
      <c r="AE269" s="499"/>
      <c r="AF269" s="500"/>
      <c r="AG269" s="499"/>
      <c r="AH269" s="500"/>
      <c r="AI269" s="499"/>
      <c r="AJ269" s="500"/>
      <c r="AK269" s="499"/>
      <c r="AL269" s="500"/>
      <c r="AM269" s="499"/>
      <c r="AN269" s="500"/>
      <c r="AO269" s="501"/>
      <c r="AP269" s="502"/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526"/>
      <c r="B270" s="3524" t="s">
        <v>274</v>
      </c>
      <c r="C270" s="3524"/>
      <c r="D270" s="506">
        <f t="shared" si="167"/>
        <v>0</v>
      </c>
      <c r="E270" s="1091">
        <f t="shared" si="166"/>
        <v>0</v>
      </c>
      <c r="F270" s="1092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/>
      <c r="Z270" s="475"/>
      <c r="AA270" s="474"/>
      <c r="AB270" s="475"/>
      <c r="AC270" s="474"/>
      <c r="AD270" s="475"/>
      <c r="AE270" s="474"/>
      <c r="AF270" s="475"/>
      <c r="AG270" s="474"/>
      <c r="AH270" s="475"/>
      <c r="AI270" s="474"/>
      <c r="AJ270" s="475"/>
      <c r="AK270" s="474"/>
      <c r="AL270" s="475"/>
      <c r="AM270" s="474"/>
      <c r="AN270" s="475"/>
      <c r="AO270" s="476"/>
      <c r="AP270" s="477"/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3525" t="s">
        <v>279</v>
      </c>
      <c r="B271" s="3296" t="s">
        <v>269</v>
      </c>
      <c r="C271" s="3296"/>
      <c r="D271" s="411">
        <f t="shared" si="167"/>
        <v>12</v>
      </c>
      <c r="E271" s="1093">
        <f t="shared" si="166"/>
        <v>2</v>
      </c>
      <c r="F271" s="1094">
        <f t="shared" si="166"/>
        <v>10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1</v>
      </c>
      <c r="AE271" s="483">
        <v>0</v>
      </c>
      <c r="AF271" s="484">
        <v>1</v>
      </c>
      <c r="AG271" s="483">
        <v>0</v>
      </c>
      <c r="AH271" s="484">
        <v>1</v>
      </c>
      <c r="AI271" s="483">
        <v>1</v>
      </c>
      <c r="AJ271" s="484">
        <v>1</v>
      </c>
      <c r="AK271" s="483">
        <v>1</v>
      </c>
      <c r="AL271" s="484">
        <v>3</v>
      </c>
      <c r="AM271" s="483">
        <v>0</v>
      </c>
      <c r="AN271" s="484">
        <v>3</v>
      </c>
      <c r="AO271" s="485">
        <v>2</v>
      </c>
      <c r="AP271" s="486">
        <v>0</v>
      </c>
      <c r="AQ271" s="481">
        <v>0</v>
      </c>
      <c r="AR271" s="487">
        <v>0</v>
      </c>
      <c r="AS271" s="1068">
        <v>1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32</v>
      </c>
      <c r="E272" s="1089">
        <f t="shared" si="166"/>
        <v>11</v>
      </c>
      <c r="F272" s="1090">
        <f t="shared" si="166"/>
        <v>21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2</v>
      </c>
      <c r="AE272" s="492">
        <v>0</v>
      </c>
      <c r="AF272" s="493">
        <v>2</v>
      </c>
      <c r="AG272" s="492">
        <v>0</v>
      </c>
      <c r="AH272" s="493">
        <v>1</v>
      </c>
      <c r="AI272" s="492">
        <v>2</v>
      </c>
      <c r="AJ272" s="493">
        <v>5</v>
      </c>
      <c r="AK272" s="492">
        <v>7</v>
      </c>
      <c r="AL272" s="493">
        <v>9</v>
      </c>
      <c r="AM272" s="492">
        <v>2</v>
      </c>
      <c r="AN272" s="493">
        <v>2</v>
      </c>
      <c r="AO272" s="494">
        <v>2</v>
      </c>
      <c r="AP272" s="495">
        <v>0</v>
      </c>
      <c r="AQ272" s="466"/>
      <c r="AR272" s="513"/>
      <c r="AS272" s="481">
        <v>8</v>
      </c>
      <c r="AT272" s="492">
        <v>0</v>
      </c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17</v>
      </c>
      <c r="E273" s="1089">
        <f t="shared" si="166"/>
        <v>5</v>
      </c>
      <c r="F273" s="1090">
        <f t="shared" si="166"/>
        <v>12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1</v>
      </c>
      <c r="AE273" s="492">
        <v>0</v>
      </c>
      <c r="AF273" s="493">
        <v>1</v>
      </c>
      <c r="AG273" s="492">
        <v>1</v>
      </c>
      <c r="AH273" s="493">
        <v>3</v>
      </c>
      <c r="AI273" s="492">
        <v>1</v>
      </c>
      <c r="AJ273" s="493">
        <v>1</v>
      </c>
      <c r="AK273" s="492">
        <v>3</v>
      </c>
      <c r="AL273" s="493">
        <v>3</v>
      </c>
      <c r="AM273" s="492">
        <v>0</v>
      </c>
      <c r="AN273" s="493">
        <v>3</v>
      </c>
      <c r="AO273" s="494">
        <v>2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22</v>
      </c>
      <c r="E274" s="1089">
        <f t="shared" si="166"/>
        <v>8</v>
      </c>
      <c r="F274" s="1090">
        <f t="shared" si="166"/>
        <v>14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1</v>
      </c>
      <c r="AE274" s="499">
        <v>0</v>
      </c>
      <c r="AF274" s="500">
        <v>0</v>
      </c>
      <c r="AG274" s="499">
        <v>3</v>
      </c>
      <c r="AH274" s="500">
        <v>3</v>
      </c>
      <c r="AI274" s="499">
        <v>0</v>
      </c>
      <c r="AJ274" s="500">
        <v>1</v>
      </c>
      <c r="AK274" s="499">
        <v>3</v>
      </c>
      <c r="AL274" s="500">
        <v>6</v>
      </c>
      <c r="AM274" s="499">
        <v>2</v>
      </c>
      <c r="AN274" s="500">
        <v>3</v>
      </c>
      <c r="AO274" s="501">
        <v>0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5</v>
      </c>
      <c r="E275" s="1089">
        <f t="shared" si="166"/>
        <v>4</v>
      </c>
      <c r="F275" s="1090">
        <f t="shared" si="166"/>
        <v>1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1</v>
      </c>
      <c r="AH275" s="500">
        <v>0</v>
      </c>
      <c r="AI275" s="499">
        <v>1</v>
      </c>
      <c r="AJ275" s="500">
        <v>0</v>
      </c>
      <c r="AK275" s="499">
        <v>1</v>
      </c>
      <c r="AL275" s="500">
        <v>1</v>
      </c>
      <c r="AM275" s="499">
        <v>1</v>
      </c>
      <c r="AN275" s="500">
        <v>0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526"/>
      <c r="B276" s="3524" t="s">
        <v>274</v>
      </c>
      <c r="C276" s="3524"/>
      <c r="D276" s="506">
        <f t="shared" si="167"/>
        <v>0</v>
      </c>
      <c r="E276" s="1091">
        <f t="shared" si="166"/>
        <v>0</v>
      </c>
      <c r="F276" s="1092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>
        <v>0</v>
      </c>
      <c r="Z276" s="475">
        <v>0</v>
      </c>
      <c r="AA276" s="474">
        <v>0</v>
      </c>
      <c r="AB276" s="475">
        <v>0</v>
      </c>
      <c r="AC276" s="474">
        <v>0</v>
      </c>
      <c r="AD276" s="475">
        <v>0</v>
      </c>
      <c r="AE276" s="474">
        <v>0</v>
      </c>
      <c r="AF276" s="475">
        <v>0</v>
      </c>
      <c r="AG276" s="474">
        <v>0</v>
      </c>
      <c r="AH276" s="475">
        <v>0</v>
      </c>
      <c r="AI276" s="474">
        <v>0</v>
      </c>
      <c r="AJ276" s="475">
        <v>0</v>
      </c>
      <c r="AK276" s="474">
        <v>0</v>
      </c>
      <c r="AL276" s="475">
        <v>0</v>
      </c>
      <c r="AM276" s="474">
        <v>0</v>
      </c>
      <c r="AN276" s="475">
        <v>0</v>
      </c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3522" t="s">
        <v>280</v>
      </c>
      <c r="B277" s="3296" t="s">
        <v>269</v>
      </c>
      <c r="C277" s="3296"/>
      <c r="D277" s="411">
        <f t="shared" si="167"/>
        <v>0</v>
      </c>
      <c r="E277" s="1093">
        <f t="shared" si="166"/>
        <v>0</v>
      </c>
      <c r="F277" s="1094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/>
      <c r="AP277" s="486"/>
      <c r="AQ277" s="481"/>
      <c r="AR277" s="487"/>
      <c r="AS277" s="1068"/>
      <c r="AT277" s="483">
        <v>0</v>
      </c>
      <c r="AU277" s="483">
        <v>0</v>
      </c>
      <c r="AV277" s="487">
        <v>0</v>
      </c>
      <c r="AW277" s="487">
        <v>0</v>
      </c>
      <c r="AX277" s="482"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1089">
        <f t="shared" si="166"/>
        <v>0</v>
      </c>
      <c r="F278" s="1090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/>
      <c r="AP278" s="495"/>
      <c r="AQ278" s="466"/>
      <c r="AR278" s="513"/>
      <c r="AS278" s="481"/>
      <c r="AT278" s="492">
        <v>0</v>
      </c>
      <c r="AU278" s="492">
        <v>0</v>
      </c>
      <c r="AV278" s="496">
        <v>0</v>
      </c>
      <c r="AW278" s="496">
        <v>0</v>
      </c>
      <c r="AX278" s="491"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1089">
        <f t="shared" si="166"/>
        <v>0</v>
      </c>
      <c r="F279" s="1090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/>
      <c r="AP279" s="495"/>
      <c r="AQ279" s="466"/>
      <c r="AR279" s="513"/>
      <c r="AS279" s="513"/>
      <c r="AT279" s="492">
        <v>0</v>
      </c>
      <c r="AU279" s="492">
        <v>0</v>
      </c>
      <c r="AV279" s="496">
        <v>0</v>
      </c>
      <c r="AW279" s="496">
        <v>0</v>
      </c>
      <c r="AX279" s="491"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1095">
        <f t="shared" si="166"/>
        <v>0</v>
      </c>
      <c r="F280" s="1096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/>
      <c r="AP280" s="502"/>
      <c r="AQ280" s="466"/>
      <c r="AR280" s="513"/>
      <c r="AS280" s="513"/>
      <c r="AT280" s="499">
        <v>0</v>
      </c>
      <c r="AU280" s="499">
        <v>0</v>
      </c>
      <c r="AV280" s="505">
        <v>0</v>
      </c>
      <c r="AW280" s="505">
        <v>0</v>
      </c>
      <c r="AX280" s="498"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1095">
        <f t="shared" si="166"/>
        <v>0</v>
      </c>
      <c r="F281" s="1096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/>
      <c r="AP281" s="502"/>
      <c r="AQ281" s="503"/>
      <c r="AR281" s="523"/>
      <c r="AS281" s="504"/>
      <c r="AT281" s="499">
        <v>0</v>
      </c>
      <c r="AU281" s="499">
        <v>0</v>
      </c>
      <c r="AV281" s="505">
        <v>0</v>
      </c>
      <c r="AW281" s="505">
        <v>0</v>
      </c>
      <c r="AX281" s="498"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523"/>
      <c r="B282" s="3524" t="s">
        <v>274</v>
      </c>
      <c r="C282" s="3524"/>
      <c r="D282" s="1078">
        <f t="shared" si="167"/>
        <v>0</v>
      </c>
      <c r="E282" s="1079">
        <f t="shared" si="166"/>
        <v>0</v>
      </c>
      <c r="F282" s="1097">
        <f t="shared" si="166"/>
        <v>0</v>
      </c>
      <c r="G282" s="1098"/>
      <c r="H282" s="1099"/>
      <c r="I282" s="1100"/>
      <c r="J282" s="1099"/>
      <c r="K282" s="1100"/>
      <c r="L282" s="1099"/>
      <c r="M282" s="1100"/>
      <c r="N282" s="1099"/>
      <c r="O282" s="1100"/>
      <c r="P282" s="1099"/>
      <c r="Q282" s="1100"/>
      <c r="R282" s="1099"/>
      <c r="S282" s="1100"/>
      <c r="T282" s="1099"/>
      <c r="U282" s="1100"/>
      <c r="V282" s="1099"/>
      <c r="W282" s="1100"/>
      <c r="X282" s="109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/>
      <c r="AP282" s="477"/>
      <c r="AQ282" s="509"/>
      <c r="AR282" s="527"/>
      <c r="AS282" s="510"/>
      <c r="AT282" s="474">
        <v>0</v>
      </c>
      <c r="AU282" s="474">
        <v>0</v>
      </c>
      <c r="AV282" s="478">
        <v>0</v>
      </c>
      <c r="AW282" s="478">
        <v>0</v>
      </c>
      <c r="AX282" s="473"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3518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/>
      <c r="AP283" s="486"/>
      <c r="AQ283" s="481"/>
      <c r="AR283" s="487"/>
      <c r="AS283" s="1068"/>
      <c r="AT283" s="483">
        <v>0</v>
      </c>
      <c r="AU283" s="483">
        <v>0</v>
      </c>
      <c r="AV283" s="487">
        <v>0</v>
      </c>
      <c r="AW283" s="487">
        <v>0</v>
      </c>
      <c r="AX283" s="482"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/>
      <c r="AP284" s="495"/>
      <c r="AQ284" s="466"/>
      <c r="AR284" s="513"/>
      <c r="AS284" s="481"/>
      <c r="AT284" s="492">
        <v>0</v>
      </c>
      <c r="AU284" s="492">
        <v>0</v>
      </c>
      <c r="AV284" s="496">
        <v>0</v>
      </c>
      <c r="AW284" s="496">
        <v>0</v>
      </c>
      <c r="AX284" s="491"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/>
      <c r="AP285" s="495"/>
      <c r="AQ285" s="466"/>
      <c r="AR285" s="513"/>
      <c r="AS285" s="513"/>
      <c r="AT285" s="492">
        <v>0</v>
      </c>
      <c r="AU285" s="492">
        <v>0</v>
      </c>
      <c r="AV285" s="496">
        <v>0</v>
      </c>
      <c r="AW285" s="496">
        <v>0</v>
      </c>
      <c r="AX285" s="491"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/>
      <c r="AP286" s="502"/>
      <c r="AQ286" s="466"/>
      <c r="AR286" s="513"/>
      <c r="AS286" s="513"/>
      <c r="AT286" s="499">
        <v>0</v>
      </c>
      <c r="AU286" s="499">
        <v>0</v>
      </c>
      <c r="AV286" s="505">
        <v>0</v>
      </c>
      <c r="AW286" s="505">
        <v>0</v>
      </c>
      <c r="AX286" s="498"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/>
      <c r="AP287" s="502"/>
      <c r="AQ287" s="503"/>
      <c r="AR287" s="523"/>
      <c r="AS287" s="504"/>
      <c r="AT287" s="499">
        <v>0</v>
      </c>
      <c r="AU287" s="499">
        <v>0</v>
      </c>
      <c r="AV287" s="505">
        <v>0</v>
      </c>
      <c r="AW287" s="505">
        <v>0</v>
      </c>
      <c r="AX287" s="498"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3512"/>
      <c r="B288" s="3521" t="s">
        <v>274</v>
      </c>
      <c r="C288" s="3521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/>
      <c r="AP288" s="477"/>
      <c r="AQ288" s="509"/>
      <c r="AR288" s="527"/>
      <c r="AS288" s="510"/>
      <c r="AT288" s="474">
        <v>0</v>
      </c>
      <c r="AU288" s="474">
        <v>0</v>
      </c>
      <c r="AV288" s="478">
        <v>0</v>
      </c>
      <c r="AW288" s="478">
        <v>0</v>
      </c>
      <c r="AX288" s="473"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3518" t="s">
        <v>105</v>
      </c>
      <c r="B289" s="3519" t="s">
        <v>269</v>
      </c>
      <c r="C289" s="3520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/>
      <c r="AP289" s="486"/>
      <c r="AQ289" s="481"/>
      <c r="AR289" s="487"/>
      <c r="AS289" s="1101"/>
      <c r="AT289" s="483">
        <v>0</v>
      </c>
      <c r="AU289" s="483">
        <v>0</v>
      </c>
      <c r="AV289" s="487">
        <v>0</v>
      </c>
      <c r="AW289" s="487">
        <v>0</v>
      </c>
      <c r="AX289" s="482"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/>
      <c r="AP290" s="495"/>
      <c r="AQ290" s="466"/>
      <c r="AR290" s="513"/>
      <c r="AS290" s="481"/>
      <c r="AT290" s="492">
        <v>0</v>
      </c>
      <c r="AU290" s="492">
        <v>0</v>
      </c>
      <c r="AV290" s="496">
        <v>0</v>
      </c>
      <c r="AW290" s="496">
        <v>0</v>
      </c>
      <c r="AX290" s="491"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/>
      <c r="AP291" s="495"/>
      <c r="AQ291" s="466"/>
      <c r="AR291" s="513"/>
      <c r="AS291" s="513"/>
      <c r="AT291" s="492">
        <v>0</v>
      </c>
      <c r="AU291" s="492">
        <v>0</v>
      </c>
      <c r="AV291" s="496">
        <v>0</v>
      </c>
      <c r="AW291" s="496">
        <v>0</v>
      </c>
      <c r="AX291" s="491"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/>
      <c r="AP292" s="502"/>
      <c r="AQ292" s="466"/>
      <c r="AR292" s="513"/>
      <c r="AS292" s="513"/>
      <c r="AT292" s="499">
        <v>0</v>
      </c>
      <c r="AU292" s="499">
        <v>0</v>
      </c>
      <c r="AV292" s="505">
        <v>0</v>
      </c>
      <c r="AW292" s="505">
        <v>0</v>
      </c>
      <c r="AX292" s="498"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/>
      <c r="AP293" s="502"/>
      <c r="AQ293" s="503"/>
      <c r="AR293" s="523"/>
      <c r="AS293" s="504"/>
      <c r="AT293" s="499">
        <v>0</v>
      </c>
      <c r="AU293" s="499">
        <v>0</v>
      </c>
      <c r="AV293" s="505">
        <v>0</v>
      </c>
      <c r="AW293" s="505">
        <v>0</v>
      </c>
      <c r="AX293" s="498"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3512"/>
      <c r="B294" s="3521" t="s">
        <v>274</v>
      </c>
      <c r="C294" s="3521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/>
      <c r="AP294" s="477"/>
      <c r="AQ294" s="509"/>
      <c r="AR294" s="527"/>
      <c r="AS294" s="510"/>
      <c r="AT294" s="474">
        <v>0</v>
      </c>
      <c r="AU294" s="474">
        <v>0</v>
      </c>
      <c r="AV294" s="478">
        <v>0</v>
      </c>
      <c r="AW294" s="478">
        <v>0</v>
      </c>
      <c r="AX294" s="473"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3516" t="s">
        <v>107</v>
      </c>
      <c r="B295" s="3517" t="s">
        <v>269</v>
      </c>
      <c r="C295" s="3517"/>
      <c r="D295" s="1102">
        <f t="shared" si="167"/>
        <v>0</v>
      </c>
      <c r="E295" s="1103">
        <f t="shared" si="168"/>
        <v>0</v>
      </c>
      <c r="F295" s="1104">
        <f t="shared" si="168"/>
        <v>0</v>
      </c>
      <c r="G295" s="1105"/>
      <c r="H295" s="1106"/>
      <c r="I295" s="1107"/>
      <c r="J295" s="1106"/>
      <c r="K295" s="1107"/>
      <c r="L295" s="1106"/>
      <c r="M295" s="1107"/>
      <c r="N295" s="1106"/>
      <c r="O295" s="1107"/>
      <c r="P295" s="1106"/>
      <c r="Q295" s="1107"/>
      <c r="R295" s="1106"/>
      <c r="S295" s="1107"/>
      <c r="T295" s="1106"/>
      <c r="U295" s="1107"/>
      <c r="V295" s="1108"/>
      <c r="W295" s="1107"/>
      <c r="X295" s="1108"/>
      <c r="Y295" s="1107"/>
      <c r="Z295" s="1108"/>
      <c r="AA295" s="1107"/>
      <c r="AB295" s="1108"/>
      <c r="AC295" s="1107"/>
      <c r="AD295" s="1108"/>
      <c r="AE295" s="1107"/>
      <c r="AF295" s="1108"/>
      <c r="AG295" s="1107"/>
      <c r="AH295" s="1108"/>
      <c r="AI295" s="1107"/>
      <c r="AJ295" s="1108"/>
      <c r="AK295" s="1107"/>
      <c r="AL295" s="1108"/>
      <c r="AM295" s="1105"/>
      <c r="AN295" s="1109"/>
      <c r="AO295" s="1107"/>
      <c r="AP295" s="1110"/>
      <c r="AQ295" s="1105"/>
      <c r="AR295" s="1111"/>
      <c r="AS295" s="1101"/>
      <c r="AT295" s="1112">
        <v>0</v>
      </c>
      <c r="AU295" s="1112">
        <v>0</v>
      </c>
      <c r="AV295" s="907">
        <v>0</v>
      </c>
      <c r="AW295" s="907">
        <v>0</v>
      </c>
      <c r="AX295" s="906"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1113">
        <f t="shared" si="168"/>
        <v>0</v>
      </c>
      <c r="F296" s="1114">
        <f t="shared" si="168"/>
        <v>0</v>
      </c>
      <c r="G296" s="1115"/>
      <c r="H296" s="1116"/>
      <c r="I296" s="1117"/>
      <c r="J296" s="1116"/>
      <c r="K296" s="1117"/>
      <c r="L296" s="1116"/>
      <c r="M296" s="1117"/>
      <c r="N296" s="1116"/>
      <c r="O296" s="1117"/>
      <c r="P296" s="1116"/>
      <c r="Q296" s="1117"/>
      <c r="R296" s="1116"/>
      <c r="S296" s="1117"/>
      <c r="T296" s="1116"/>
      <c r="U296" s="1117"/>
      <c r="V296" s="1118"/>
      <c r="W296" s="1117"/>
      <c r="X296" s="1118"/>
      <c r="Y296" s="1117"/>
      <c r="Z296" s="1118"/>
      <c r="AA296" s="1117"/>
      <c r="AB296" s="1118"/>
      <c r="AC296" s="1117"/>
      <c r="AD296" s="1118"/>
      <c r="AE296" s="1117"/>
      <c r="AF296" s="1118"/>
      <c r="AG296" s="1117"/>
      <c r="AH296" s="1118"/>
      <c r="AI296" s="1117"/>
      <c r="AJ296" s="1118"/>
      <c r="AK296" s="1117"/>
      <c r="AL296" s="1118"/>
      <c r="AM296" s="1115"/>
      <c r="AN296" s="1119"/>
      <c r="AO296" s="1117"/>
      <c r="AP296" s="1120"/>
      <c r="AQ296" s="466"/>
      <c r="AR296" s="513"/>
      <c r="AS296" s="481"/>
      <c r="AT296" s="492">
        <v>0</v>
      </c>
      <c r="AU296" s="492">
        <v>0</v>
      </c>
      <c r="AV296" s="496">
        <v>0</v>
      </c>
      <c r="AW296" s="496">
        <v>0</v>
      </c>
      <c r="AX296" s="491"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1113">
        <f t="shared" si="168"/>
        <v>0</v>
      </c>
      <c r="F297" s="1114">
        <f t="shared" si="168"/>
        <v>0</v>
      </c>
      <c r="G297" s="1115"/>
      <c r="H297" s="1116"/>
      <c r="I297" s="1117"/>
      <c r="J297" s="1116"/>
      <c r="K297" s="1117"/>
      <c r="L297" s="1116"/>
      <c r="M297" s="1117"/>
      <c r="N297" s="1116"/>
      <c r="O297" s="1117"/>
      <c r="P297" s="1116"/>
      <c r="Q297" s="1117"/>
      <c r="R297" s="1116"/>
      <c r="S297" s="1117"/>
      <c r="T297" s="1116"/>
      <c r="U297" s="1117"/>
      <c r="V297" s="1118"/>
      <c r="W297" s="1117"/>
      <c r="X297" s="1118"/>
      <c r="Y297" s="1117"/>
      <c r="Z297" s="1118"/>
      <c r="AA297" s="1117"/>
      <c r="AB297" s="1118"/>
      <c r="AC297" s="1117"/>
      <c r="AD297" s="1118"/>
      <c r="AE297" s="1117"/>
      <c r="AF297" s="1118"/>
      <c r="AG297" s="1117"/>
      <c r="AH297" s="1118"/>
      <c r="AI297" s="1117"/>
      <c r="AJ297" s="1118"/>
      <c r="AK297" s="1117"/>
      <c r="AL297" s="1118"/>
      <c r="AM297" s="1115"/>
      <c r="AN297" s="1119"/>
      <c r="AO297" s="1117"/>
      <c r="AP297" s="1120"/>
      <c r="AQ297" s="466"/>
      <c r="AR297" s="513"/>
      <c r="AS297" s="513"/>
      <c r="AT297" s="492">
        <v>0</v>
      </c>
      <c r="AU297" s="492">
        <v>0</v>
      </c>
      <c r="AV297" s="496">
        <v>0</v>
      </c>
      <c r="AW297" s="496">
        <v>0</v>
      </c>
      <c r="AX297" s="491"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1113">
        <f t="shared" si="168"/>
        <v>0</v>
      </c>
      <c r="F298" s="1114">
        <f t="shared" si="168"/>
        <v>0</v>
      </c>
      <c r="G298" s="1121"/>
      <c r="H298" s="1122"/>
      <c r="I298" s="1123"/>
      <c r="J298" s="1122"/>
      <c r="K298" s="1123"/>
      <c r="L298" s="1122"/>
      <c r="M298" s="1123"/>
      <c r="N298" s="1122"/>
      <c r="O298" s="1123"/>
      <c r="P298" s="1122"/>
      <c r="Q298" s="1123"/>
      <c r="R298" s="1122"/>
      <c r="S298" s="1123"/>
      <c r="T298" s="1122"/>
      <c r="U298" s="1123"/>
      <c r="V298" s="1122"/>
      <c r="W298" s="1123"/>
      <c r="X298" s="1122"/>
      <c r="Y298" s="1123"/>
      <c r="Z298" s="1122"/>
      <c r="AA298" s="1123"/>
      <c r="AB298" s="1122"/>
      <c r="AC298" s="1123"/>
      <c r="AD298" s="1122"/>
      <c r="AE298" s="1123"/>
      <c r="AF298" s="1122"/>
      <c r="AG298" s="1123"/>
      <c r="AH298" s="1122"/>
      <c r="AI298" s="1123"/>
      <c r="AJ298" s="1122"/>
      <c r="AK298" s="1123"/>
      <c r="AL298" s="1122"/>
      <c r="AM298" s="1121"/>
      <c r="AN298" s="1124"/>
      <c r="AO298" s="1125"/>
      <c r="AP298" s="1126"/>
      <c r="AQ298" s="466"/>
      <c r="AR298" s="513"/>
      <c r="AS298" s="513"/>
      <c r="AT298" s="1125">
        <v>0</v>
      </c>
      <c r="AU298" s="1125">
        <v>0</v>
      </c>
      <c r="AV298" s="1127">
        <v>0</v>
      </c>
      <c r="AW298" s="1127">
        <v>0</v>
      </c>
      <c r="AX298" s="1128"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1113">
        <f t="shared" si="168"/>
        <v>0</v>
      </c>
      <c r="F299" s="1114">
        <f t="shared" si="168"/>
        <v>0</v>
      </c>
      <c r="G299" s="1121"/>
      <c r="H299" s="1122"/>
      <c r="I299" s="1123"/>
      <c r="J299" s="1122"/>
      <c r="K299" s="1123"/>
      <c r="L299" s="1122"/>
      <c r="M299" s="1123"/>
      <c r="N299" s="1122"/>
      <c r="O299" s="1123"/>
      <c r="P299" s="1122"/>
      <c r="Q299" s="1123"/>
      <c r="R299" s="1122"/>
      <c r="S299" s="1123"/>
      <c r="T299" s="1122"/>
      <c r="U299" s="1123"/>
      <c r="V299" s="1122"/>
      <c r="W299" s="1123"/>
      <c r="X299" s="1122"/>
      <c r="Y299" s="1123"/>
      <c r="Z299" s="1122"/>
      <c r="AA299" s="1123"/>
      <c r="AB299" s="1122"/>
      <c r="AC299" s="1123"/>
      <c r="AD299" s="1122"/>
      <c r="AE299" s="1123"/>
      <c r="AF299" s="1122"/>
      <c r="AG299" s="1123"/>
      <c r="AH299" s="1122"/>
      <c r="AI299" s="1123"/>
      <c r="AJ299" s="1122"/>
      <c r="AK299" s="1123"/>
      <c r="AL299" s="1122"/>
      <c r="AM299" s="1121"/>
      <c r="AN299" s="1124"/>
      <c r="AO299" s="561"/>
      <c r="AP299" s="562"/>
      <c r="AQ299" s="503"/>
      <c r="AR299" s="523"/>
      <c r="AS299" s="504"/>
      <c r="AT299" s="561">
        <v>0</v>
      </c>
      <c r="AU299" s="561">
        <v>0</v>
      </c>
      <c r="AV299" s="563">
        <v>0</v>
      </c>
      <c r="AW299" s="563">
        <v>0</v>
      </c>
      <c r="AX299" s="564"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1129">
        <f t="shared" si="168"/>
        <v>0</v>
      </c>
      <c r="F300" s="1130">
        <f t="shared" si="168"/>
        <v>0</v>
      </c>
      <c r="G300" s="1131"/>
      <c r="H300" s="1132"/>
      <c r="I300" s="1133"/>
      <c r="J300" s="1132"/>
      <c r="K300" s="1133"/>
      <c r="L300" s="1132"/>
      <c r="M300" s="1133"/>
      <c r="N300" s="1132"/>
      <c r="O300" s="1133"/>
      <c r="P300" s="1132"/>
      <c r="Q300" s="1133"/>
      <c r="R300" s="1132"/>
      <c r="S300" s="1133"/>
      <c r="T300" s="1132"/>
      <c r="U300" s="1131"/>
      <c r="V300" s="1132"/>
      <c r="W300" s="1131"/>
      <c r="X300" s="1132"/>
      <c r="Y300" s="1131"/>
      <c r="Z300" s="1132"/>
      <c r="AA300" s="1131"/>
      <c r="AB300" s="1132"/>
      <c r="AC300" s="1131"/>
      <c r="AD300" s="1132"/>
      <c r="AE300" s="1131"/>
      <c r="AF300" s="1132"/>
      <c r="AG300" s="1131"/>
      <c r="AH300" s="1132"/>
      <c r="AI300" s="1131"/>
      <c r="AJ300" s="1132"/>
      <c r="AK300" s="1131"/>
      <c r="AL300" s="1132"/>
      <c r="AM300" s="1131"/>
      <c r="AN300" s="1134"/>
      <c r="AO300" s="568"/>
      <c r="AP300" s="569"/>
      <c r="AQ300" s="570"/>
      <c r="AR300" s="571"/>
      <c r="AS300" s="510"/>
      <c r="AT300" s="568">
        <v>0</v>
      </c>
      <c r="AU300" s="568">
        <v>0</v>
      </c>
      <c r="AV300" s="572">
        <v>0</v>
      </c>
      <c r="AW300" s="572">
        <v>0</v>
      </c>
      <c r="AX300" s="573"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168</v>
      </c>
      <c r="E301" s="574">
        <f t="shared" ref="E301:F306" si="177">SUM(G301+I301+K301+M301+O301+Q301+S301+U301+W301+Y301+AA301+AC301+AE301+AG301+AI301+AK301+AM301)</f>
        <v>58</v>
      </c>
      <c r="F301" s="575">
        <f t="shared" si="177"/>
        <v>110</v>
      </c>
      <c r="G301" s="576">
        <f t="shared" ref="G301:X306" si="178">+G223+G229+G235+G241+G247+G253+G259+G283+G289+G295</f>
        <v>0</v>
      </c>
      <c r="H301" s="577">
        <f t="shared" si="178"/>
        <v>1</v>
      </c>
      <c r="I301" s="576">
        <f t="shared" si="178"/>
        <v>0</v>
      </c>
      <c r="J301" s="577">
        <f t="shared" si="178"/>
        <v>1</v>
      </c>
      <c r="K301" s="577">
        <f t="shared" si="178"/>
        <v>0</v>
      </c>
      <c r="L301" s="577">
        <f t="shared" si="178"/>
        <v>0</v>
      </c>
      <c r="M301" s="577">
        <f t="shared" si="178"/>
        <v>2</v>
      </c>
      <c r="N301" s="577">
        <f t="shared" si="178"/>
        <v>1</v>
      </c>
      <c r="O301" s="577">
        <f t="shared" si="178"/>
        <v>2</v>
      </c>
      <c r="P301" s="577">
        <f t="shared" si="178"/>
        <v>0</v>
      </c>
      <c r="Q301" s="577">
        <f t="shared" si="178"/>
        <v>0</v>
      </c>
      <c r="R301" s="577">
        <f t="shared" si="178"/>
        <v>0</v>
      </c>
      <c r="S301" s="577">
        <f t="shared" si="178"/>
        <v>0</v>
      </c>
      <c r="T301" s="577">
        <f t="shared" si="178"/>
        <v>0</v>
      </c>
      <c r="U301" s="577">
        <f t="shared" si="178"/>
        <v>1</v>
      </c>
      <c r="V301" s="577">
        <f t="shared" si="178"/>
        <v>1</v>
      </c>
      <c r="W301" s="577">
        <f t="shared" si="178"/>
        <v>5</v>
      </c>
      <c r="X301" s="577">
        <f t="shared" si="178"/>
        <v>10</v>
      </c>
      <c r="Y301" s="576">
        <f>+Y223+Y229+Y235+Y241+Y247+Y253+Y259+Y265+Y271+Y277+Y283+Y289+Y295</f>
        <v>15</v>
      </c>
      <c r="Z301" s="576">
        <f t="shared" ref="Z301:AN304" si="179">+Z223+Z229+Z235+Z241+Z247+Z253+Z259+Z265+Z271+Z277+Z283+Z289+Z295</f>
        <v>13</v>
      </c>
      <c r="AA301" s="576">
        <f t="shared" si="179"/>
        <v>1</v>
      </c>
      <c r="AB301" s="576">
        <f t="shared" si="179"/>
        <v>10</v>
      </c>
      <c r="AC301" s="576">
        <f t="shared" si="179"/>
        <v>11</v>
      </c>
      <c r="AD301" s="576">
        <f t="shared" si="179"/>
        <v>20</v>
      </c>
      <c r="AE301" s="576">
        <f t="shared" si="179"/>
        <v>5</v>
      </c>
      <c r="AF301" s="576">
        <f t="shared" si="179"/>
        <v>12</v>
      </c>
      <c r="AG301" s="576">
        <f t="shared" si="179"/>
        <v>6</v>
      </c>
      <c r="AH301" s="576">
        <f t="shared" si="179"/>
        <v>15</v>
      </c>
      <c r="AI301" s="576">
        <f t="shared" si="179"/>
        <v>3</v>
      </c>
      <c r="AJ301" s="576">
        <f t="shared" si="179"/>
        <v>11</v>
      </c>
      <c r="AK301" s="576">
        <f t="shared" si="179"/>
        <v>6</v>
      </c>
      <c r="AL301" s="576">
        <f t="shared" si="179"/>
        <v>9</v>
      </c>
      <c r="AM301" s="576">
        <f t="shared" si="179"/>
        <v>1</v>
      </c>
      <c r="AN301" s="576">
        <f t="shared" si="179"/>
        <v>6</v>
      </c>
      <c r="AO301" s="578">
        <f t="shared" ref="AO301:AO306" si="180">+AO223+AO229+AO235+AO241+AO259+AO265+AO271+AO277+AO283+AO289+AO295</f>
        <v>8</v>
      </c>
      <c r="AP301" s="579">
        <f>+AP223+AP229+AP235+AP259+AP265+AP271+AP277+AP283+AP289+AP295</f>
        <v>0</v>
      </c>
      <c r="AQ301" s="411">
        <f>SUM(AQ223+AQ229+AQ235+AQ241+AQ247+AQ253+AQ259+AQ265+AQ271+AQ277+AQ283+AQ289+AQ295)</f>
        <v>59</v>
      </c>
      <c r="AR301" s="580">
        <f>SUM(AR223+AR229+AR235+AR241+AR247+AR253+AR259+AR265+AR271+AR277+AR283+AR289+AR295)</f>
        <v>16</v>
      </c>
      <c r="AS301" s="576">
        <f t="shared" ref="AS301:AX304" si="181">+AS223+AS229+AS235+AS241+AS247+AS253+AS259+AS265+AS271+AS277+AS283+AS289+AS295</f>
        <v>36</v>
      </c>
      <c r="AT301" s="578">
        <f t="shared" si="181"/>
        <v>0</v>
      </c>
      <c r="AU301" s="578">
        <f t="shared" si="181"/>
        <v>17</v>
      </c>
      <c r="AV301" s="578">
        <f t="shared" si="181"/>
        <v>1</v>
      </c>
      <c r="AW301" s="578">
        <f t="shared" si="181"/>
        <v>0</v>
      </c>
      <c r="AX301" s="578">
        <f t="shared" si="181"/>
        <v>1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572</v>
      </c>
      <c r="E302" s="574">
        <f t="shared" si="177"/>
        <v>227</v>
      </c>
      <c r="F302" s="575">
        <f t="shared" si="177"/>
        <v>345</v>
      </c>
      <c r="G302" s="417">
        <f t="shared" si="178"/>
        <v>1</v>
      </c>
      <c r="H302" s="581">
        <f t="shared" si="178"/>
        <v>1</v>
      </c>
      <c r="I302" s="417">
        <f t="shared" si="178"/>
        <v>0</v>
      </c>
      <c r="J302" s="581">
        <f t="shared" si="178"/>
        <v>0</v>
      </c>
      <c r="K302" s="581">
        <f t="shared" si="178"/>
        <v>1</v>
      </c>
      <c r="L302" s="581">
        <f t="shared" si="178"/>
        <v>0</v>
      </c>
      <c r="M302" s="581">
        <f t="shared" si="178"/>
        <v>1</v>
      </c>
      <c r="N302" s="581">
        <f t="shared" si="178"/>
        <v>0</v>
      </c>
      <c r="O302" s="581">
        <f t="shared" si="178"/>
        <v>1</v>
      </c>
      <c r="P302" s="581">
        <f t="shared" si="178"/>
        <v>2</v>
      </c>
      <c r="Q302" s="581">
        <f t="shared" si="178"/>
        <v>1</v>
      </c>
      <c r="R302" s="581">
        <f t="shared" si="178"/>
        <v>1</v>
      </c>
      <c r="S302" s="581">
        <f t="shared" si="178"/>
        <v>5</v>
      </c>
      <c r="T302" s="581">
        <f t="shared" si="178"/>
        <v>1</v>
      </c>
      <c r="U302" s="581">
        <f t="shared" si="178"/>
        <v>12</v>
      </c>
      <c r="V302" s="581">
        <f t="shared" si="178"/>
        <v>4</v>
      </c>
      <c r="W302" s="581">
        <f t="shared" si="178"/>
        <v>27</v>
      </c>
      <c r="X302" s="581">
        <f t="shared" si="178"/>
        <v>34</v>
      </c>
      <c r="Y302" s="417">
        <f>+Y224+Y230+Y236+Y242+Y248+Y254+Y260+Y266+Y272+Y278+Y284+Y290+Y296</f>
        <v>68</v>
      </c>
      <c r="Z302" s="417">
        <f t="shared" si="179"/>
        <v>92</v>
      </c>
      <c r="AA302" s="417">
        <f t="shared" si="179"/>
        <v>37</v>
      </c>
      <c r="AB302" s="417">
        <f t="shared" si="179"/>
        <v>54</v>
      </c>
      <c r="AC302" s="417">
        <f t="shared" si="179"/>
        <v>8</v>
      </c>
      <c r="AD302" s="417">
        <f t="shared" si="179"/>
        <v>32</v>
      </c>
      <c r="AE302" s="417">
        <f t="shared" si="179"/>
        <v>9</v>
      </c>
      <c r="AF302" s="417">
        <f t="shared" si="179"/>
        <v>28</v>
      </c>
      <c r="AG302" s="417">
        <f t="shared" si="179"/>
        <v>25</v>
      </c>
      <c r="AH302" s="417">
        <f t="shared" si="179"/>
        <v>43</v>
      </c>
      <c r="AI302" s="417">
        <f t="shared" si="179"/>
        <v>5</v>
      </c>
      <c r="AJ302" s="417">
        <f t="shared" si="179"/>
        <v>27</v>
      </c>
      <c r="AK302" s="417">
        <f t="shared" si="179"/>
        <v>20</v>
      </c>
      <c r="AL302" s="417">
        <f t="shared" si="179"/>
        <v>23</v>
      </c>
      <c r="AM302" s="417">
        <f t="shared" si="179"/>
        <v>6</v>
      </c>
      <c r="AN302" s="417">
        <f t="shared" si="179"/>
        <v>3</v>
      </c>
      <c r="AO302" s="582">
        <f t="shared" si="180"/>
        <v>10</v>
      </c>
      <c r="AP302" s="583">
        <f>+AP224+AP230+AP236+AP260+AP266+AP272+AP278+AP284+AP290+AP296</f>
        <v>0</v>
      </c>
      <c r="AQ302" s="584"/>
      <c r="AR302" s="585"/>
      <c r="AS302" s="417">
        <f t="shared" si="181"/>
        <v>87</v>
      </c>
      <c r="AT302" s="582">
        <f t="shared" si="181"/>
        <v>0</v>
      </c>
      <c r="AU302" s="582">
        <f t="shared" si="181"/>
        <v>42</v>
      </c>
      <c r="AV302" s="582">
        <f t="shared" si="181"/>
        <v>1</v>
      </c>
      <c r="AW302" s="582">
        <f t="shared" si="181"/>
        <v>0</v>
      </c>
      <c r="AX302" s="582">
        <f t="shared" si="181"/>
        <v>1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151</v>
      </c>
      <c r="E303" s="574">
        <f t="shared" si="177"/>
        <v>50</v>
      </c>
      <c r="F303" s="575">
        <f t="shared" si="177"/>
        <v>101</v>
      </c>
      <c r="G303" s="417">
        <f t="shared" si="178"/>
        <v>0</v>
      </c>
      <c r="H303" s="581">
        <f t="shared" si="178"/>
        <v>1</v>
      </c>
      <c r="I303" s="417">
        <f t="shared" si="178"/>
        <v>0</v>
      </c>
      <c r="J303" s="581">
        <f t="shared" si="178"/>
        <v>0</v>
      </c>
      <c r="K303" s="581">
        <f t="shared" si="178"/>
        <v>0</v>
      </c>
      <c r="L303" s="581">
        <f t="shared" si="178"/>
        <v>0</v>
      </c>
      <c r="M303" s="581">
        <f t="shared" si="178"/>
        <v>1</v>
      </c>
      <c r="N303" s="581">
        <f t="shared" si="178"/>
        <v>1</v>
      </c>
      <c r="O303" s="581">
        <f t="shared" si="178"/>
        <v>2</v>
      </c>
      <c r="P303" s="581">
        <f t="shared" si="178"/>
        <v>0</v>
      </c>
      <c r="Q303" s="581">
        <f t="shared" si="178"/>
        <v>0</v>
      </c>
      <c r="R303" s="581">
        <f t="shared" si="178"/>
        <v>0</v>
      </c>
      <c r="S303" s="581">
        <f t="shared" si="178"/>
        <v>0</v>
      </c>
      <c r="T303" s="581">
        <f t="shared" si="178"/>
        <v>0</v>
      </c>
      <c r="U303" s="581">
        <f t="shared" si="178"/>
        <v>1</v>
      </c>
      <c r="V303" s="581">
        <f t="shared" si="178"/>
        <v>2</v>
      </c>
      <c r="W303" s="581">
        <f t="shared" si="178"/>
        <v>3</v>
      </c>
      <c r="X303" s="581">
        <f t="shared" si="178"/>
        <v>7</v>
      </c>
      <c r="Y303" s="417">
        <f>+Y225+Y231+Y237+Y243+Y249+Y255+Y261+Y267+Y273+Y279+Y285+Y291+Y297</f>
        <v>12</v>
      </c>
      <c r="Z303" s="417">
        <f t="shared" si="179"/>
        <v>8</v>
      </c>
      <c r="AA303" s="417">
        <f t="shared" si="179"/>
        <v>1</v>
      </c>
      <c r="AB303" s="417">
        <f t="shared" si="179"/>
        <v>13</v>
      </c>
      <c r="AC303" s="417">
        <f t="shared" si="179"/>
        <v>9</v>
      </c>
      <c r="AD303" s="417">
        <f t="shared" si="179"/>
        <v>14</v>
      </c>
      <c r="AE303" s="417">
        <f t="shared" si="179"/>
        <v>4</v>
      </c>
      <c r="AF303" s="417">
        <f t="shared" si="179"/>
        <v>12</v>
      </c>
      <c r="AG303" s="417">
        <f t="shared" si="179"/>
        <v>8</v>
      </c>
      <c r="AH303" s="417">
        <f t="shared" si="179"/>
        <v>16</v>
      </c>
      <c r="AI303" s="417">
        <f t="shared" si="179"/>
        <v>2</v>
      </c>
      <c r="AJ303" s="417">
        <f t="shared" si="179"/>
        <v>12</v>
      </c>
      <c r="AK303" s="417">
        <f t="shared" si="179"/>
        <v>7</v>
      </c>
      <c r="AL303" s="417">
        <f t="shared" si="179"/>
        <v>9</v>
      </c>
      <c r="AM303" s="417">
        <f t="shared" si="179"/>
        <v>0</v>
      </c>
      <c r="AN303" s="417">
        <f t="shared" si="179"/>
        <v>6</v>
      </c>
      <c r="AO303" s="582">
        <f t="shared" si="180"/>
        <v>8</v>
      </c>
      <c r="AP303" s="583">
        <f>+AP225+AP231+AP237+AP261+AP267+AP273+AP279+AP285+AP291+AP297</f>
        <v>0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1</v>
      </c>
      <c r="AW303" s="582">
        <f t="shared" si="181"/>
        <v>0</v>
      </c>
      <c r="AX303" s="582">
        <f t="shared" si="181"/>
        <v>0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126</v>
      </c>
      <c r="E304" s="574">
        <f t="shared" si="177"/>
        <v>47</v>
      </c>
      <c r="F304" s="575">
        <f t="shared" si="177"/>
        <v>79</v>
      </c>
      <c r="G304" s="417">
        <f t="shared" si="178"/>
        <v>0</v>
      </c>
      <c r="H304" s="581">
        <f t="shared" si="178"/>
        <v>1</v>
      </c>
      <c r="I304" s="417">
        <f t="shared" si="178"/>
        <v>0</v>
      </c>
      <c r="J304" s="581">
        <f t="shared" si="178"/>
        <v>1</v>
      </c>
      <c r="K304" s="581">
        <f t="shared" si="178"/>
        <v>1</v>
      </c>
      <c r="L304" s="581">
        <f t="shared" si="178"/>
        <v>0</v>
      </c>
      <c r="M304" s="581">
        <f t="shared" si="178"/>
        <v>1</v>
      </c>
      <c r="N304" s="581">
        <f t="shared" si="178"/>
        <v>0</v>
      </c>
      <c r="O304" s="581">
        <f t="shared" si="178"/>
        <v>1</v>
      </c>
      <c r="P304" s="581">
        <f t="shared" si="178"/>
        <v>1</v>
      </c>
      <c r="Q304" s="581">
        <f t="shared" si="178"/>
        <v>0</v>
      </c>
      <c r="R304" s="581">
        <f t="shared" si="178"/>
        <v>0</v>
      </c>
      <c r="S304" s="581">
        <f t="shared" si="178"/>
        <v>1</v>
      </c>
      <c r="T304" s="581">
        <f t="shared" si="178"/>
        <v>0</v>
      </c>
      <c r="U304" s="581">
        <f t="shared" si="178"/>
        <v>3</v>
      </c>
      <c r="V304" s="581">
        <f t="shared" si="178"/>
        <v>0</v>
      </c>
      <c r="W304" s="581">
        <f t="shared" si="178"/>
        <v>3</v>
      </c>
      <c r="X304" s="581">
        <f t="shared" si="178"/>
        <v>2</v>
      </c>
      <c r="Y304" s="417">
        <f>+Y226+Y232+Y238+Y244+Y250+Y256+Y262+Y268+Y274+Y280+Y286+Y292+Y298</f>
        <v>8</v>
      </c>
      <c r="Z304" s="417">
        <f t="shared" si="179"/>
        <v>5</v>
      </c>
      <c r="AA304" s="417">
        <f t="shared" si="179"/>
        <v>4</v>
      </c>
      <c r="AB304" s="417">
        <f t="shared" si="179"/>
        <v>9</v>
      </c>
      <c r="AC304" s="417">
        <f t="shared" si="179"/>
        <v>2</v>
      </c>
      <c r="AD304" s="417">
        <f t="shared" si="179"/>
        <v>11</v>
      </c>
      <c r="AE304" s="417">
        <f t="shared" si="179"/>
        <v>0</v>
      </c>
      <c r="AF304" s="417">
        <f t="shared" si="179"/>
        <v>6</v>
      </c>
      <c r="AG304" s="417">
        <f t="shared" si="179"/>
        <v>11</v>
      </c>
      <c r="AH304" s="417">
        <f t="shared" si="179"/>
        <v>20</v>
      </c>
      <c r="AI304" s="417">
        <f t="shared" si="179"/>
        <v>0</v>
      </c>
      <c r="AJ304" s="417">
        <f t="shared" si="179"/>
        <v>8</v>
      </c>
      <c r="AK304" s="417">
        <f t="shared" si="179"/>
        <v>8</v>
      </c>
      <c r="AL304" s="417">
        <f t="shared" si="179"/>
        <v>11</v>
      </c>
      <c r="AM304" s="417">
        <f t="shared" si="179"/>
        <v>4</v>
      </c>
      <c r="AN304" s="417">
        <f t="shared" si="179"/>
        <v>4</v>
      </c>
      <c r="AO304" s="582">
        <f t="shared" si="180"/>
        <v>1</v>
      </c>
      <c r="AP304" s="583">
        <f>+AP226+AP232+AP238+AP262+AP268+AP274+AP280+AP286+AP292+AP298</f>
        <v>0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0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30</v>
      </c>
      <c r="E305" s="574">
        <f t="shared" si="177"/>
        <v>12</v>
      </c>
      <c r="F305" s="575">
        <f t="shared" si="177"/>
        <v>18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1</v>
      </c>
      <c r="V305" s="581">
        <f t="shared" si="178"/>
        <v>0</v>
      </c>
      <c r="W305" s="581">
        <f t="shared" si="178"/>
        <v>0</v>
      </c>
      <c r="X305" s="581">
        <f t="shared" si="178"/>
        <v>2</v>
      </c>
      <c r="Y305" s="417">
        <f>+Y227+Y233+Y239+Y245+Y251+Y257+Y263+Y281+Y275+Y269+Y287+Y293+Y299</f>
        <v>5</v>
      </c>
      <c r="Z305" s="417">
        <f t="shared" ref="Z305:AN305" si="182">+Z227+Z233+Z239+Z245+Z251+Z257+Z263+Z281+Z275+Z269+Z287+Z293+Z299</f>
        <v>5</v>
      </c>
      <c r="AA305" s="417">
        <f t="shared" si="182"/>
        <v>1</v>
      </c>
      <c r="AB305" s="417">
        <f t="shared" si="182"/>
        <v>0</v>
      </c>
      <c r="AC305" s="417">
        <f t="shared" si="182"/>
        <v>0</v>
      </c>
      <c r="AD305" s="417">
        <f t="shared" si="182"/>
        <v>6</v>
      </c>
      <c r="AE305" s="417">
        <f t="shared" si="182"/>
        <v>0</v>
      </c>
      <c r="AF305" s="417">
        <f t="shared" si="182"/>
        <v>2</v>
      </c>
      <c r="AG305" s="417">
        <f t="shared" si="182"/>
        <v>2</v>
      </c>
      <c r="AH305" s="417">
        <f t="shared" si="182"/>
        <v>0</v>
      </c>
      <c r="AI305" s="417">
        <f t="shared" si="182"/>
        <v>1</v>
      </c>
      <c r="AJ305" s="417">
        <f t="shared" si="182"/>
        <v>1</v>
      </c>
      <c r="AK305" s="417">
        <f t="shared" si="182"/>
        <v>1</v>
      </c>
      <c r="AL305" s="417">
        <f t="shared" si="182"/>
        <v>2</v>
      </c>
      <c r="AM305" s="417">
        <f t="shared" si="182"/>
        <v>1</v>
      </c>
      <c r="AN305" s="417">
        <f t="shared" si="182"/>
        <v>0</v>
      </c>
      <c r="AO305" s="582">
        <f t="shared" si="180"/>
        <v>0</v>
      </c>
      <c r="AP305" s="583">
        <f>+AP227+AP233+AP239+AP263+AP281+AP275+AP269+AP287+AP293+AP299</f>
        <v>0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0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3515"/>
      <c r="B306" s="3302" t="s">
        <v>274</v>
      </c>
      <c r="C306" s="3302"/>
      <c r="D306" s="506">
        <f t="shared" si="176"/>
        <v>3</v>
      </c>
      <c r="E306" s="586">
        <f t="shared" si="177"/>
        <v>0</v>
      </c>
      <c r="F306" s="587">
        <f t="shared" si="177"/>
        <v>3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1</v>
      </c>
      <c r="Y306" s="506">
        <f>SUM(Y228+Y234+Y240+Y246+Y252+Y258+Y264+Y270+Y276+Y282+Y288+Y294+Y300)</f>
        <v>0</v>
      </c>
      <c r="Z306" s="506">
        <f t="shared" ref="Z306:AN306" si="183">SUM(Z228+Z234+Z240+Z246+Z252+Z258+Z264+Z270+Z276+Z282+Z288+Z294+Z300)</f>
        <v>1</v>
      </c>
      <c r="AA306" s="506">
        <f t="shared" si="183"/>
        <v>0</v>
      </c>
      <c r="AB306" s="506">
        <f t="shared" si="183"/>
        <v>0</v>
      </c>
      <c r="AC306" s="506">
        <f t="shared" si="183"/>
        <v>0</v>
      </c>
      <c r="AD306" s="506">
        <f t="shared" si="183"/>
        <v>0</v>
      </c>
      <c r="AE306" s="506">
        <f t="shared" si="183"/>
        <v>0</v>
      </c>
      <c r="AF306" s="506">
        <f t="shared" si="183"/>
        <v>0</v>
      </c>
      <c r="AG306" s="506">
        <f t="shared" si="183"/>
        <v>0</v>
      </c>
      <c r="AH306" s="506">
        <f t="shared" si="183"/>
        <v>1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3495" t="s">
        <v>40</v>
      </c>
      <c r="B308" s="3496"/>
      <c r="C308" s="3497"/>
      <c r="D308" s="3501" t="s">
        <v>4</v>
      </c>
      <c r="E308" s="3502"/>
      <c r="F308" s="3503"/>
      <c r="G308" s="3486" t="s">
        <v>5</v>
      </c>
      <c r="H308" s="3507"/>
      <c r="I308" s="3507"/>
      <c r="J308" s="3507"/>
      <c r="K308" s="3507"/>
      <c r="L308" s="3507"/>
      <c r="M308" s="3507"/>
      <c r="N308" s="3507"/>
      <c r="O308" s="3507"/>
      <c r="P308" s="3507"/>
      <c r="Q308" s="3507"/>
      <c r="R308" s="3507"/>
      <c r="S308" s="3507"/>
      <c r="T308" s="3507"/>
      <c r="U308" s="3507"/>
      <c r="V308" s="3507"/>
      <c r="W308" s="3507"/>
      <c r="X308" s="3507"/>
      <c r="Y308" s="3507"/>
      <c r="Z308" s="3507"/>
      <c r="AA308" s="3507"/>
      <c r="AB308" s="3507"/>
      <c r="AC308" s="3507"/>
      <c r="AD308" s="3507"/>
      <c r="AE308" s="3507"/>
      <c r="AF308" s="3507"/>
      <c r="AG308" s="3507"/>
      <c r="AH308" s="3507"/>
      <c r="AI308" s="3507"/>
      <c r="AJ308" s="3507"/>
      <c r="AK308" s="3507"/>
      <c r="AL308" s="3507"/>
      <c r="AM308" s="3507"/>
      <c r="AN308" s="3507"/>
      <c r="AO308" s="3507"/>
      <c r="AP308" s="3508"/>
      <c r="AQ308" s="3509" t="s">
        <v>7</v>
      </c>
      <c r="AR308" s="3511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3504"/>
      <c r="E309" s="3505"/>
      <c r="F309" s="3506"/>
      <c r="G309" s="3513" t="s">
        <v>14</v>
      </c>
      <c r="H309" s="3514"/>
      <c r="I309" s="3486" t="s">
        <v>15</v>
      </c>
      <c r="J309" s="3494"/>
      <c r="K309" s="3507" t="s">
        <v>16</v>
      </c>
      <c r="L309" s="3494"/>
      <c r="M309" s="3486" t="s">
        <v>17</v>
      </c>
      <c r="N309" s="3494"/>
      <c r="O309" s="3486" t="s">
        <v>18</v>
      </c>
      <c r="P309" s="3494"/>
      <c r="Q309" s="3486" t="s">
        <v>19</v>
      </c>
      <c r="R309" s="3494"/>
      <c r="S309" s="3486" t="s">
        <v>20</v>
      </c>
      <c r="T309" s="3494"/>
      <c r="U309" s="3486" t="s">
        <v>21</v>
      </c>
      <c r="V309" s="3494"/>
      <c r="W309" s="3486" t="s">
        <v>22</v>
      </c>
      <c r="X309" s="3494"/>
      <c r="Y309" s="3486" t="s">
        <v>23</v>
      </c>
      <c r="Z309" s="3493"/>
      <c r="AA309" s="3486" t="s">
        <v>24</v>
      </c>
      <c r="AB309" s="3493"/>
      <c r="AC309" s="3486" t="s">
        <v>247</v>
      </c>
      <c r="AD309" s="3493"/>
      <c r="AE309" s="3486" t="s">
        <v>248</v>
      </c>
      <c r="AF309" s="3493"/>
      <c r="AG309" s="3486" t="s">
        <v>249</v>
      </c>
      <c r="AH309" s="3493"/>
      <c r="AI309" s="3486" t="s">
        <v>250</v>
      </c>
      <c r="AJ309" s="3493"/>
      <c r="AK309" s="3486" t="s">
        <v>29</v>
      </c>
      <c r="AL309" s="3493"/>
      <c r="AM309" s="3486" t="s">
        <v>30</v>
      </c>
      <c r="AN309" s="3493"/>
      <c r="AO309" s="3486" t="s">
        <v>31</v>
      </c>
      <c r="AP309" s="3493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3498"/>
      <c r="B310" s="3499"/>
      <c r="C310" s="3500"/>
      <c r="D310" s="1135" t="s">
        <v>32</v>
      </c>
      <c r="E310" s="1136" t="s">
        <v>33</v>
      </c>
      <c r="F310" s="1137" t="s">
        <v>34</v>
      </c>
      <c r="G310" s="1138" t="s">
        <v>33</v>
      </c>
      <c r="H310" s="1139" t="s">
        <v>34</v>
      </c>
      <c r="I310" s="1140" t="s">
        <v>33</v>
      </c>
      <c r="J310" s="1139" t="s">
        <v>34</v>
      </c>
      <c r="K310" s="1140" t="s">
        <v>33</v>
      </c>
      <c r="L310" s="1139" t="s">
        <v>34</v>
      </c>
      <c r="M310" s="1140" t="s">
        <v>33</v>
      </c>
      <c r="N310" s="1139" t="s">
        <v>34</v>
      </c>
      <c r="O310" s="1140" t="s">
        <v>33</v>
      </c>
      <c r="P310" s="1139" t="s">
        <v>34</v>
      </c>
      <c r="Q310" s="1140" t="s">
        <v>33</v>
      </c>
      <c r="R310" s="1139" t="s">
        <v>34</v>
      </c>
      <c r="S310" s="1140" t="s">
        <v>33</v>
      </c>
      <c r="T310" s="1139" t="s">
        <v>34</v>
      </c>
      <c r="U310" s="1140" t="s">
        <v>33</v>
      </c>
      <c r="V310" s="1139" t="s">
        <v>34</v>
      </c>
      <c r="W310" s="1140" t="s">
        <v>33</v>
      </c>
      <c r="X310" s="1139" t="s">
        <v>34</v>
      </c>
      <c r="Y310" s="1140" t="s">
        <v>33</v>
      </c>
      <c r="Z310" s="1139" t="s">
        <v>34</v>
      </c>
      <c r="AA310" s="1140" t="s">
        <v>33</v>
      </c>
      <c r="AB310" s="1139" t="s">
        <v>34</v>
      </c>
      <c r="AC310" s="1140" t="s">
        <v>33</v>
      </c>
      <c r="AD310" s="1139" t="s">
        <v>34</v>
      </c>
      <c r="AE310" s="1140" t="s">
        <v>33</v>
      </c>
      <c r="AF310" s="1139" t="s">
        <v>34</v>
      </c>
      <c r="AG310" s="1140" t="s">
        <v>33</v>
      </c>
      <c r="AH310" s="1139" t="s">
        <v>34</v>
      </c>
      <c r="AI310" s="1140" t="s">
        <v>33</v>
      </c>
      <c r="AJ310" s="1139" t="s">
        <v>34</v>
      </c>
      <c r="AK310" s="1140" t="s">
        <v>33</v>
      </c>
      <c r="AL310" s="1139" t="s">
        <v>34</v>
      </c>
      <c r="AM310" s="1140" t="s">
        <v>33</v>
      </c>
      <c r="AN310" s="1139" t="s">
        <v>34</v>
      </c>
      <c r="AO310" s="1140" t="s">
        <v>33</v>
      </c>
      <c r="AP310" s="1139" t="s">
        <v>34</v>
      </c>
      <c r="AQ310" s="3510"/>
      <c r="AR310" s="3512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3490" t="s">
        <v>46</v>
      </c>
      <c r="B311" s="3491"/>
      <c r="C311" s="3492"/>
      <c r="D311" s="1141">
        <f>SUM(E311:F311)</f>
        <v>0</v>
      </c>
      <c r="E311" s="1142">
        <f t="shared" ref="E311:F315" si="184">SUM(G311+I311+K311+M311+O311+Q311+S311+U311+W311+Y311+AA311+AC311+AE311+AG311+AI311+AK311+AM311+AO311)</f>
        <v>0</v>
      </c>
      <c r="F311" s="1142">
        <f t="shared" si="184"/>
        <v>0</v>
      </c>
      <c r="G311" s="1143"/>
      <c r="H311" s="892"/>
      <c r="I311" s="1143"/>
      <c r="J311" s="892"/>
      <c r="K311" s="1143"/>
      <c r="L311" s="892"/>
      <c r="M311" s="1143"/>
      <c r="N311" s="892"/>
      <c r="O311" s="1143"/>
      <c r="P311" s="892"/>
      <c r="Q311" s="1143"/>
      <c r="R311" s="892"/>
      <c r="S311" s="1143"/>
      <c r="T311" s="892"/>
      <c r="U311" s="1143"/>
      <c r="V311" s="892"/>
      <c r="W311" s="1143"/>
      <c r="X311" s="892"/>
      <c r="Y311" s="1143"/>
      <c r="Z311" s="892"/>
      <c r="AA311" s="1143"/>
      <c r="AB311" s="892"/>
      <c r="AC311" s="1143"/>
      <c r="AD311" s="892"/>
      <c r="AE311" s="1143"/>
      <c r="AF311" s="892"/>
      <c r="AG311" s="1143"/>
      <c r="AH311" s="892"/>
      <c r="AI311" s="1143"/>
      <c r="AJ311" s="892"/>
      <c r="AK311" s="1143"/>
      <c r="AL311" s="892"/>
      <c r="AM311" s="1143"/>
      <c r="AN311" s="892"/>
      <c r="AO311" s="1143"/>
      <c r="AP311" s="893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3486" t="s">
        <v>287</v>
      </c>
      <c r="B317" s="3487"/>
      <c r="C317" s="1144" t="s">
        <v>288</v>
      </c>
      <c r="D317" s="1144" t="s">
        <v>289</v>
      </c>
      <c r="E317" s="1144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3488" t="s">
        <v>94</v>
      </c>
      <c r="B318" s="3489"/>
      <c r="C318" s="1145"/>
      <c r="D318" s="1145"/>
      <c r="E318" s="1145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2763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2501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48" workbookViewId="0">
      <selection activeCell="D260" sqref="D260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",[3]NOMBRE!B2," - ","( ",[3]NOMBRE!C2,[3]NOMBRE!D2,[3]NOMBRE!E2,[3]NOMBRE!F2,[3]NOMBRE!G2,"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",[3]NOMBRE!B6," - ","( ",[3]NOMBRE!C6,[3]NOMBRE!D6," )")</f>
        <v>MES: FEBRERO - ( 02 )</v>
      </c>
      <c r="BU4" s="4"/>
      <c r="BV4" s="4"/>
      <c r="BW4" s="4"/>
    </row>
    <row r="5" spans="1:112" x14ac:dyDescent="0.2">
      <c r="A5" s="7" t="str">
        <f>CONCATENATE("AÑO: ",[3]NOMBRE!B7)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3496" t="s">
        <v>3</v>
      </c>
      <c r="B9" s="3496"/>
      <c r="C9" s="3497"/>
      <c r="D9" s="3684" t="s">
        <v>4</v>
      </c>
      <c r="E9" s="3684"/>
      <c r="F9" s="3685"/>
      <c r="G9" s="3486" t="s">
        <v>5</v>
      </c>
      <c r="H9" s="3507"/>
      <c r="I9" s="3507"/>
      <c r="J9" s="3507"/>
      <c r="K9" s="3507"/>
      <c r="L9" s="3507"/>
      <c r="M9" s="3507"/>
      <c r="N9" s="3507"/>
      <c r="O9" s="3507"/>
      <c r="P9" s="3507"/>
      <c r="Q9" s="3507"/>
      <c r="R9" s="3507"/>
      <c r="S9" s="3507"/>
      <c r="T9" s="3507"/>
      <c r="U9" s="3507"/>
      <c r="V9" s="3507"/>
      <c r="W9" s="3507"/>
      <c r="X9" s="3507"/>
      <c r="Y9" s="3507"/>
      <c r="Z9" s="3507"/>
      <c r="AA9" s="3507"/>
      <c r="AB9" s="3507"/>
      <c r="AC9" s="3507"/>
      <c r="AD9" s="3507"/>
      <c r="AE9" s="3507"/>
      <c r="AF9" s="3507"/>
      <c r="AG9" s="3507"/>
      <c r="AH9" s="3507"/>
      <c r="AI9" s="3507"/>
      <c r="AJ9" s="3507"/>
      <c r="AK9" s="3507"/>
      <c r="AL9" s="3507"/>
      <c r="AM9" s="3507"/>
      <c r="AN9" s="3507"/>
      <c r="AO9" s="3507"/>
      <c r="AP9" s="3508"/>
      <c r="AQ9" s="3685" t="s">
        <v>6</v>
      </c>
      <c r="AR9" s="3511" t="s">
        <v>7</v>
      </c>
      <c r="AS9" s="3511" t="s">
        <v>8</v>
      </c>
      <c r="AT9" s="3511" t="s">
        <v>9</v>
      </c>
      <c r="AU9" s="3511" t="s">
        <v>10</v>
      </c>
      <c r="AV9" s="3503" t="s">
        <v>11</v>
      </c>
      <c r="AW9" s="3511" t="s">
        <v>12</v>
      </c>
      <c r="AX9" s="3511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3687"/>
      <c r="G10" s="3664" t="s">
        <v>14</v>
      </c>
      <c r="H10" s="3514"/>
      <c r="I10" s="3486" t="s">
        <v>15</v>
      </c>
      <c r="J10" s="3494"/>
      <c r="K10" s="3507" t="s">
        <v>16</v>
      </c>
      <c r="L10" s="3494"/>
      <c r="M10" s="3486" t="s">
        <v>17</v>
      </c>
      <c r="N10" s="3494"/>
      <c r="O10" s="3486" t="s">
        <v>18</v>
      </c>
      <c r="P10" s="3494"/>
      <c r="Q10" s="3486" t="s">
        <v>19</v>
      </c>
      <c r="R10" s="3494"/>
      <c r="S10" s="3486" t="s">
        <v>20</v>
      </c>
      <c r="T10" s="3494"/>
      <c r="U10" s="3486" t="s">
        <v>21</v>
      </c>
      <c r="V10" s="3494"/>
      <c r="W10" s="3486" t="s">
        <v>22</v>
      </c>
      <c r="X10" s="3494"/>
      <c r="Y10" s="3486" t="s">
        <v>23</v>
      </c>
      <c r="Z10" s="3493"/>
      <c r="AA10" s="3486" t="s">
        <v>24</v>
      </c>
      <c r="AB10" s="3493"/>
      <c r="AC10" s="3486" t="s">
        <v>25</v>
      </c>
      <c r="AD10" s="3493"/>
      <c r="AE10" s="3486" t="s">
        <v>26</v>
      </c>
      <c r="AF10" s="3493"/>
      <c r="AG10" s="3486" t="s">
        <v>27</v>
      </c>
      <c r="AH10" s="3493"/>
      <c r="AI10" s="3486" t="s">
        <v>28</v>
      </c>
      <c r="AJ10" s="3493"/>
      <c r="AK10" s="3486" t="s">
        <v>29</v>
      </c>
      <c r="AL10" s="3493"/>
      <c r="AM10" s="3486" t="s">
        <v>30</v>
      </c>
      <c r="AN10" s="3493"/>
      <c r="AO10" s="3486" t="s">
        <v>31</v>
      </c>
      <c r="AP10" s="3706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3500"/>
      <c r="D11" s="1146" t="s">
        <v>32</v>
      </c>
      <c r="E11" s="1147" t="s">
        <v>33</v>
      </c>
      <c r="F11" s="1139" t="s">
        <v>34</v>
      </c>
      <c r="G11" s="1140" t="s">
        <v>33</v>
      </c>
      <c r="H11" s="1139" t="s">
        <v>34</v>
      </c>
      <c r="I11" s="1140" t="s">
        <v>33</v>
      </c>
      <c r="J11" s="1139" t="s">
        <v>34</v>
      </c>
      <c r="K11" s="1140" t="s">
        <v>33</v>
      </c>
      <c r="L11" s="1139" t="s">
        <v>34</v>
      </c>
      <c r="M11" s="1140" t="s">
        <v>33</v>
      </c>
      <c r="N11" s="1139" t="s">
        <v>34</v>
      </c>
      <c r="O11" s="1140" t="s">
        <v>33</v>
      </c>
      <c r="P11" s="1139" t="s">
        <v>34</v>
      </c>
      <c r="Q11" s="1140" t="s">
        <v>33</v>
      </c>
      <c r="R11" s="1139" t="s">
        <v>34</v>
      </c>
      <c r="S11" s="1140" t="s">
        <v>33</v>
      </c>
      <c r="T11" s="1139" t="s">
        <v>34</v>
      </c>
      <c r="U11" s="1140" t="s">
        <v>33</v>
      </c>
      <c r="V11" s="1139" t="s">
        <v>34</v>
      </c>
      <c r="W11" s="1140" t="s">
        <v>33</v>
      </c>
      <c r="X11" s="1139" t="s">
        <v>34</v>
      </c>
      <c r="Y11" s="1140" t="s">
        <v>33</v>
      </c>
      <c r="Z11" s="1139" t="s">
        <v>34</v>
      </c>
      <c r="AA11" s="1140" t="s">
        <v>33</v>
      </c>
      <c r="AB11" s="1139" t="s">
        <v>34</v>
      </c>
      <c r="AC11" s="1140" t="s">
        <v>33</v>
      </c>
      <c r="AD11" s="1139" t="s">
        <v>34</v>
      </c>
      <c r="AE11" s="1140" t="s">
        <v>33</v>
      </c>
      <c r="AF11" s="1139" t="s">
        <v>34</v>
      </c>
      <c r="AG11" s="1140" t="s">
        <v>33</v>
      </c>
      <c r="AH11" s="1139" t="s">
        <v>34</v>
      </c>
      <c r="AI11" s="1140" t="s">
        <v>33</v>
      </c>
      <c r="AJ11" s="1139" t="s">
        <v>34</v>
      </c>
      <c r="AK11" s="1140" t="s">
        <v>33</v>
      </c>
      <c r="AL11" s="1139" t="s">
        <v>34</v>
      </c>
      <c r="AM11" s="1140" t="s">
        <v>33</v>
      </c>
      <c r="AN11" s="1139" t="s">
        <v>34</v>
      </c>
      <c r="AO11" s="1140" t="s">
        <v>33</v>
      </c>
      <c r="AP11" s="1148" t="s">
        <v>34</v>
      </c>
      <c r="AQ11" s="3687"/>
      <c r="AR11" s="3512"/>
      <c r="AS11" s="3512"/>
      <c r="AT11" s="3512"/>
      <c r="AU11" s="3512"/>
      <c r="AV11" s="3506"/>
      <c r="AW11" s="3512"/>
      <c r="AX11" s="3512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3729" t="s">
        <v>35</v>
      </c>
      <c r="B12" s="3730"/>
      <c r="C12" s="3731"/>
      <c r="D12" s="1149">
        <f>SUM(E12+F12)</f>
        <v>0</v>
      </c>
      <c r="E12" s="894">
        <f>SUM(G12+I12+K12+M12+O12+Q12+S12+U12+W12+Y12+AA12+AC12+AE12+AG12+AI12+AK12+AM12+AO12)</f>
        <v>0</v>
      </c>
      <c r="F12" s="895">
        <f t="shared" ref="E12:F15" si="0">SUM(H12+J12+L12+N12+P12+R12+T12+V12+X12+Z12+AB12+AD12+AF12+AH12+AJ12+AL12+AN12+AP12)</f>
        <v>0</v>
      </c>
      <c r="G12" s="24"/>
      <c r="H12" s="25"/>
      <c r="I12" s="1150"/>
      <c r="J12" s="25"/>
      <c r="K12" s="1150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1151"/>
      <c r="H16" s="1151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3495" t="s">
        <v>40</v>
      </c>
      <c r="B17" s="3496"/>
      <c r="C17" s="3497"/>
      <c r="D17" s="3486" t="s">
        <v>41</v>
      </c>
      <c r="E17" s="3507"/>
      <c r="F17" s="3494"/>
      <c r="G17" s="3732" t="s">
        <v>14</v>
      </c>
      <c r="H17" s="3733"/>
      <c r="I17" s="3494" t="s">
        <v>15</v>
      </c>
      <c r="J17" s="3710"/>
      <c r="K17" s="3486" t="s">
        <v>16</v>
      </c>
      <c r="L17" s="3494"/>
      <c r="M17" s="3494" t="s">
        <v>17</v>
      </c>
      <c r="N17" s="3710"/>
      <c r="O17" s="3486" t="s">
        <v>18</v>
      </c>
      <c r="P17" s="3494"/>
      <c r="Q17" s="3486" t="s">
        <v>19</v>
      </c>
      <c r="R17" s="3494"/>
      <c r="S17" s="3486" t="s">
        <v>20</v>
      </c>
      <c r="T17" s="3494"/>
      <c r="U17" s="3486" t="s">
        <v>21</v>
      </c>
      <c r="V17" s="3494"/>
      <c r="W17" s="3507" t="s">
        <v>22</v>
      </c>
      <c r="X17" s="3507"/>
      <c r="Y17" s="3486" t="s">
        <v>23</v>
      </c>
      <c r="Z17" s="3493"/>
      <c r="AA17" s="3507" t="s">
        <v>24</v>
      </c>
      <c r="AB17" s="3715"/>
      <c r="AC17" s="3507" t="s">
        <v>25</v>
      </c>
      <c r="AD17" s="3715"/>
      <c r="AE17" s="3507" t="s">
        <v>26</v>
      </c>
      <c r="AF17" s="3715"/>
      <c r="AG17" s="3507" t="s">
        <v>27</v>
      </c>
      <c r="AH17" s="3715"/>
      <c r="AI17" s="3507" t="s">
        <v>28</v>
      </c>
      <c r="AJ17" s="3715"/>
      <c r="AK17" s="3507" t="s">
        <v>29</v>
      </c>
      <c r="AL17" s="3715"/>
      <c r="AM17" s="3507" t="s">
        <v>30</v>
      </c>
      <c r="AN17" s="3493"/>
      <c r="AO17" s="3507" t="s">
        <v>31</v>
      </c>
      <c r="AP17" s="3706"/>
      <c r="AQ17" s="3685" t="s">
        <v>6</v>
      </c>
      <c r="AR17" s="3685" t="s">
        <v>7</v>
      </c>
      <c r="AS17" s="3511" t="s">
        <v>8</v>
      </c>
      <c r="AT17" s="3511" t="s">
        <v>42</v>
      </c>
      <c r="AU17" s="3685" t="s">
        <v>9</v>
      </c>
      <c r="AV17" s="3727" t="s">
        <v>10</v>
      </c>
      <c r="AW17" s="3727" t="s">
        <v>12</v>
      </c>
      <c r="AX17" s="3727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3498"/>
      <c r="B18" s="3499"/>
      <c r="C18" s="3500"/>
      <c r="D18" s="1140" t="s">
        <v>32</v>
      </c>
      <c r="E18" s="1152" t="s">
        <v>33</v>
      </c>
      <c r="F18" s="617" t="s">
        <v>34</v>
      </c>
      <c r="G18" s="1140" t="s">
        <v>33</v>
      </c>
      <c r="H18" s="1139" t="s">
        <v>34</v>
      </c>
      <c r="I18" s="1153" t="s">
        <v>33</v>
      </c>
      <c r="J18" s="617" t="s">
        <v>34</v>
      </c>
      <c r="K18" s="1153" t="s">
        <v>33</v>
      </c>
      <c r="L18" s="1154" t="s">
        <v>34</v>
      </c>
      <c r="M18" s="1153" t="s">
        <v>33</v>
      </c>
      <c r="N18" s="617" t="s">
        <v>34</v>
      </c>
      <c r="O18" s="1153" t="s">
        <v>33</v>
      </c>
      <c r="P18" s="617" t="s">
        <v>34</v>
      </c>
      <c r="Q18" s="1153" t="s">
        <v>33</v>
      </c>
      <c r="R18" s="617" t="s">
        <v>34</v>
      </c>
      <c r="S18" s="1153" t="s">
        <v>33</v>
      </c>
      <c r="T18" s="617" t="s">
        <v>34</v>
      </c>
      <c r="U18" s="1140" t="s">
        <v>33</v>
      </c>
      <c r="V18" s="1139" t="s">
        <v>34</v>
      </c>
      <c r="W18" s="1138" t="s">
        <v>33</v>
      </c>
      <c r="X18" s="1155" t="s">
        <v>34</v>
      </c>
      <c r="Y18" s="1140" t="s">
        <v>33</v>
      </c>
      <c r="Z18" s="1139" t="s">
        <v>34</v>
      </c>
      <c r="AA18" s="1138" t="s">
        <v>33</v>
      </c>
      <c r="AB18" s="1155" t="s">
        <v>34</v>
      </c>
      <c r="AC18" s="1140" t="s">
        <v>33</v>
      </c>
      <c r="AD18" s="1139" t="s">
        <v>34</v>
      </c>
      <c r="AE18" s="1138" t="s">
        <v>33</v>
      </c>
      <c r="AF18" s="1155" t="s">
        <v>34</v>
      </c>
      <c r="AG18" s="1140" t="s">
        <v>33</v>
      </c>
      <c r="AH18" s="1139" t="s">
        <v>34</v>
      </c>
      <c r="AI18" s="1138" t="s">
        <v>33</v>
      </c>
      <c r="AJ18" s="1155" t="s">
        <v>34</v>
      </c>
      <c r="AK18" s="1140" t="s">
        <v>33</v>
      </c>
      <c r="AL18" s="1139" t="s">
        <v>34</v>
      </c>
      <c r="AM18" s="1138" t="s">
        <v>33</v>
      </c>
      <c r="AN18" s="1139" t="s">
        <v>34</v>
      </c>
      <c r="AO18" s="1138" t="s">
        <v>33</v>
      </c>
      <c r="AP18" s="1148" t="s">
        <v>34</v>
      </c>
      <c r="AQ18" s="3304"/>
      <c r="AR18" s="3471"/>
      <c r="AS18" s="3512"/>
      <c r="AT18" s="3512"/>
      <c r="AU18" s="3687"/>
      <c r="AV18" s="3728"/>
      <c r="AW18" s="3728"/>
      <c r="AX18" s="3728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3676" t="s">
        <v>43</v>
      </c>
      <c r="B19" s="3556"/>
      <c r="C19" s="3625"/>
      <c r="D19" s="1156">
        <f>SUM(E19+F19)</f>
        <v>0</v>
      </c>
      <c r="E19" s="894">
        <f>SUM(G19+I19+K19+M19+O19+Q19+S19+U19+W19+Y19+AA19+AC19+AE19+AG19+AI19+AK19+AM19+AO19)</f>
        <v>0</v>
      </c>
      <c r="F19" s="895">
        <f>SUM(H19+J19+L19+N19+P19+R19+T19+V19+X19+Z19+AB19+AD19+AF19+AH19+AJ19+AL19+AN19+AP19)</f>
        <v>0</v>
      </c>
      <c r="G19" s="1150"/>
      <c r="H19" s="892"/>
      <c r="I19" s="1150"/>
      <c r="J19" s="1157"/>
      <c r="K19" s="1150"/>
      <c r="L19" s="892"/>
      <c r="M19" s="1150"/>
      <c r="N19" s="1157"/>
      <c r="O19" s="1150"/>
      <c r="P19" s="892"/>
      <c r="Q19" s="1150"/>
      <c r="R19" s="892"/>
      <c r="S19" s="1150"/>
      <c r="T19" s="892"/>
      <c r="U19" s="1150"/>
      <c r="V19" s="892"/>
      <c r="W19" s="1143"/>
      <c r="X19" s="1158"/>
      <c r="Y19" s="1150"/>
      <c r="Z19" s="892"/>
      <c r="AA19" s="1143"/>
      <c r="AB19" s="1158"/>
      <c r="AC19" s="1150"/>
      <c r="AD19" s="892"/>
      <c r="AE19" s="1143"/>
      <c r="AF19" s="1158"/>
      <c r="AG19" s="1150"/>
      <c r="AH19" s="892"/>
      <c r="AI19" s="1143"/>
      <c r="AJ19" s="1158"/>
      <c r="AK19" s="1150"/>
      <c r="AL19" s="892"/>
      <c r="AM19" s="1143"/>
      <c r="AN19" s="892"/>
      <c r="AO19" s="1143"/>
      <c r="AP19" s="893"/>
      <c r="AQ19" s="1159"/>
      <c r="AR19" s="1157"/>
      <c r="AS19" s="1160"/>
      <c r="AT19" s="1160"/>
      <c r="AU19" s="1160"/>
      <c r="AV19" s="1160"/>
      <c r="AW19" s="1160"/>
      <c r="AX19" s="1160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19</v>
      </c>
      <c r="E22" s="35">
        <f t="shared" si="25"/>
        <v>9</v>
      </c>
      <c r="F22" s="36">
        <f t="shared" si="25"/>
        <v>10</v>
      </c>
      <c r="G22" s="37">
        <v>0</v>
      </c>
      <c r="H22" s="39">
        <v>0</v>
      </c>
      <c r="I22" s="37">
        <v>0</v>
      </c>
      <c r="J22" s="38">
        <v>0</v>
      </c>
      <c r="K22" s="37">
        <v>0</v>
      </c>
      <c r="L22" s="39">
        <v>0</v>
      </c>
      <c r="M22" s="37">
        <v>0</v>
      </c>
      <c r="N22" s="38">
        <v>0</v>
      </c>
      <c r="O22" s="37">
        <v>2</v>
      </c>
      <c r="P22" s="39">
        <v>0</v>
      </c>
      <c r="Q22" s="37">
        <v>0</v>
      </c>
      <c r="R22" s="39">
        <v>1</v>
      </c>
      <c r="S22" s="37">
        <v>0</v>
      </c>
      <c r="T22" s="39">
        <v>2</v>
      </c>
      <c r="U22" s="37">
        <v>7</v>
      </c>
      <c r="V22" s="39">
        <v>3</v>
      </c>
      <c r="W22" s="68">
        <v>0</v>
      </c>
      <c r="X22" s="69">
        <v>2</v>
      </c>
      <c r="Y22" s="37">
        <v>0</v>
      </c>
      <c r="Z22" s="39">
        <v>2</v>
      </c>
      <c r="AA22" s="68">
        <v>0</v>
      </c>
      <c r="AB22" s="69">
        <v>0</v>
      </c>
      <c r="AC22" s="37">
        <v>0</v>
      </c>
      <c r="AD22" s="39">
        <v>0</v>
      </c>
      <c r="AE22" s="68">
        <v>0</v>
      </c>
      <c r="AF22" s="69">
        <v>0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38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2</v>
      </c>
      <c r="E23" s="35">
        <f t="shared" si="25"/>
        <v>1</v>
      </c>
      <c r="F23" s="36">
        <f t="shared" si="25"/>
        <v>1</v>
      </c>
      <c r="G23" s="37">
        <v>0</v>
      </c>
      <c r="H23" s="39">
        <v>0</v>
      </c>
      <c r="I23" s="37">
        <v>0</v>
      </c>
      <c r="J23" s="38">
        <v>0</v>
      </c>
      <c r="K23" s="37">
        <v>0</v>
      </c>
      <c r="L23" s="39">
        <v>0</v>
      </c>
      <c r="M23" s="37">
        <v>0</v>
      </c>
      <c r="N23" s="38">
        <v>0</v>
      </c>
      <c r="O23" s="37">
        <v>0</v>
      </c>
      <c r="P23" s="39">
        <v>1</v>
      </c>
      <c r="Q23" s="37">
        <v>0</v>
      </c>
      <c r="R23" s="39">
        <v>0</v>
      </c>
      <c r="S23" s="37">
        <v>0</v>
      </c>
      <c r="T23" s="39">
        <v>0</v>
      </c>
      <c r="U23" s="37">
        <v>1</v>
      </c>
      <c r="V23" s="39">
        <v>0</v>
      </c>
      <c r="W23" s="68">
        <v>0</v>
      </c>
      <c r="X23" s="69">
        <v>0</v>
      </c>
      <c r="Y23" s="37">
        <v>0</v>
      </c>
      <c r="Z23" s="39">
        <v>0</v>
      </c>
      <c r="AA23" s="68">
        <v>0</v>
      </c>
      <c r="AB23" s="69">
        <v>0</v>
      </c>
      <c r="AC23" s="37">
        <v>0</v>
      </c>
      <c r="AD23" s="39">
        <v>0</v>
      </c>
      <c r="AE23" s="68">
        <v>0</v>
      </c>
      <c r="AF23" s="69">
        <v>0</v>
      </c>
      <c r="AG23" s="37">
        <v>0</v>
      </c>
      <c r="AH23" s="39">
        <v>0</v>
      </c>
      <c r="AI23" s="68">
        <v>0</v>
      </c>
      <c r="AJ23" s="69">
        <v>0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13</v>
      </c>
      <c r="E26" s="35">
        <f t="shared" si="25"/>
        <v>6</v>
      </c>
      <c r="F26" s="36">
        <f t="shared" si="25"/>
        <v>7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1</v>
      </c>
      <c r="R26" s="39">
        <v>1</v>
      </c>
      <c r="S26" s="37">
        <v>0</v>
      </c>
      <c r="T26" s="39">
        <v>0</v>
      </c>
      <c r="U26" s="37">
        <v>1</v>
      </c>
      <c r="V26" s="39">
        <v>1</v>
      </c>
      <c r="W26" s="68">
        <v>0</v>
      </c>
      <c r="X26" s="69">
        <v>1</v>
      </c>
      <c r="Y26" s="37">
        <v>0</v>
      </c>
      <c r="Z26" s="39">
        <v>1</v>
      </c>
      <c r="AA26" s="68">
        <v>0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2</v>
      </c>
      <c r="AH26" s="39">
        <v>0</v>
      </c>
      <c r="AI26" s="68">
        <v>2</v>
      </c>
      <c r="AJ26" s="69">
        <v>2</v>
      </c>
      <c r="AK26" s="37">
        <v>0</v>
      </c>
      <c r="AL26" s="39">
        <v>1</v>
      </c>
      <c r="AM26" s="68">
        <v>0</v>
      </c>
      <c r="AN26" s="39">
        <v>0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94</v>
      </c>
      <c r="E31" s="35">
        <f t="shared" si="25"/>
        <v>55</v>
      </c>
      <c r="F31" s="36">
        <f t="shared" si="25"/>
        <v>39</v>
      </c>
      <c r="G31" s="37">
        <v>0</v>
      </c>
      <c r="H31" s="39">
        <v>0</v>
      </c>
      <c r="I31" s="37">
        <v>2</v>
      </c>
      <c r="J31" s="38">
        <v>0</v>
      </c>
      <c r="K31" s="37">
        <v>0</v>
      </c>
      <c r="L31" s="39">
        <v>0</v>
      </c>
      <c r="M31" s="37">
        <v>0</v>
      </c>
      <c r="N31" s="38">
        <v>1</v>
      </c>
      <c r="O31" s="37">
        <v>5</v>
      </c>
      <c r="P31" s="39">
        <v>2</v>
      </c>
      <c r="Q31" s="37">
        <v>3</v>
      </c>
      <c r="R31" s="39">
        <v>4</v>
      </c>
      <c r="S31" s="37">
        <v>11</v>
      </c>
      <c r="T31" s="39">
        <v>7</v>
      </c>
      <c r="U31" s="37">
        <v>11</v>
      </c>
      <c r="V31" s="39">
        <v>4</v>
      </c>
      <c r="W31" s="68">
        <v>3</v>
      </c>
      <c r="X31" s="69">
        <v>4</v>
      </c>
      <c r="Y31" s="37">
        <v>13</v>
      </c>
      <c r="Z31" s="39">
        <v>0</v>
      </c>
      <c r="AA31" s="68">
        <v>0</v>
      </c>
      <c r="AB31" s="69">
        <v>0</v>
      </c>
      <c r="AC31" s="37">
        <v>0</v>
      </c>
      <c r="AD31" s="39">
        <v>2</v>
      </c>
      <c r="AE31" s="68">
        <v>0</v>
      </c>
      <c r="AF31" s="69">
        <v>1</v>
      </c>
      <c r="AG31" s="37">
        <v>0</v>
      </c>
      <c r="AH31" s="39">
        <v>9</v>
      </c>
      <c r="AI31" s="68">
        <v>5</v>
      </c>
      <c r="AJ31" s="69">
        <v>2</v>
      </c>
      <c r="AK31" s="37">
        <v>1</v>
      </c>
      <c r="AL31" s="39">
        <v>3</v>
      </c>
      <c r="AM31" s="68">
        <v>1</v>
      </c>
      <c r="AN31" s="39">
        <v>0</v>
      </c>
      <c r="AO31" s="68">
        <v>0</v>
      </c>
      <c r="AP31" s="40">
        <v>0</v>
      </c>
      <c r="AQ31" s="70">
        <v>0</v>
      </c>
      <c r="AR31" s="38">
        <v>0</v>
      </c>
      <c r="AS31" s="70">
        <v>0</v>
      </c>
      <c r="AT31" s="70">
        <v>0</v>
      </c>
      <c r="AU31" s="70">
        <v>0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3710" t="s">
        <v>60</v>
      </c>
      <c r="B36" s="3710"/>
      <c r="C36" s="3710"/>
      <c r="D36" s="1161">
        <f t="shared" ref="D36:AV36" si="27">SUM(D19:D35)</f>
        <v>128</v>
      </c>
      <c r="E36" s="1162">
        <f t="shared" si="27"/>
        <v>71</v>
      </c>
      <c r="F36" s="1163">
        <f t="shared" si="27"/>
        <v>57</v>
      </c>
      <c r="G36" s="1161">
        <f t="shared" si="27"/>
        <v>0</v>
      </c>
      <c r="H36" s="1163">
        <f t="shared" si="27"/>
        <v>0</v>
      </c>
      <c r="I36" s="1161">
        <f t="shared" si="27"/>
        <v>2</v>
      </c>
      <c r="J36" s="1163">
        <f t="shared" si="27"/>
        <v>0</v>
      </c>
      <c r="K36" s="1161">
        <f t="shared" si="27"/>
        <v>0</v>
      </c>
      <c r="L36" s="1163">
        <f t="shared" si="27"/>
        <v>0</v>
      </c>
      <c r="M36" s="1161">
        <f t="shared" si="27"/>
        <v>0</v>
      </c>
      <c r="N36" s="1163">
        <f t="shared" si="27"/>
        <v>1</v>
      </c>
      <c r="O36" s="1161">
        <f t="shared" si="27"/>
        <v>7</v>
      </c>
      <c r="P36" s="1163">
        <f t="shared" si="27"/>
        <v>3</v>
      </c>
      <c r="Q36" s="1161">
        <f t="shared" si="27"/>
        <v>4</v>
      </c>
      <c r="R36" s="1163">
        <f t="shared" si="27"/>
        <v>6</v>
      </c>
      <c r="S36" s="1161">
        <f t="shared" si="27"/>
        <v>11</v>
      </c>
      <c r="T36" s="1163">
        <f t="shared" si="27"/>
        <v>9</v>
      </c>
      <c r="U36" s="1161">
        <f t="shared" si="27"/>
        <v>20</v>
      </c>
      <c r="V36" s="1163">
        <f t="shared" si="27"/>
        <v>8</v>
      </c>
      <c r="W36" s="1164">
        <f t="shared" si="27"/>
        <v>3</v>
      </c>
      <c r="X36" s="1165">
        <f t="shared" si="27"/>
        <v>7</v>
      </c>
      <c r="Y36" s="1161">
        <f t="shared" si="27"/>
        <v>13</v>
      </c>
      <c r="Z36" s="1163">
        <f t="shared" si="27"/>
        <v>3</v>
      </c>
      <c r="AA36" s="1164">
        <f t="shared" si="27"/>
        <v>0</v>
      </c>
      <c r="AB36" s="1165">
        <f t="shared" si="27"/>
        <v>0</v>
      </c>
      <c r="AC36" s="1161">
        <f t="shared" si="27"/>
        <v>0</v>
      </c>
      <c r="AD36" s="1163">
        <f t="shared" si="27"/>
        <v>2</v>
      </c>
      <c r="AE36" s="1161">
        <f t="shared" si="27"/>
        <v>0</v>
      </c>
      <c r="AF36" s="1165">
        <f t="shared" si="27"/>
        <v>1</v>
      </c>
      <c r="AG36" s="1161">
        <f t="shared" si="27"/>
        <v>2</v>
      </c>
      <c r="AH36" s="1163">
        <f t="shared" si="27"/>
        <v>9</v>
      </c>
      <c r="AI36" s="1161">
        <f t="shared" si="27"/>
        <v>7</v>
      </c>
      <c r="AJ36" s="1165">
        <f t="shared" si="27"/>
        <v>4</v>
      </c>
      <c r="AK36" s="1161">
        <f t="shared" si="27"/>
        <v>1</v>
      </c>
      <c r="AL36" s="1163">
        <f t="shared" si="27"/>
        <v>4</v>
      </c>
      <c r="AM36" s="1161">
        <f t="shared" si="27"/>
        <v>1</v>
      </c>
      <c r="AN36" s="1163">
        <f t="shared" si="27"/>
        <v>0</v>
      </c>
      <c r="AO36" s="1161">
        <f t="shared" si="27"/>
        <v>0</v>
      </c>
      <c r="AP36" s="1166">
        <f t="shared" si="27"/>
        <v>0</v>
      </c>
      <c r="AQ36" s="1163">
        <f t="shared" si="27"/>
        <v>0</v>
      </c>
      <c r="AR36" s="1163">
        <f t="shared" si="27"/>
        <v>0</v>
      </c>
      <c r="AS36" s="1167">
        <f t="shared" si="27"/>
        <v>0</v>
      </c>
      <c r="AT36" s="1167">
        <f t="shared" si="27"/>
        <v>0</v>
      </c>
      <c r="AU36" s="1167">
        <f t="shared" si="27"/>
        <v>0</v>
      </c>
      <c r="AV36" s="1167">
        <f t="shared" si="27"/>
        <v>0</v>
      </c>
      <c r="AW36" s="1167">
        <f>SUM(AW19:AW35)</f>
        <v>0</v>
      </c>
      <c r="AX36" s="1167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3683" t="s">
        <v>62</v>
      </c>
      <c r="B38" s="3684"/>
      <c r="C38" s="3684"/>
      <c r="D38" s="3683" t="s">
        <v>63</v>
      </c>
      <c r="E38" s="3684"/>
      <c r="F38" s="3685"/>
      <c r="G38" s="3486" t="s">
        <v>64</v>
      </c>
      <c r="H38" s="3507"/>
      <c r="I38" s="3507"/>
      <c r="J38" s="3507"/>
      <c r="K38" s="3507"/>
      <c r="L38" s="3507"/>
      <c r="M38" s="3507"/>
      <c r="N38" s="3507"/>
      <c r="O38" s="3507"/>
      <c r="P38" s="3507"/>
      <c r="Q38" s="3507"/>
      <c r="R38" s="3507"/>
      <c r="S38" s="3507"/>
      <c r="T38" s="3507"/>
      <c r="U38" s="3507"/>
      <c r="V38" s="3507"/>
      <c r="W38" s="3507"/>
      <c r="X38" s="3507"/>
      <c r="Y38" s="3507"/>
      <c r="Z38" s="3507"/>
      <c r="AA38" s="3507"/>
      <c r="AB38" s="3507"/>
      <c r="AC38" s="3507"/>
      <c r="AD38" s="3507"/>
      <c r="AE38" s="3507"/>
      <c r="AF38" s="3507"/>
      <c r="AG38" s="3507"/>
      <c r="AH38" s="3507"/>
      <c r="AI38" s="3507"/>
      <c r="AJ38" s="3507"/>
      <c r="AK38" s="3507"/>
      <c r="AL38" s="3507"/>
      <c r="AM38" s="3507"/>
      <c r="AN38" s="3507"/>
      <c r="AO38" s="3507"/>
      <c r="AP38" s="3508"/>
      <c r="AQ38" s="3685" t="s">
        <v>6</v>
      </c>
      <c r="AR38" s="3685" t="s">
        <v>7</v>
      </c>
      <c r="AS38" s="3685" t="s">
        <v>8</v>
      </c>
      <c r="AT38" s="3685" t="s">
        <v>9</v>
      </c>
      <c r="AU38" s="3511" t="s">
        <v>65</v>
      </c>
      <c r="AV38" s="3511" t="s">
        <v>13</v>
      </c>
      <c r="AW38" s="3511" t="s">
        <v>10</v>
      </c>
      <c r="AX38" s="3503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3687"/>
      <c r="G39" s="3664" t="s">
        <v>14</v>
      </c>
      <c r="H39" s="3514"/>
      <c r="I39" s="3486" t="s">
        <v>15</v>
      </c>
      <c r="J39" s="3494"/>
      <c r="K39" s="3507" t="s">
        <v>16</v>
      </c>
      <c r="L39" s="3494"/>
      <c r="M39" s="3486" t="s">
        <v>17</v>
      </c>
      <c r="N39" s="3494"/>
      <c r="O39" s="3486" t="s">
        <v>18</v>
      </c>
      <c r="P39" s="3494"/>
      <c r="Q39" s="3486" t="s">
        <v>19</v>
      </c>
      <c r="R39" s="3494"/>
      <c r="S39" s="3486" t="s">
        <v>20</v>
      </c>
      <c r="T39" s="3494"/>
      <c r="U39" s="3486" t="s">
        <v>21</v>
      </c>
      <c r="V39" s="3494"/>
      <c r="W39" s="3486" t="s">
        <v>22</v>
      </c>
      <c r="X39" s="3494"/>
      <c r="Y39" s="3486" t="s">
        <v>23</v>
      </c>
      <c r="Z39" s="3493"/>
      <c r="AA39" s="3486" t="s">
        <v>24</v>
      </c>
      <c r="AB39" s="3493"/>
      <c r="AC39" s="3486" t="s">
        <v>25</v>
      </c>
      <c r="AD39" s="3493"/>
      <c r="AE39" s="3486" t="s">
        <v>26</v>
      </c>
      <c r="AF39" s="3493"/>
      <c r="AG39" s="3486" t="s">
        <v>27</v>
      </c>
      <c r="AH39" s="3493"/>
      <c r="AI39" s="3486" t="s">
        <v>28</v>
      </c>
      <c r="AJ39" s="3493"/>
      <c r="AK39" s="3486" t="s">
        <v>29</v>
      </c>
      <c r="AL39" s="3493"/>
      <c r="AM39" s="3486" t="s">
        <v>30</v>
      </c>
      <c r="AN39" s="3493"/>
      <c r="AO39" s="3486" t="s">
        <v>31</v>
      </c>
      <c r="AP39" s="3706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1168" t="s">
        <v>32</v>
      </c>
      <c r="E40" s="1147" t="s">
        <v>33</v>
      </c>
      <c r="F40" s="1169" t="s">
        <v>34</v>
      </c>
      <c r="G40" s="1168" t="s">
        <v>33</v>
      </c>
      <c r="H40" s="1169" t="s">
        <v>34</v>
      </c>
      <c r="I40" s="1168" t="s">
        <v>33</v>
      </c>
      <c r="J40" s="1169" t="s">
        <v>34</v>
      </c>
      <c r="K40" s="1146" t="s">
        <v>33</v>
      </c>
      <c r="L40" s="1169" t="s">
        <v>34</v>
      </c>
      <c r="M40" s="1147" t="s">
        <v>33</v>
      </c>
      <c r="N40" s="1169" t="s">
        <v>34</v>
      </c>
      <c r="O40" s="1147" t="s">
        <v>33</v>
      </c>
      <c r="P40" s="1169" t="s">
        <v>34</v>
      </c>
      <c r="Q40" s="1147" t="s">
        <v>33</v>
      </c>
      <c r="R40" s="1169" t="s">
        <v>34</v>
      </c>
      <c r="S40" s="1147" t="s">
        <v>33</v>
      </c>
      <c r="T40" s="1169" t="s">
        <v>34</v>
      </c>
      <c r="U40" s="1170" t="s">
        <v>33</v>
      </c>
      <c r="V40" s="1139" t="s">
        <v>34</v>
      </c>
      <c r="W40" s="1170" t="s">
        <v>33</v>
      </c>
      <c r="X40" s="1139" t="s">
        <v>34</v>
      </c>
      <c r="Y40" s="1170" t="s">
        <v>33</v>
      </c>
      <c r="Z40" s="1139" t="s">
        <v>34</v>
      </c>
      <c r="AA40" s="1170" t="s">
        <v>33</v>
      </c>
      <c r="AB40" s="1139" t="s">
        <v>34</v>
      </c>
      <c r="AC40" s="1170" t="s">
        <v>33</v>
      </c>
      <c r="AD40" s="1139" t="s">
        <v>34</v>
      </c>
      <c r="AE40" s="1170" t="s">
        <v>33</v>
      </c>
      <c r="AF40" s="1139" t="s">
        <v>34</v>
      </c>
      <c r="AG40" s="1170" t="s">
        <v>33</v>
      </c>
      <c r="AH40" s="1139" t="s">
        <v>34</v>
      </c>
      <c r="AI40" s="1170" t="s">
        <v>33</v>
      </c>
      <c r="AJ40" s="1139" t="s">
        <v>34</v>
      </c>
      <c r="AK40" s="1170" t="s">
        <v>33</v>
      </c>
      <c r="AL40" s="1139" t="s">
        <v>34</v>
      </c>
      <c r="AM40" s="1170" t="s">
        <v>33</v>
      </c>
      <c r="AN40" s="1139" t="s">
        <v>34</v>
      </c>
      <c r="AO40" s="1170" t="s">
        <v>33</v>
      </c>
      <c r="AP40" s="1148" t="s">
        <v>34</v>
      </c>
      <c r="AQ40" s="3687"/>
      <c r="AR40" s="3687"/>
      <c r="AS40" s="3687"/>
      <c r="AT40" s="3687"/>
      <c r="AU40" s="3512"/>
      <c r="AV40" s="3512"/>
      <c r="AW40" s="3512"/>
      <c r="AX40" s="3506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3519" t="s">
        <v>67</v>
      </c>
      <c r="B41" s="3691"/>
      <c r="C41" s="3653"/>
      <c r="D41" s="1171">
        <f>SUM(E41+F41)</f>
        <v>0</v>
      </c>
      <c r="E41" s="896">
        <f>+S41+Y41+AA41+AC41+AE41+AG41+AI41+AK41+AM41+AO41</f>
        <v>0</v>
      </c>
      <c r="F41" s="1172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1173"/>
      <c r="T41" s="897"/>
      <c r="U41" s="65"/>
      <c r="V41" s="67"/>
      <c r="W41" s="65"/>
      <c r="X41" s="67"/>
      <c r="Y41" s="1173"/>
      <c r="Z41" s="897"/>
      <c r="AA41" s="1174"/>
      <c r="AB41" s="897"/>
      <c r="AC41" s="1175"/>
      <c r="AD41" s="897"/>
      <c r="AE41" s="1174"/>
      <c r="AF41" s="897"/>
      <c r="AG41" s="1173"/>
      <c r="AH41" s="897"/>
      <c r="AI41" s="1173"/>
      <c r="AJ41" s="897"/>
      <c r="AK41" s="1174"/>
      <c r="AL41" s="897"/>
      <c r="AM41" s="1175"/>
      <c r="AN41" s="897"/>
      <c r="AO41" s="1176"/>
      <c r="AP41" s="898"/>
      <c r="AQ41" s="1177"/>
      <c r="AR41" s="897"/>
      <c r="AS41" s="1178"/>
      <c r="AT41" s="1178"/>
      <c r="AU41" s="1178"/>
      <c r="AV41" s="1178"/>
      <c r="AW41" s="1178"/>
      <c r="AX41" s="1178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3486" t="s">
        <v>72</v>
      </c>
      <c r="B46" s="3507"/>
      <c r="C46" s="3494"/>
      <c r="D46" s="1140">
        <f t="shared" ref="D46:D59" si="34">SUM(E46+F46)</f>
        <v>0</v>
      </c>
      <c r="E46" s="1152">
        <f>S46+U46+W46+Y46+AA46+AC46+AE46+AG46+AI46+AK46+AM46+AO46</f>
        <v>0</v>
      </c>
      <c r="F46" s="1139">
        <f>T46+V46+X46+Z46+AB46+AD46+AF46+AH46+AJ46+AL46+AN46+AP46</f>
        <v>0</v>
      </c>
      <c r="G46" s="1179"/>
      <c r="H46" s="1180"/>
      <c r="I46" s="1179"/>
      <c r="J46" s="1180"/>
      <c r="K46" s="1179"/>
      <c r="L46" s="1180"/>
      <c r="M46" s="1179"/>
      <c r="N46" s="1180"/>
      <c r="O46" s="1179"/>
      <c r="P46" s="1180"/>
      <c r="Q46" s="1179"/>
      <c r="R46" s="1180"/>
      <c r="S46" s="1140">
        <f t="shared" ref="S46:AB46" si="35">SUM(S44:S45)</f>
        <v>0</v>
      </c>
      <c r="T46" s="1139">
        <f t="shared" si="35"/>
        <v>0</v>
      </c>
      <c r="U46" s="1140">
        <f t="shared" si="35"/>
        <v>0</v>
      </c>
      <c r="V46" s="1139">
        <f t="shared" si="35"/>
        <v>0</v>
      </c>
      <c r="W46" s="1138">
        <f t="shared" si="35"/>
        <v>0</v>
      </c>
      <c r="X46" s="1138">
        <f t="shared" si="35"/>
        <v>0</v>
      </c>
      <c r="Y46" s="1140">
        <f t="shared" si="35"/>
        <v>0</v>
      </c>
      <c r="Z46" s="1138">
        <f t="shared" si="35"/>
        <v>0</v>
      </c>
      <c r="AA46" s="1140">
        <f t="shared" si="35"/>
        <v>0</v>
      </c>
      <c r="AB46" s="1138">
        <f t="shared" si="35"/>
        <v>0</v>
      </c>
      <c r="AC46" s="1140">
        <f>SUM(AC44:AC45)</f>
        <v>0</v>
      </c>
      <c r="AD46" s="1139">
        <f>SUM(AD44:AD45)</f>
        <v>0</v>
      </c>
      <c r="AE46" s="1138">
        <f>SUM(AE44:AE45)</f>
        <v>0</v>
      </c>
      <c r="AF46" s="1138">
        <f t="shared" ref="AF46:AN46" si="36">SUM(AF44:AF45)</f>
        <v>0</v>
      </c>
      <c r="AG46" s="1140">
        <f t="shared" si="36"/>
        <v>0</v>
      </c>
      <c r="AH46" s="1138">
        <f t="shared" si="36"/>
        <v>0</v>
      </c>
      <c r="AI46" s="1140">
        <f t="shared" si="36"/>
        <v>0</v>
      </c>
      <c r="AJ46" s="1138">
        <f t="shared" si="36"/>
        <v>0</v>
      </c>
      <c r="AK46" s="1140">
        <f t="shared" si="36"/>
        <v>0</v>
      </c>
      <c r="AL46" s="1138">
        <f t="shared" si="36"/>
        <v>0</v>
      </c>
      <c r="AM46" s="1140">
        <f t="shared" si="36"/>
        <v>0</v>
      </c>
      <c r="AN46" s="1139">
        <f t="shared" si="36"/>
        <v>0</v>
      </c>
      <c r="AO46" s="1138">
        <f>SUM(AO44:AO45)</f>
        <v>0</v>
      </c>
      <c r="AP46" s="1181">
        <f>SUM(AP44:AP45)</f>
        <v>0</v>
      </c>
      <c r="AQ46" s="1138">
        <f>SUM(AQ44:AQ45)</f>
        <v>0</v>
      </c>
      <c r="AR46" s="1182">
        <f>SUM(AR44:AR45)</f>
        <v>0</v>
      </c>
      <c r="AS46" s="1139">
        <f>SUM(AS44)</f>
        <v>0</v>
      </c>
      <c r="AT46" s="1139">
        <f>SUM(AT44:AT45)</f>
        <v>0</v>
      </c>
      <c r="AU46" s="1139">
        <f>SUM(AU44:AU45)</f>
        <v>0</v>
      </c>
      <c r="AV46" s="1139">
        <f>SUM(AV44:AV45)</f>
        <v>0</v>
      </c>
      <c r="AW46" s="1139">
        <f>SUM(AW44:AW45)</f>
        <v>0</v>
      </c>
      <c r="AX46" s="1139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3724" t="s">
        <v>73</v>
      </c>
      <c r="B47" s="3725"/>
      <c r="C47" s="3726"/>
      <c r="D47" s="1140">
        <f t="shared" si="34"/>
        <v>0</v>
      </c>
      <c r="E47" s="1152">
        <f>+G47+I47+K47+M47+O47+Q47+S47+U47+W47+Y47+AA47+AC47+AE47+AG47+AI47+AK47+AM47+AO47</f>
        <v>0</v>
      </c>
      <c r="F47" s="1139">
        <f>+H47+J47+L47+N47+P47+R47+T47+V47+X47+Z47+AB47+AD47+AF47+AH47+AJ47+AL47+AN47+AP47</f>
        <v>0</v>
      </c>
      <c r="G47" s="1183"/>
      <c r="H47" s="1184"/>
      <c r="I47" s="1183"/>
      <c r="J47" s="1185"/>
      <c r="K47" s="1183"/>
      <c r="L47" s="1184"/>
      <c r="M47" s="1183"/>
      <c r="N47" s="1184"/>
      <c r="O47" s="1183"/>
      <c r="P47" s="1184"/>
      <c r="Q47" s="1183"/>
      <c r="R47" s="1186"/>
      <c r="S47" s="1183"/>
      <c r="T47" s="1186"/>
      <c r="U47" s="1183"/>
      <c r="V47" s="1186"/>
      <c r="W47" s="1183"/>
      <c r="X47" s="1186"/>
      <c r="Y47" s="1183"/>
      <c r="Z47" s="1186"/>
      <c r="AA47" s="1183"/>
      <c r="AB47" s="1186"/>
      <c r="AC47" s="1187"/>
      <c r="AD47" s="1186"/>
      <c r="AE47" s="1188"/>
      <c r="AF47" s="1186"/>
      <c r="AG47" s="1183"/>
      <c r="AH47" s="1186"/>
      <c r="AI47" s="1183"/>
      <c r="AJ47" s="1186"/>
      <c r="AK47" s="1183"/>
      <c r="AL47" s="1186"/>
      <c r="AM47" s="1187"/>
      <c r="AN47" s="1186"/>
      <c r="AO47" s="1185"/>
      <c r="AP47" s="1189"/>
      <c r="AQ47" s="1190"/>
      <c r="AR47" s="1184"/>
      <c r="AS47" s="1184"/>
      <c r="AT47" s="1184"/>
      <c r="AU47" s="1184"/>
      <c r="AV47" s="1184"/>
      <c r="AW47" s="1184"/>
      <c r="AX47" s="1184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3678" t="s">
        <v>74</v>
      </c>
      <c r="B48" s="3680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3710" t="s">
        <v>4</v>
      </c>
      <c r="B54" s="3710"/>
      <c r="C54" s="3710"/>
      <c r="D54" s="1140">
        <f>SUM(D48:D53)</f>
        <v>0</v>
      </c>
      <c r="E54" s="1138">
        <f>SUM(E48:E53)</f>
        <v>0</v>
      </c>
      <c r="F54" s="1139">
        <f>SUM(F48:F53)</f>
        <v>0</v>
      </c>
      <c r="G54" s="1140">
        <f>SUM(G48:G53)</f>
        <v>0</v>
      </c>
      <c r="H54" s="1140">
        <f t="shared" ref="H54:AW54" si="52">SUM(H48:H53)</f>
        <v>0</v>
      </c>
      <c r="I54" s="1140">
        <f t="shared" si="52"/>
        <v>0</v>
      </c>
      <c r="J54" s="1140">
        <f t="shared" si="52"/>
        <v>0</v>
      </c>
      <c r="K54" s="1140">
        <f t="shared" si="52"/>
        <v>0</v>
      </c>
      <c r="L54" s="1140">
        <f t="shared" si="52"/>
        <v>0</v>
      </c>
      <c r="M54" s="1140">
        <f t="shared" si="52"/>
        <v>0</v>
      </c>
      <c r="N54" s="1140">
        <f t="shared" si="52"/>
        <v>0</v>
      </c>
      <c r="O54" s="1140">
        <f t="shared" si="52"/>
        <v>0</v>
      </c>
      <c r="P54" s="1140">
        <f t="shared" si="52"/>
        <v>0</v>
      </c>
      <c r="Q54" s="1140">
        <f t="shared" si="52"/>
        <v>0</v>
      </c>
      <c r="R54" s="1140">
        <f t="shared" si="52"/>
        <v>0</v>
      </c>
      <c r="S54" s="1140">
        <f t="shared" si="52"/>
        <v>0</v>
      </c>
      <c r="T54" s="1140">
        <f t="shared" si="52"/>
        <v>0</v>
      </c>
      <c r="U54" s="1140">
        <f t="shared" si="52"/>
        <v>0</v>
      </c>
      <c r="V54" s="1140">
        <f t="shared" si="52"/>
        <v>0</v>
      </c>
      <c r="W54" s="1140">
        <f t="shared" si="52"/>
        <v>0</v>
      </c>
      <c r="X54" s="1140">
        <f t="shared" si="52"/>
        <v>0</v>
      </c>
      <c r="Y54" s="1140">
        <f>SUM(Y48:Y53)</f>
        <v>0</v>
      </c>
      <c r="Z54" s="1140">
        <f>SUM(Z48:Z53)</f>
        <v>0</v>
      </c>
      <c r="AA54" s="1140">
        <f t="shared" si="52"/>
        <v>0</v>
      </c>
      <c r="AB54" s="1140">
        <f t="shared" si="52"/>
        <v>0</v>
      </c>
      <c r="AC54" s="1140">
        <f t="shared" si="52"/>
        <v>0</v>
      </c>
      <c r="AD54" s="1140">
        <f t="shared" si="52"/>
        <v>0</v>
      </c>
      <c r="AE54" s="1140">
        <f t="shared" si="52"/>
        <v>0</v>
      </c>
      <c r="AF54" s="1140">
        <f t="shared" si="52"/>
        <v>0</v>
      </c>
      <c r="AG54" s="1140">
        <f t="shared" si="52"/>
        <v>0</v>
      </c>
      <c r="AH54" s="1140">
        <f t="shared" si="52"/>
        <v>0</v>
      </c>
      <c r="AI54" s="1140">
        <f t="shared" si="52"/>
        <v>0</v>
      </c>
      <c r="AJ54" s="1140">
        <f t="shared" si="52"/>
        <v>0</v>
      </c>
      <c r="AK54" s="1140">
        <f t="shared" si="52"/>
        <v>0</v>
      </c>
      <c r="AL54" s="1140">
        <f t="shared" si="52"/>
        <v>0</v>
      </c>
      <c r="AM54" s="1140">
        <f t="shared" si="52"/>
        <v>0</v>
      </c>
      <c r="AN54" s="1140">
        <f t="shared" si="52"/>
        <v>0</v>
      </c>
      <c r="AO54" s="1140">
        <f t="shared" si="52"/>
        <v>0</v>
      </c>
      <c r="AP54" s="1140">
        <f t="shared" si="52"/>
        <v>0</v>
      </c>
      <c r="AQ54" s="1140">
        <f t="shared" si="52"/>
        <v>0</v>
      </c>
      <c r="AR54" s="1140">
        <f t="shared" si="52"/>
        <v>0</v>
      </c>
      <c r="AS54" s="1140">
        <f t="shared" si="52"/>
        <v>0</v>
      </c>
      <c r="AT54" s="1140">
        <f t="shared" si="52"/>
        <v>0</v>
      </c>
      <c r="AU54" s="1140">
        <f t="shared" si="52"/>
        <v>0</v>
      </c>
      <c r="AV54" s="1139">
        <f>SUM(AV48:AV53)</f>
        <v>0</v>
      </c>
      <c r="AW54" s="1140">
        <f t="shared" si="52"/>
        <v>0</v>
      </c>
      <c r="AX54" s="1140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1171">
        <f t="shared" si="34"/>
        <v>0</v>
      </c>
      <c r="E55" s="899">
        <f t="shared" si="51"/>
        <v>0</v>
      </c>
      <c r="F55" s="900">
        <f t="shared" si="51"/>
        <v>0</v>
      </c>
      <c r="G55" s="1173"/>
      <c r="H55" s="897"/>
      <c r="I55" s="1173"/>
      <c r="J55" s="897"/>
      <c r="K55" s="1173"/>
      <c r="L55" s="897"/>
      <c r="M55" s="1173"/>
      <c r="N55" s="897"/>
      <c r="O55" s="1173"/>
      <c r="P55" s="897"/>
      <c r="Q55" s="1173"/>
      <c r="R55" s="897"/>
      <c r="S55" s="1173"/>
      <c r="T55" s="897"/>
      <c r="U55" s="1173"/>
      <c r="V55" s="897"/>
      <c r="W55" s="1173"/>
      <c r="X55" s="897"/>
      <c r="Y55" s="1173"/>
      <c r="Z55" s="897"/>
      <c r="AA55" s="1173"/>
      <c r="AB55" s="897"/>
      <c r="AC55" s="1173"/>
      <c r="AD55" s="897"/>
      <c r="AE55" s="1173"/>
      <c r="AF55" s="897"/>
      <c r="AG55" s="1173"/>
      <c r="AH55" s="897"/>
      <c r="AI55" s="1173"/>
      <c r="AJ55" s="897"/>
      <c r="AK55" s="1173"/>
      <c r="AL55" s="897"/>
      <c r="AM55" s="1173"/>
      <c r="AN55" s="897"/>
      <c r="AO55" s="1173"/>
      <c r="AP55" s="898"/>
      <c r="AQ55" s="1178"/>
      <c r="AR55" s="1178"/>
      <c r="AS55" s="1191"/>
      <c r="AT55" s="1191"/>
      <c r="AU55" s="1191"/>
      <c r="AV55" s="1191"/>
      <c r="AW55" s="1191"/>
      <c r="AX55" s="1191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3681"/>
      <c r="B59" s="3682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3722" t="s">
        <v>4</v>
      </c>
      <c r="B60" s="3723"/>
      <c r="C60" s="3682"/>
      <c r="D60" s="1192">
        <f t="shared" ref="D60:AX60" si="53">SUM(D55:D59)</f>
        <v>0</v>
      </c>
      <c r="E60" s="1193">
        <f>SUM(E55:E59)</f>
        <v>0</v>
      </c>
      <c r="F60" s="1194">
        <f>SUM(F55:F59)</f>
        <v>0</v>
      </c>
      <c r="G60" s="1192">
        <f t="shared" si="53"/>
        <v>0</v>
      </c>
      <c r="H60" s="1195">
        <f t="shared" si="53"/>
        <v>0</v>
      </c>
      <c r="I60" s="1192">
        <f t="shared" si="53"/>
        <v>0</v>
      </c>
      <c r="J60" s="1195">
        <f t="shared" si="53"/>
        <v>0</v>
      </c>
      <c r="K60" s="1192">
        <f t="shared" si="53"/>
        <v>0</v>
      </c>
      <c r="L60" s="1195">
        <f t="shared" si="53"/>
        <v>0</v>
      </c>
      <c r="M60" s="1192">
        <f t="shared" si="53"/>
        <v>0</v>
      </c>
      <c r="N60" s="1195">
        <f t="shared" si="53"/>
        <v>0</v>
      </c>
      <c r="O60" s="1192">
        <f t="shared" si="53"/>
        <v>0</v>
      </c>
      <c r="P60" s="1195">
        <f t="shared" si="53"/>
        <v>0</v>
      </c>
      <c r="Q60" s="1192">
        <f t="shared" si="53"/>
        <v>0</v>
      </c>
      <c r="R60" s="1195">
        <f t="shared" si="53"/>
        <v>0</v>
      </c>
      <c r="S60" s="1192">
        <f t="shared" si="53"/>
        <v>0</v>
      </c>
      <c r="T60" s="1194">
        <f t="shared" si="53"/>
        <v>0</v>
      </c>
      <c r="U60" s="1192">
        <f t="shared" si="53"/>
        <v>0</v>
      </c>
      <c r="V60" s="1195">
        <f t="shared" si="53"/>
        <v>0</v>
      </c>
      <c r="W60" s="1192">
        <f t="shared" si="53"/>
        <v>0</v>
      </c>
      <c r="X60" s="1195">
        <f t="shared" si="53"/>
        <v>0</v>
      </c>
      <c r="Y60" s="1192">
        <f t="shared" si="53"/>
        <v>0</v>
      </c>
      <c r="Z60" s="1195">
        <f t="shared" si="53"/>
        <v>0</v>
      </c>
      <c r="AA60" s="1192">
        <f t="shared" si="53"/>
        <v>0</v>
      </c>
      <c r="AB60" s="1195">
        <f t="shared" si="53"/>
        <v>0</v>
      </c>
      <c r="AC60" s="1192">
        <f t="shared" si="53"/>
        <v>0</v>
      </c>
      <c r="AD60" s="1195">
        <f t="shared" si="53"/>
        <v>0</v>
      </c>
      <c r="AE60" s="1192">
        <f t="shared" si="53"/>
        <v>0</v>
      </c>
      <c r="AF60" s="1195">
        <f t="shared" si="53"/>
        <v>0</v>
      </c>
      <c r="AG60" s="1192">
        <f t="shared" si="53"/>
        <v>0</v>
      </c>
      <c r="AH60" s="1195">
        <f t="shared" si="53"/>
        <v>0</v>
      </c>
      <c r="AI60" s="1192">
        <f t="shared" si="53"/>
        <v>0</v>
      </c>
      <c r="AJ60" s="1195">
        <f t="shared" si="53"/>
        <v>0</v>
      </c>
      <c r="AK60" s="1192">
        <f t="shared" si="53"/>
        <v>0</v>
      </c>
      <c r="AL60" s="1195">
        <f t="shared" si="53"/>
        <v>0</v>
      </c>
      <c r="AM60" s="1192">
        <f t="shared" si="53"/>
        <v>0</v>
      </c>
      <c r="AN60" s="1195">
        <f t="shared" si="53"/>
        <v>0</v>
      </c>
      <c r="AO60" s="1192">
        <f t="shared" si="53"/>
        <v>0</v>
      </c>
      <c r="AP60" s="1196">
        <f t="shared" si="53"/>
        <v>0</v>
      </c>
      <c r="AQ60" s="1195">
        <f t="shared" si="53"/>
        <v>0</v>
      </c>
      <c r="AR60" s="1192">
        <f t="shared" si="53"/>
        <v>0</v>
      </c>
      <c r="AS60" s="1192">
        <f t="shared" si="53"/>
        <v>0</v>
      </c>
      <c r="AT60" s="1192">
        <f t="shared" si="53"/>
        <v>0</v>
      </c>
      <c r="AU60" s="1192">
        <f t="shared" si="53"/>
        <v>0</v>
      </c>
      <c r="AV60" s="1139">
        <f>SUM(AV55:AV59)</f>
        <v>0</v>
      </c>
      <c r="AW60" s="1192">
        <f t="shared" si="53"/>
        <v>0</v>
      </c>
      <c r="AX60" s="1197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3683" t="s">
        <v>85</v>
      </c>
      <c r="B61" s="3685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1198"/>
      <c r="H61" s="901"/>
      <c r="I61" s="1199"/>
      <c r="J61" s="901"/>
      <c r="K61" s="1199"/>
      <c r="L61" s="901"/>
      <c r="M61" s="1199"/>
      <c r="N61" s="901"/>
      <c r="O61" s="1199"/>
      <c r="P61" s="901"/>
      <c r="Q61" s="1199"/>
      <c r="R61" s="901"/>
      <c r="S61" s="194"/>
      <c r="T61" s="195"/>
      <c r="U61" s="1199"/>
      <c r="V61" s="901"/>
      <c r="W61" s="1199"/>
      <c r="X61" s="901"/>
      <c r="Y61" s="163"/>
      <c r="Z61" s="166"/>
      <c r="AA61" s="163"/>
      <c r="AB61" s="166"/>
      <c r="AC61" s="1200"/>
      <c r="AD61" s="1201"/>
      <c r="AE61" s="198"/>
      <c r="AF61" s="199"/>
      <c r="AG61" s="198"/>
      <c r="AH61" s="199"/>
      <c r="AI61" s="133"/>
      <c r="AJ61" s="166"/>
      <c r="AK61" s="163"/>
      <c r="AL61" s="166"/>
      <c r="AM61" s="1200"/>
      <c r="AN61" s="1201"/>
      <c r="AO61" s="133"/>
      <c r="AP61" s="898"/>
      <c r="AQ61" s="1202"/>
      <c r="AR61" s="164"/>
      <c r="AS61" s="164"/>
      <c r="AT61" s="1203"/>
      <c r="AU61" s="164"/>
      <c r="AV61" s="164"/>
      <c r="AW61" s="1203"/>
      <c r="AX61" s="1203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3686"/>
      <c r="B64" s="3687"/>
      <c r="C64" s="1182" t="s">
        <v>4</v>
      </c>
      <c r="D64" s="1192">
        <f>SUM(E64:F64)</f>
        <v>0</v>
      </c>
      <c r="E64" s="1193">
        <f>SUM(E61:E63)</f>
        <v>0</v>
      </c>
      <c r="F64" s="1139">
        <f>SUM(F61:F63)</f>
        <v>0</v>
      </c>
      <c r="G64" s="1204"/>
      <c r="H64" s="1205"/>
      <c r="I64" s="1204"/>
      <c r="J64" s="1205"/>
      <c r="K64" s="1204"/>
      <c r="L64" s="1205"/>
      <c r="M64" s="1204"/>
      <c r="N64" s="1205"/>
      <c r="O64" s="1204"/>
      <c r="P64" s="1205"/>
      <c r="Q64" s="1204"/>
      <c r="R64" s="1205"/>
      <c r="S64" s="1204"/>
      <c r="T64" s="1206"/>
      <c r="U64" s="1204"/>
      <c r="V64" s="1205"/>
      <c r="W64" s="1204"/>
      <c r="X64" s="1205"/>
      <c r="Y64" s="1140">
        <f>SUM(Y61:Y63)</f>
        <v>0</v>
      </c>
      <c r="Z64" s="1139">
        <f t="shared" ref="Z64:AX64" si="56">SUM(Z61:Z63)</f>
        <v>0</v>
      </c>
      <c r="AA64" s="1140">
        <f t="shared" si="56"/>
        <v>0</v>
      </c>
      <c r="AB64" s="1139">
        <f t="shared" si="56"/>
        <v>0</v>
      </c>
      <c r="AC64" s="1140">
        <f t="shared" si="56"/>
        <v>0</v>
      </c>
      <c r="AD64" s="1207">
        <f t="shared" si="56"/>
        <v>0</v>
      </c>
      <c r="AE64" s="1138">
        <f t="shared" si="56"/>
        <v>0</v>
      </c>
      <c r="AF64" s="1207">
        <f t="shared" si="56"/>
        <v>0</v>
      </c>
      <c r="AG64" s="1138">
        <f t="shared" si="56"/>
        <v>0</v>
      </c>
      <c r="AH64" s="1207">
        <f t="shared" si="56"/>
        <v>0</v>
      </c>
      <c r="AI64" s="1138">
        <f t="shared" si="56"/>
        <v>0</v>
      </c>
      <c r="AJ64" s="1139">
        <f t="shared" si="56"/>
        <v>0</v>
      </c>
      <c r="AK64" s="1140">
        <f t="shared" si="56"/>
        <v>0</v>
      </c>
      <c r="AL64" s="1139">
        <f t="shared" si="56"/>
        <v>0</v>
      </c>
      <c r="AM64" s="1140">
        <f t="shared" si="56"/>
        <v>0</v>
      </c>
      <c r="AN64" s="1207">
        <f t="shared" si="56"/>
        <v>0</v>
      </c>
      <c r="AO64" s="1138">
        <f t="shared" si="56"/>
        <v>0</v>
      </c>
      <c r="AP64" s="1181">
        <f t="shared" si="56"/>
        <v>0</v>
      </c>
      <c r="AQ64" s="1208">
        <f t="shared" si="56"/>
        <v>0</v>
      </c>
      <c r="AR64" s="1139">
        <f t="shared" si="56"/>
        <v>0</v>
      </c>
      <c r="AS64" s="1139">
        <f t="shared" si="56"/>
        <v>0</v>
      </c>
      <c r="AT64" s="1182">
        <f t="shared" si="56"/>
        <v>0</v>
      </c>
      <c r="AU64" s="1139">
        <f t="shared" si="56"/>
        <v>0</v>
      </c>
      <c r="AV64" s="1139">
        <f t="shared" si="56"/>
        <v>0</v>
      </c>
      <c r="AW64" s="1182">
        <f t="shared" si="56"/>
        <v>0</v>
      </c>
      <c r="AX64" s="1182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3695" t="s">
        <v>89</v>
      </c>
      <c r="B66" s="3715"/>
      <c r="C66" s="3493"/>
      <c r="D66" s="1209" t="s">
        <v>4</v>
      </c>
      <c r="E66" s="1209" t="s">
        <v>90</v>
      </c>
      <c r="F66" s="1154" t="s">
        <v>91</v>
      </c>
      <c r="G66" s="1154" t="s">
        <v>9</v>
      </c>
      <c r="H66" s="1210" t="s">
        <v>92</v>
      </c>
      <c r="I66" s="1210" t="s">
        <v>93</v>
      </c>
      <c r="J66" s="1210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3724" t="s">
        <v>94</v>
      </c>
      <c r="B67" s="3725"/>
      <c r="C67" s="3726"/>
      <c r="D67" s="1211"/>
      <c r="E67" s="1211"/>
      <c r="F67" s="1211"/>
      <c r="G67" s="1211"/>
      <c r="H67" s="1211"/>
      <c r="I67" s="1211"/>
      <c r="J67" s="1211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3717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3490" t="s">
        <v>99</v>
      </c>
      <c r="B71" s="3491"/>
      <c r="C71" s="3492"/>
      <c r="D71" s="1212"/>
      <c r="E71" s="1212"/>
      <c r="F71" s="1212"/>
      <c r="G71" s="1212"/>
      <c r="H71" s="1212"/>
      <c r="I71" s="1212"/>
      <c r="J71" s="1212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3720" t="s">
        <v>101</v>
      </c>
      <c r="B73" s="3616"/>
      <c r="C73" s="3721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3716" t="s">
        <v>102</v>
      </c>
      <c r="B74" s="3490" t="s">
        <v>102</v>
      </c>
      <c r="C74" s="3492"/>
      <c r="D74" s="1212"/>
      <c r="E74" s="1212"/>
      <c r="F74" s="1213"/>
      <c r="G74" s="1214"/>
      <c r="H74" s="1214"/>
      <c r="I74" s="1214"/>
      <c r="J74" s="1214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3717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3490" t="s">
        <v>104</v>
      </c>
      <c r="B76" s="3491"/>
      <c r="C76" s="3492"/>
      <c r="D76" s="1212"/>
      <c r="E76" s="1212"/>
      <c r="F76" s="1212"/>
      <c r="G76" s="1212"/>
      <c r="H76" s="1212"/>
      <c r="I76" s="1212"/>
      <c r="J76" s="1212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3495" t="s">
        <v>110</v>
      </c>
      <c r="B82" s="3496"/>
      <c r="C82" s="3497"/>
      <c r="D82" s="3695" t="s">
        <v>111</v>
      </c>
      <c r="E82" s="3715"/>
      <c r="F82" s="3493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3498"/>
      <c r="B83" s="3499"/>
      <c r="C83" s="3500"/>
      <c r="D83" s="1215" t="s">
        <v>4</v>
      </c>
      <c r="E83" s="1168" t="s">
        <v>33</v>
      </c>
      <c r="F83" s="1216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3716" t="s">
        <v>112</v>
      </c>
      <c r="B84" s="3718" t="s">
        <v>113</v>
      </c>
      <c r="C84" s="3719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3717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3496" t="s">
        <v>116</v>
      </c>
      <c r="B87" s="3496"/>
      <c r="C87" s="3497"/>
      <c r="D87" s="3495" t="s">
        <v>4</v>
      </c>
      <c r="E87" s="3496"/>
      <c r="F87" s="3497"/>
      <c r="G87" s="3486" t="s">
        <v>5</v>
      </c>
      <c r="H87" s="3507"/>
      <c r="I87" s="3507"/>
      <c r="J87" s="3507"/>
      <c r="K87" s="3507"/>
      <c r="L87" s="3507"/>
      <c r="M87" s="3507"/>
      <c r="N87" s="3507"/>
      <c r="O87" s="3507"/>
      <c r="P87" s="3507"/>
      <c r="Q87" s="3507"/>
      <c r="R87" s="3507"/>
      <c r="S87" s="3507"/>
      <c r="T87" s="3507"/>
      <c r="U87" s="3507"/>
      <c r="V87" s="3507"/>
      <c r="W87" s="3507"/>
      <c r="X87" s="3507"/>
      <c r="Y87" s="3507"/>
      <c r="Z87" s="3507"/>
      <c r="AA87" s="3507"/>
      <c r="AB87" s="3507"/>
      <c r="AC87" s="3507"/>
      <c r="AD87" s="3507"/>
      <c r="AE87" s="3507"/>
      <c r="AF87" s="3507"/>
      <c r="AG87" s="3507"/>
      <c r="AH87" s="3507"/>
      <c r="AI87" s="3507"/>
      <c r="AJ87" s="3507"/>
      <c r="AK87" s="3507"/>
      <c r="AL87" s="3507"/>
      <c r="AM87" s="3507"/>
      <c r="AN87" s="3508"/>
      <c r="AO87" s="3494" t="s">
        <v>117</v>
      </c>
      <c r="AP87" s="3710" t="s">
        <v>7</v>
      </c>
      <c r="AQ87" s="3713" t="s">
        <v>118</v>
      </c>
      <c r="AR87" s="3511" t="s">
        <v>119</v>
      </c>
      <c r="AS87" s="3511" t="s">
        <v>120</v>
      </c>
      <c r="AT87" s="3705" t="s">
        <v>121</v>
      </c>
      <c r="AU87" s="3705" t="s">
        <v>122</v>
      </c>
      <c r="AV87" s="3705" t="s">
        <v>123</v>
      </c>
      <c r="AW87" s="3654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3498"/>
      <c r="E88" s="3499"/>
      <c r="F88" s="3500"/>
      <c r="G88" s="3664" t="s">
        <v>124</v>
      </c>
      <c r="H88" s="3514"/>
      <c r="I88" s="3486" t="s">
        <v>16</v>
      </c>
      <c r="J88" s="3507"/>
      <c r="K88" s="3486" t="s">
        <v>17</v>
      </c>
      <c r="L88" s="3494"/>
      <c r="M88" s="3486" t="s">
        <v>18</v>
      </c>
      <c r="N88" s="3494"/>
      <c r="O88" s="3486" t="s">
        <v>19</v>
      </c>
      <c r="P88" s="3494"/>
      <c r="Q88" s="3486" t="s">
        <v>20</v>
      </c>
      <c r="R88" s="3494"/>
      <c r="S88" s="3486" t="s">
        <v>21</v>
      </c>
      <c r="T88" s="3494"/>
      <c r="U88" s="3507" t="s">
        <v>22</v>
      </c>
      <c r="V88" s="3494"/>
      <c r="W88" s="3486" t="s">
        <v>23</v>
      </c>
      <c r="X88" s="3493"/>
      <c r="Y88" s="3486" t="s">
        <v>24</v>
      </c>
      <c r="Z88" s="3493"/>
      <c r="AA88" s="3486" t="s">
        <v>25</v>
      </c>
      <c r="AB88" s="3493"/>
      <c r="AC88" s="3486" t="s">
        <v>26</v>
      </c>
      <c r="AD88" s="3493"/>
      <c r="AE88" s="3486" t="s">
        <v>27</v>
      </c>
      <c r="AF88" s="3493"/>
      <c r="AG88" s="3486" t="s">
        <v>28</v>
      </c>
      <c r="AH88" s="3493"/>
      <c r="AI88" s="3486" t="s">
        <v>29</v>
      </c>
      <c r="AJ88" s="3493"/>
      <c r="AK88" s="3507" t="s">
        <v>30</v>
      </c>
      <c r="AL88" s="3493"/>
      <c r="AM88" s="3486" t="s">
        <v>31</v>
      </c>
      <c r="AN88" s="3706"/>
      <c r="AO88" s="3494"/>
      <c r="AP88" s="3710"/>
      <c r="AQ88" s="3441"/>
      <c r="AR88" s="3290"/>
      <c r="AS88" s="3290"/>
      <c r="AT88" s="3705"/>
      <c r="AU88" s="3705"/>
      <c r="AV88" s="3705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3500"/>
      <c r="D89" s="1140" t="s">
        <v>32</v>
      </c>
      <c r="E89" s="1138" t="s">
        <v>33</v>
      </c>
      <c r="F89" s="1139" t="s">
        <v>34</v>
      </c>
      <c r="G89" s="1140" t="s">
        <v>33</v>
      </c>
      <c r="H89" s="1139" t="s">
        <v>34</v>
      </c>
      <c r="I89" s="1140" t="s">
        <v>33</v>
      </c>
      <c r="J89" s="1155" t="s">
        <v>34</v>
      </c>
      <c r="K89" s="1140" t="s">
        <v>33</v>
      </c>
      <c r="L89" s="1139" t="s">
        <v>34</v>
      </c>
      <c r="M89" s="1140" t="s">
        <v>33</v>
      </c>
      <c r="N89" s="1139" t="s">
        <v>34</v>
      </c>
      <c r="O89" s="1138" t="s">
        <v>33</v>
      </c>
      <c r="P89" s="1139" t="s">
        <v>34</v>
      </c>
      <c r="Q89" s="1138" t="s">
        <v>33</v>
      </c>
      <c r="R89" s="1139" t="s">
        <v>34</v>
      </c>
      <c r="S89" s="1138" t="s">
        <v>33</v>
      </c>
      <c r="T89" s="1139" t="s">
        <v>34</v>
      </c>
      <c r="U89" s="1138" t="s">
        <v>33</v>
      </c>
      <c r="V89" s="1139" t="s">
        <v>34</v>
      </c>
      <c r="W89" s="1138" t="s">
        <v>33</v>
      </c>
      <c r="X89" s="1139" t="s">
        <v>34</v>
      </c>
      <c r="Y89" s="1138" t="s">
        <v>33</v>
      </c>
      <c r="Z89" s="1139" t="s">
        <v>34</v>
      </c>
      <c r="AA89" s="1138" t="s">
        <v>33</v>
      </c>
      <c r="AB89" s="1139" t="s">
        <v>34</v>
      </c>
      <c r="AC89" s="1138" t="s">
        <v>33</v>
      </c>
      <c r="AD89" s="1139" t="s">
        <v>34</v>
      </c>
      <c r="AE89" s="1138" t="s">
        <v>33</v>
      </c>
      <c r="AF89" s="1139" t="s">
        <v>34</v>
      </c>
      <c r="AG89" s="1138" t="s">
        <v>33</v>
      </c>
      <c r="AH89" s="1139" t="s">
        <v>34</v>
      </c>
      <c r="AI89" s="1138" t="s">
        <v>33</v>
      </c>
      <c r="AJ89" s="1139" t="s">
        <v>34</v>
      </c>
      <c r="AK89" s="1138" t="s">
        <v>33</v>
      </c>
      <c r="AL89" s="1139" t="s">
        <v>34</v>
      </c>
      <c r="AM89" s="1138" t="s">
        <v>33</v>
      </c>
      <c r="AN89" s="1148" t="s">
        <v>34</v>
      </c>
      <c r="AO89" s="3494"/>
      <c r="AP89" s="3710"/>
      <c r="AQ89" s="3714"/>
      <c r="AR89" s="3512"/>
      <c r="AS89" s="3512"/>
      <c r="AT89" s="3705"/>
      <c r="AU89" s="3705"/>
      <c r="AV89" s="3705"/>
      <c r="AW89" s="3655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3712" t="s">
        <v>125</v>
      </c>
      <c r="B90" s="3712"/>
      <c r="C90" s="3712"/>
      <c r="D90" s="1102">
        <f>SUM(E90:F90)</f>
        <v>59</v>
      </c>
      <c r="E90" s="1149">
        <f>SUM(G90+I90+K90+M90+O90+Q90+S90+U90+W90+Y90+AA90+AC90+AE90+AG90+AI90+AK90+AM90)</f>
        <v>15</v>
      </c>
      <c r="F90" s="895">
        <f>SUM(H90+J90+L90+N90+P90+R90+T90+V90+X90+Z90+AB90+AD90+AF90+AH90+AJ90+AL90+AN90)</f>
        <v>44</v>
      </c>
      <c r="G90" s="1150">
        <v>0</v>
      </c>
      <c r="H90" s="892">
        <v>0</v>
      </c>
      <c r="I90" s="1150">
        <v>0</v>
      </c>
      <c r="J90" s="1158">
        <v>0</v>
      </c>
      <c r="K90" s="1150">
        <v>0</v>
      </c>
      <c r="L90" s="892">
        <v>0</v>
      </c>
      <c r="M90" s="1150">
        <v>0</v>
      </c>
      <c r="N90" s="892">
        <v>0</v>
      </c>
      <c r="O90" s="1143">
        <v>0</v>
      </c>
      <c r="P90" s="892">
        <v>0</v>
      </c>
      <c r="Q90" s="1143">
        <v>0</v>
      </c>
      <c r="R90" s="892">
        <v>0</v>
      </c>
      <c r="S90" s="1143">
        <v>0</v>
      </c>
      <c r="T90" s="892">
        <v>0</v>
      </c>
      <c r="U90" s="1143">
        <v>1</v>
      </c>
      <c r="V90" s="892">
        <v>0</v>
      </c>
      <c r="W90" s="1143">
        <v>0</v>
      </c>
      <c r="X90" s="892">
        <v>1</v>
      </c>
      <c r="Y90" s="1143">
        <v>2</v>
      </c>
      <c r="Z90" s="892">
        <v>1</v>
      </c>
      <c r="AA90" s="1143">
        <v>0</v>
      </c>
      <c r="AB90" s="892">
        <v>2</v>
      </c>
      <c r="AC90" s="1143">
        <v>1</v>
      </c>
      <c r="AD90" s="892">
        <v>6</v>
      </c>
      <c r="AE90" s="1143">
        <v>1</v>
      </c>
      <c r="AF90" s="892">
        <v>12</v>
      </c>
      <c r="AG90" s="1143">
        <v>5</v>
      </c>
      <c r="AH90" s="892">
        <v>11</v>
      </c>
      <c r="AI90" s="1143">
        <v>1</v>
      </c>
      <c r="AJ90" s="892">
        <v>5</v>
      </c>
      <c r="AK90" s="1143">
        <v>3</v>
      </c>
      <c r="AL90" s="892">
        <v>5</v>
      </c>
      <c r="AM90" s="1143">
        <v>1</v>
      </c>
      <c r="AN90" s="893">
        <v>1</v>
      </c>
      <c r="AO90" s="1157"/>
      <c r="AP90" s="1145">
        <v>0</v>
      </c>
      <c r="AQ90" s="1145">
        <v>59</v>
      </c>
      <c r="AR90" s="1145">
        <v>0</v>
      </c>
      <c r="AS90" s="1145">
        <v>0</v>
      </c>
      <c r="AT90" s="1145">
        <v>0</v>
      </c>
      <c r="AU90" s="1145">
        <v>0</v>
      </c>
      <c r="AV90" s="1145">
        <v>0</v>
      </c>
      <c r="AW90" s="1145">
        <v>1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1</v>
      </c>
      <c r="E91" s="34">
        <f t="shared" ref="E91:E143" si="78">SUM(G91+I91+K91+M91+O91+Q91+S91+U91+W91+Y91+AA91+AC91+AE91+AG91+AI91+AK91+AM91)</f>
        <v>1</v>
      </c>
      <c r="F91" s="36">
        <f t="shared" ref="F91:F143" si="79">SUM(H91+J91+L91+N91+P91+R91+T91+V91+X91+Z91+AB91+AD91+AF91+AH91+AJ91+AL91+AN91)</f>
        <v>0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1</v>
      </c>
      <c r="V91" s="39">
        <v>0</v>
      </c>
      <c r="W91" s="68">
        <v>0</v>
      </c>
      <c r="X91" s="39">
        <v>0</v>
      </c>
      <c r="Y91" s="68">
        <v>0</v>
      </c>
      <c r="Z91" s="39">
        <v>0</v>
      </c>
      <c r="AA91" s="68">
        <v>0</v>
      </c>
      <c r="AB91" s="39">
        <v>0</v>
      </c>
      <c r="AC91" s="68">
        <v>0</v>
      </c>
      <c r="AD91" s="39">
        <v>0</v>
      </c>
      <c r="AE91" s="68">
        <v>0</v>
      </c>
      <c r="AF91" s="39">
        <v>0</v>
      </c>
      <c r="AG91" s="68">
        <v>0</v>
      </c>
      <c r="AH91" s="39">
        <v>0</v>
      </c>
      <c r="AI91" s="68">
        <v>0</v>
      </c>
      <c r="AJ91" s="39">
        <v>0</v>
      </c>
      <c r="AK91" s="68">
        <v>0</v>
      </c>
      <c r="AL91" s="39">
        <v>0</v>
      </c>
      <c r="AM91" s="68">
        <v>0</v>
      </c>
      <c r="AN91" s="40">
        <v>0</v>
      </c>
      <c r="AO91" s="38"/>
      <c r="AP91" s="38">
        <v>0</v>
      </c>
      <c r="AQ91" s="41">
        <v>1</v>
      </c>
      <c r="AR91" s="41">
        <v>0</v>
      </c>
      <c r="AS91" s="41">
        <v>0</v>
      </c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14</v>
      </c>
      <c r="E92" s="34">
        <f t="shared" si="78"/>
        <v>10</v>
      </c>
      <c r="F92" s="36">
        <f t="shared" si="79"/>
        <v>4</v>
      </c>
      <c r="G92" s="37">
        <v>1</v>
      </c>
      <c r="H92" s="27">
        <v>0</v>
      </c>
      <c r="I92" s="24">
        <v>0</v>
      </c>
      <c r="J92" s="238">
        <v>0</v>
      </c>
      <c r="K92" s="24">
        <v>0</v>
      </c>
      <c r="L92" s="39">
        <v>1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1</v>
      </c>
      <c r="V92" s="39">
        <v>0</v>
      </c>
      <c r="W92" s="68">
        <v>0</v>
      </c>
      <c r="X92" s="39">
        <v>0</v>
      </c>
      <c r="Y92" s="68">
        <v>1</v>
      </c>
      <c r="Z92" s="39">
        <v>1</v>
      </c>
      <c r="AA92" s="68">
        <v>0</v>
      </c>
      <c r="AB92" s="39">
        <v>1</v>
      </c>
      <c r="AC92" s="68">
        <v>0</v>
      </c>
      <c r="AD92" s="39">
        <v>0</v>
      </c>
      <c r="AE92" s="68">
        <v>1</v>
      </c>
      <c r="AF92" s="39">
        <v>1</v>
      </c>
      <c r="AG92" s="68">
        <v>0</v>
      </c>
      <c r="AH92" s="39">
        <v>0</v>
      </c>
      <c r="AI92" s="68">
        <v>1</v>
      </c>
      <c r="AJ92" s="39">
        <v>0</v>
      </c>
      <c r="AK92" s="68">
        <v>2</v>
      </c>
      <c r="AL92" s="39">
        <v>0</v>
      </c>
      <c r="AM92" s="68">
        <v>3</v>
      </c>
      <c r="AN92" s="40">
        <v>0</v>
      </c>
      <c r="AO92" s="38"/>
      <c r="AP92" s="25">
        <v>0</v>
      </c>
      <c r="AQ92" s="29">
        <v>14</v>
      </c>
      <c r="AR92" s="29">
        <v>0</v>
      </c>
      <c r="AS92" s="29">
        <v>0</v>
      </c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16</v>
      </c>
      <c r="E93" s="34">
        <f t="shared" si="78"/>
        <v>11</v>
      </c>
      <c r="F93" s="36">
        <f t="shared" si="79"/>
        <v>5</v>
      </c>
      <c r="G93" s="37">
        <v>0</v>
      </c>
      <c r="H93" s="27">
        <v>0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1</v>
      </c>
      <c r="T93" s="39">
        <v>0</v>
      </c>
      <c r="U93" s="68">
        <v>0</v>
      </c>
      <c r="V93" s="39">
        <v>0</v>
      </c>
      <c r="W93" s="68">
        <v>0</v>
      </c>
      <c r="X93" s="39">
        <v>0</v>
      </c>
      <c r="Y93" s="68">
        <v>0</v>
      </c>
      <c r="Z93" s="39">
        <v>2</v>
      </c>
      <c r="AA93" s="68">
        <v>1</v>
      </c>
      <c r="AB93" s="39">
        <v>0</v>
      </c>
      <c r="AC93" s="68">
        <v>0</v>
      </c>
      <c r="AD93" s="39">
        <v>1</v>
      </c>
      <c r="AE93" s="68">
        <v>1</v>
      </c>
      <c r="AF93" s="39">
        <v>0</v>
      </c>
      <c r="AG93" s="68">
        <v>1</v>
      </c>
      <c r="AH93" s="39">
        <v>0</v>
      </c>
      <c r="AI93" s="68">
        <v>1</v>
      </c>
      <c r="AJ93" s="39">
        <v>0</v>
      </c>
      <c r="AK93" s="68">
        <v>4</v>
      </c>
      <c r="AL93" s="39">
        <v>2</v>
      </c>
      <c r="AM93" s="68">
        <v>2</v>
      </c>
      <c r="AN93" s="40">
        <v>0</v>
      </c>
      <c r="AO93" s="38"/>
      <c r="AP93" s="25">
        <v>0</v>
      </c>
      <c r="AQ93" s="29">
        <v>16</v>
      </c>
      <c r="AR93" s="29">
        <v>0</v>
      </c>
      <c r="AS93" s="29">
        <v>0</v>
      </c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198</v>
      </c>
      <c r="E94" s="34">
        <f t="shared" si="78"/>
        <v>83</v>
      </c>
      <c r="F94" s="36">
        <f>SUM(H94+J94+L94+N94+P94+R94+T94+V94+X94+Z94+AB94+AD94+AF94+AH94+AJ94+AL94+AN94)</f>
        <v>115</v>
      </c>
      <c r="G94" s="37"/>
      <c r="H94" s="27">
        <v>1</v>
      </c>
      <c r="I94" s="24"/>
      <c r="J94" s="238"/>
      <c r="K94" s="24"/>
      <c r="L94" s="39"/>
      <c r="M94" s="37"/>
      <c r="N94" s="39"/>
      <c r="O94" s="68"/>
      <c r="P94" s="39"/>
      <c r="Q94" s="68">
        <v>2</v>
      </c>
      <c r="R94" s="39"/>
      <c r="S94" s="68">
        <v>2</v>
      </c>
      <c r="T94" s="39"/>
      <c r="U94" s="68">
        <v>7</v>
      </c>
      <c r="V94" s="39">
        <v>5</v>
      </c>
      <c r="W94" s="68">
        <v>14</v>
      </c>
      <c r="X94" s="39">
        <v>7</v>
      </c>
      <c r="Y94" s="68">
        <v>2</v>
      </c>
      <c r="Z94" s="39">
        <v>2</v>
      </c>
      <c r="AA94" s="68"/>
      <c r="AB94" s="39"/>
      <c r="AC94" s="68">
        <v>1</v>
      </c>
      <c r="AD94" s="39">
        <v>2</v>
      </c>
      <c r="AE94" s="68">
        <v>1</v>
      </c>
      <c r="AF94" s="39">
        <v>3</v>
      </c>
      <c r="AG94" s="68">
        <v>17</v>
      </c>
      <c r="AH94" s="39">
        <v>38</v>
      </c>
      <c r="AI94" s="68">
        <v>12</v>
      </c>
      <c r="AJ94" s="39">
        <v>20</v>
      </c>
      <c r="AK94" s="68">
        <v>17</v>
      </c>
      <c r="AL94" s="39">
        <v>27</v>
      </c>
      <c r="AM94" s="68">
        <v>8</v>
      </c>
      <c r="AN94" s="40">
        <v>10</v>
      </c>
      <c r="AO94" s="38">
        <v>6</v>
      </c>
      <c r="AP94" s="25">
        <v>0</v>
      </c>
      <c r="AQ94" s="29">
        <v>198</v>
      </c>
      <c r="AR94" s="29">
        <v>1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27</v>
      </c>
      <c r="E95" s="34">
        <f>SUM(Y95+AA95+AC95+AE95+AG95+AI95+AK95+AM95)</f>
        <v>6</v>
      </c>
      <c r="F95" s="36">
        <f>SUM(Z95+AB95+AD95+AF95+AH95+AJ95+AL95+AN95)</f>
        <v>21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4</v>
      </c>
      <c r="Z95" s="39">
        <v>3</v>
      </c>
      <c r="AA95" s="68">
        <v>2</v>
      </c>
      <c r="AB95" s="39">
        <v>10</v>
      </c>
      <c r="AC95" s="68">
        <v>0</v>
      </c>
      <c r="AD95" s="39">
        <v>6</v>
      </c>
      <c r="AE95" s="68">
        <v>0</v>
      </c>
      <c r="AF95" s="39">
        <v>2</v>
      </c>
      <c r="AG95" s="68">
        <v>0</v>
      </c>
      <c r="AH95" s="39">
        <v>0</v>
      </c>
      <c r="AI95" s="68">
        <v>0</v>
      </c>
      <c r="AJ95" s="39">
        <v>0</v>
      </c>
      <c r="AK95" s="68">
        <v>0</v>
      </c>
      <c r="AL95" s="39">
        <v>0</v>
      </c>
      <c r="AM95" s="68">
        <v>0</v>
      </c>
      <c r="AN95" s="40">
        <v>0</v>
      </c>
      <c r="AO95" s="243"/>
      <c r="AP95" s="25">
        <v>0</v>
      </c>
      <c r="AQ95" s="29">
        <v>27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49</v>
      </c>
      <c r="E96" s="34">
        <f t="shared" si="78"/>
        <v>15</v>
      </c>
      <c r="F96" s="36">
        <f t="shared" si="79"/>
        <v>34</v>
      </c>
      <c r="G96" s="37">
        <v>0</v>
      </c>
      <c r="H96" s="39">
        <v>0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1</v>
      </c>
      <c r="P96" s="39">
        <v>1</v>
      </c>
      <c r="Q96" s="68">
        <v>0</v>
      </c>
      <c r="R96" s="39">
        <v>0</v>
      </c>
      <c r="S96" s="68">
        <v>1</v>
      </c>
      <c r="T96" s="39">
        <v>1</v>
      </c>
      <c r="U96" s="68">
        <v>0</v>
      </c>
      <c r="V96" s="39">
        <v>2</v>
      </c>
      <c r="W96" s="68">
        <v>1</v>
      </c>
      <c r="X96" s="39">
        <v>1</v>
      </c>
      <c r="Y96" s="68">
        <v>4</v>
      </c>
      <c r="Z96" s="39">
        <v>5</v>
      </c>
      <c r="AA96" s="68">
        <v>3</v>
      </c>
      <c r="AB96" s="39">
        <v>10</v>
      </c>
      <c r="AC96" s="68">
        <v>0</v>
      </c>
      <c r="AD96" s="39">
        <v>6</v>
      </c>
      <c r="AE96" s="68">
        <v>3</v>
      </c>
      <c r="AF96" s="39">
        <v>2</v>
      </c>
      <c r="AG96" s="68">
        <v>2</v>
      </c>
      <c r="AH96" s="39">
        <v>5</v>
      </c>
      <c r="AI96" s="68">
        <v>0</v>
      </c>
      <c r="AJ96" s="39">
        <v>1</v>
      </c>
      <c r="AK96" s="68">
        <v>0</v>
      </c>
      <c r="AL96" s="39">
        <v>0</v>
      </c>
      <c r="AM96" s="68">
        <v>0</v>
      </c>
      <c r="AN96" s="40">
        <v>0</v>
      </c>
      <c r="AO96" s="38"/>
      <c r="AP96" s="38">
        <v>0</v>
      </c>
      <c r="AQ96" s="41">
        <v>49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0</v>
      </c>
      <c r="E97" s="34">
        <f t="shared" si="78"/>
        <v>0</v>
      </c>
      <c r="F97" s="36">
        <f t="shared" si="79"/>
        <v>0</v>
      </c>
      <c r="G97" s="37"/>
      <c r="H97" s="39"/>
      <c r="I97" s="37"/>
      <c r="J97" s="69"/>
      <c r="K97" s="37"/>
      <c r="L97" s="39"/>
      <c r="M97" s="37"/>
      <c r="N97" s="39"/>
      <c r="O97" s="68"/>
      <c r="P97" s="39"/>
      <c r="Q97" s="68"/>
      <c r="R97" s="39"/>
      <c r="S97" s="68"/>
      <c r="T97" s="39"/>
      <c r="U97" s="68"/>
      <c r="V97" s="39"/>
      <c r="W97" s="68"/>
      <c r="X97" s="39"/>
      <c r="Y97" s="68"/>
      <c r="Z97" s="39"/>
      <c r="AA97" s="68"/>
      <c r="AB97" s="39"/>
      <c r="AC97" s="68"/>
      <c r="AD97" s="39"/>
      <c r="AE97" s="68"/>
      <c r="AF97" s="39"/>
      <c r="AG97" s="68"/>
      <c r="AH97" s="39"/>
      <c r="AI97" s="68"/>
      <c r="AJ97" s="39"/>
      <c r="AK97" s="68"/>
      <c r="AL97" s="39"/>
      <c r="AM97" s="68"/>
      <c r="AN97" s="40"/>
      <c r="AO97" s="38"/>
      <c r="AP97" s="38">
        <v>0</v>
      </c>
      <c r="AQ97" s="41">
        <v>0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87</v>
      </c>
      <c r="E98" s="34">
        <f t="shared" si="78"/>
        <v>36</v>
      </c>
      <c r="F98" s="36">
        <f t="shared" si="79"/>
        <v>51</v>
      </c>
      <c r="G98" s="37">
        <v>0</v>
      </c>
      <c r="H98" s="27">
        <v>0</v>
      </c>
      <c r="I98" s="24">
        <v>0</v>
      </c>
      <c r="J98" s="238">
        <v>0</v>
      </c>
      <c r="K98" s="24">
        <v>0</v>
      </c>
      <c r="L98" s="39">
        <v>0</v>
      </c>
      <c r="M98" s="37">
        <v>0</v>
      </c>
      <c r="N98" s="39">
        <v>2</v>
      </c>
      <c r="O98" s="68">
        <v>2</v>
      </c>
      <c r="P98" s="39">
        <v>1</v>
      </c>
      <c r="Q98" s="68">
        <v>0</v>
      </c>
      <c r="R98" s="39">
        <v>0</v>
      </c>
      <c r="S98" s="68">
        <v>0</v>
      </c>
      <c r="T98" s="39">
        <v>0</v>
      </c>
      <c r="U98" s="68">
        <v>0</v>
      </c>
      <c r="V98" s="39">
        <v>0</v>
      </c>
      <c r="W98" s="68">
        <v>2</v>
      </c>
      <c r="X98" s="39">
        <v>1</v>
      </c>
      <c r="Y98" s="68">
        <v>0</v>
      </c>
      <c r="Z98" s="39">
        <v>0</v>
      </c>
      <c r="AA98" s="68">
        <v>0</v>
      </c>
      <c r="AB98" s="39">
        <v>3</v>
      </c>
      <c r="AC98" s="68">
        <v>0</v>
      </c>
      <c r="AD98" s="39">
        <v>2</v>
      </c>
      <c r="AE98" s="68">
        <v>0</v>
      </c>
      <c r="AF98" s="39">
        <v>19</v>
      </c>
      <c r="AG98" s="68">
        <v>14</v>
      </c>
      <c r="AH98" s="39">
        <v>17</v>
      </c>
      <c r="AI98" s="68">
        <v>1</v>
      </c>
      <c r="AJ98" s="39">
        <v>6</v>
      </c>
      <c r="AK98" s="68">
        <v>3</v>
      </c>
      <c r="AL98" s="39">
        <v>0</v>
      </c>
      <c r="AM98" s="68">
        <v>14</v>
      </c>
      <c r="AN98" s="40">
        <v>0</v>
      </c>
      <c r="AO98" s="38"/>
      <c r="AP98" s="25">
        <v>0</v>
      </c>
      <c r="AQ98" s="29">
        <v>87</v>
      </c>
      <c r="AR98" s="29">
        <v>0</v>
      </c>
      <c r="AS98" s="29">
        <v>0</v>
      </c>
      <c r="AT98" s="25">
        <v>0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>
        <v>0</v>
      </c>
      <c r="AS99" s="29">
        <v>0</v>
      </c>
      <c r="AT99" s="25">
        <v>0</v>
      </c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20</v>
      </c>
      <c r="E100" s="34">
        <f>SUM(G100+I100+K100+M100+O100+Q100+S100+U100+W100+Y100)</f>
        <v>6</v>
      </c>
      <c r="F100" s="36">
        <f>SUM(H100+J100+L100+N100+P100+R100+T100+V100+X100+Z100)</f>
        <v>14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0</v>
      </c>
      <c r="V100" s="39">
        <v>0</v>
      </c>
      <c r="W100" s="68">
        <v>0</v>
      </c>
      <c r="X100" s="39">
        <v>8</v>
      </c>
      <c r="Y100" s="68">
        <v>6</v>
      </c>
      <c r="Z100" s="39">
        <v>6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/>
      <c r="AP100" s="38">
        <v>0</v>
      </c>
      <c r="AQ100" s="41">
        <v>20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7</v>
      </c>
      <c r="E101" s="34">
        <f t="shared" si="78"/>
        <v>2</v>
      </c>
      <c r="F101" s="36">
        <f t="shared" si="79"/>
        <v>5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1</v>
      </c>
      <c r="X101" s="39">
        <v>1</v>
      </c>
      <c r="Y101" s="68">
        <v>1</v>
      </c>
      <c r="Z101" s="39">
        <v>3</v>
      </c>
      <c r="AA101" s="68">
        <v>0</v>
      </c>
      <c r="AB101" s="39">
        <v>1</v>
      </c>
      <c r="AC101" s="68">
        <v>0</v>
      </c>
      <c r="AD101" s="39">
        <v>0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/>
      <c r="AP101" s="38">
        <v>0</v>
      </c>
      <c r="AQ101" s="41">
        <v>7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10</v>
      </c>
      <c r="E102" s="34">
        <f t="shared" si="78"/>
        <v>6</v>
      </c>
      <c r="F102" s="36">
        <f t="shared" si="79"/>
        <v>4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1</v>
      </c>
      <c r="X102" s="39">
        <v>1</v>
      </c>
      <c r="Y102" s="68">
        <v>2</v>
      </c>
      <c r="Z102" s="39">
        <v>1</v>
      </c>
      <c r="AA102" s="68">
        <v>3</v>
      </c>
      <c r="AB102" s="39">
        <v>1</v>
      </c>
      <c r="AC102" s="68">
        <v>0</v>
      </c>
      <c r="AD102" s="39">
        <v>0</v>
      </c>
      <c r="AE102" s="68">
        <v>0</v>
      </c>
      <c r="AF102" s="39">
        <v>0</v>
      </c>
      <c r="AG102" s="68">
        <v>0</v>
      </c>
      <c r="AH102" s="39">
        <v>1</v>
      </c>
      <c r="AI102" s="68">
        <v>0</v>
      </c>
      <c r="AJ102" s="39">
        <v>0</v>
      </c>
      <c r="AK102" s="68">
        <v>0</v>
      </c>
      <c r="AL102" s="39">
        <v>0</v>
      </c>
      <c r="AM102" s="68">
        <v>0</v>
      </c>
      <c r="AN102" s="40">
        <v>0</v>
      </c>
      <c r="AO102" s="38"/>
      <c r="AP102" s="38">
        <v>0</v>
      </c>
      <c r="AQ102" s="41">
        <v>10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5</v>
      </c>
      <c r="E103" s="34">
        <f t="shared" si="78"/>
        <v>2</v>
      </c>
      <c r="F103" s="36">
        <f t="shared" si="79"/>
        <v>3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0</v>
      </c>
      <c r="X103" s="39">
        <v>0</v>
      </c>
      <c r="Y103" s="68">
        <v>1</v>
      </c>
      <c r="Z103" s="39">
        <v>2</v>
      </c>
      <c r="AA103" s="68">
        <v>1</v>
      </c>
      <c r="AB103" s="39">
        <v>1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/>
      <c r="AP103" s="38">
        <v>0</v>
      </c>
      <c r="AQ103" s="41">
        <v>5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/>
      <c r="AP104" s="38">
        <v>0</v>
      </c>
      <c r="AQ104" s="41">
        <v>0</v>
      </c>
      <c r="AR104" s="29">
        <v>0</v>
      </c>
      <c r="AS104" s="41">
        <v>0</v>
      </c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/>
      <c r="AP105" s="38">
        <v>0</v>
      </c>
      <c r="AQ105" s="41">
        <v>0</v>
      </c>
      <c r="AR105" s="245"/>
      <c r="AS105" s="41">
        <v>0</v>
      </c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4</v>
      </c>
      <c r="E106" s="34">
        <f t="shared" ref="E106:F108" si="87">SUM(Q106+S106+U106+W106+Y106+AA106+AC106+AE106+AG106+AI106+AK106+AM106)</f>
        <v>1</v>
      </c>
      <c r="F106" s="36">
        <f t="shared" si="87"/>
        <v>3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0</v>
      </c>
      <c r="X106" s="39">
        <v>0</v>
      </c>
      <c r="Y106" s="68">
        <v>0</v>
      </c>
      <c r="Z106" s="39">
        <v>0</v>
      </c>
      <c r="AA106" s="68">
        <v>0</v>
      </c>
      <c r="AB106" s="39">
        <v>0</v>
      </c>
      <c r="AC106" s="68">
        <v>0</v>
      </c>
      <c r="AD106" s="39">
        <v>0</v>
      </c>
      <c r="AE106" s="68">
        <v>0</v>
      </c>
      <c r="AF106" s="39">
        <v>0</v>
      </c>
      <c r="AG106" s="68">
        <v>0</v>
      </c>
      <c r="AH106" s="39">
        <v>3</v>
      </c>
      <c r="AI106" s="68">
        <v>1</v>
      </c>
      <c r="AJ106" s="39">
        <v>0</v>
      </c>
      <c r="AK106" s="68">
        <v>0</v>
      </c>
      <c r="AL106" s="39">
        <v>0</v>
      </c>
      <c r="AM106" s="68">
        <v>0</v>
      </c>
      <c r="AN106" s="40">
        <v>0</v>
      </c>
      <c r="AO106" s="38"/>
      <c r="AP106" s="38">
        <v>0</v>
      </c>
      <c r="AQ106" s="41">
        <v>4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10</v>
      </c>
      <c r="E107" s="34">
        <f t="shared" si="87"/>
        <v>2</v>
      </c>
      <c r="F107" s="36">
        <f t="shared" si="87"/>
        <v>8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0</v>
      </c>
      <c r="Y107" s="68">
        <v>0</v>
      </c>
      <c r="Z107" s="39">
        <v>0</v>
      </c>
      <c r="AA107" s="68">
        <v>0</v>
      </c>
      <c r="AB107" s="39">
        <v>0</v>
      </c>
      <c r="AC107" s="68">
        <v>1</v>
      </c>
      <c r="AD107" s="39">
        <v>2</v>
      </c>
      <c r="AE107" s="68">
        <v>0</v>
      </c>
      <c r="AF107" s="39">
        <v>2</v>
      </c>
      <c r="AG107" s="68">
        <v>1</v>
      </c>
      <c r="AH107" s="39">
        <v>4</v>
      </c>
      <c r="AI107" s="68">
        <v>0</v>
      </c>
      <c r="AJ107" s="39">
        <v>0</v>
      </c>
      <c r="AK107" s="68">
        <v>0</v>
      </c>
      <c r="AL107" s="39">
        <v>0</v>
      </c>
      <c r="AM107" s="68">
        <v>0</v>
      </c>
      <c r="AN107" s="40">
        <v>0</v>
      </c>
      <c r="AO107" s="38"/>
      <c r="AP107" s="38">
        <v>0</v>
      </c>
      <c r="AQ107" s="41">
        <v>10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3</v>
      </c>
      <c r="E108" s="34">
        <f t="shared" si="87"/>
        <v>1</v>
      </c>
      <c r="F108" s="36">
        <f t="shared" si="87"/>
        <v>2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0</v>
      </c>
      <c r="X108" s="39">
        <v>1</v>
      </c>
      <c r="Y108" s="68">
        <v>0</v>
      </c>
      <c r="Z108" s="39">
        <v>0</v>
      </c>
      <c r="AA108" s="68">
        <v>1</v>
      </c>
      <c r="AB108" s="39">
        <v>0</v>
      </c>
      <c r="AC108" s="68">
        <v>0</v>
      </c>
      <c r="AD108" s="39">
        <v>1</v>
      </c>
      <c r="AE108" s="68">
        <v>0</v>
      </c>
      <c r="AF108" s="39">
        <v>0</v>
      </c>
      <c r="AG108" s="68">
        <v>0</v>
      </c>
      <c r="AH108" s="39">
        <v>0</v>
      </c>
      <c r="AI108" s="68">
        <v>0</v>
      </c>
      <c r="AJ108" s="39">
        <v>0</v>
      </c>
      <c r="AK108" s="68">
        <v>0</v>
      </c>
      <c r="AL108" s="39">
        <v>0</v>
      </c>
      <c r="AM108" s="68">
        <v>0</v>
      </c>
      <c r="AN108" s="40">
        <v>0</v>
      </c>
      <c r="AO108" s="38"/>
      <c r="AP108" s="38">
        <v>0</v>
      </c>
      <c r="AQ108" s="41">
        <v>3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/>
      <c r="AP109" s="38">
        <v>0</v>
      </c>
      <c r="AQ109" s="41">
        <v>0</v>
      </c>
      <c r="AR109" s="245"/>
      <c r="AS109" s="41">
        <v>0</v>
      </c>
      <c r="AT109" s="38">
        <v>0</v>
      </c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/>
      <c r="AP110" s="38">
        <v>0</v>
      </c>
      <c r="AQ110" s="41">
        <v>0</v>
      </c>
      <c r="AR110" s="41">
        <v>0</v>
      </c>
      <c r="AS110" s="41">
        <v>0</v>
      </c>
      <c r="AT110" s="38">
        <v>0</v>
      </c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/>
      <c r="AP111" s="38">
        <v>0</v>
      </c>
      <c r="AQ111" s="41">
        <v>0</v>
      </c>
      <c r="AR111" s="41">
        <v>0</v>
      </c>
      <c r="AS111" s="41">
        <v>0</v>
      </c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/>
      <c r="AP112" s="38">
        <v>0</v>
      </c>
      <c r="AQ112" s="41">
        <v>0</v>
      </c>
      <c r="AR112" s="41">
        <v>0</v>
      </c>
      <c r="AS112" s="41">
        <v>0</v>
      </c>
      <c r="AT112" s="38">
        <v>0</v>
      </c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/>
      <c r="AP113" s="38">
        <v>0</v>
      </c>
      <c r="AQ113" s="41">
        <v>0</v>
      </c>
      <c r="AR113" s="41">
        <v>0</v>
      </c>
      <c r="AS113" s="41">
        <v>0</v>
      </c>
      <c r="AT113" s="38">
        <v>0</v>
      </c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/>
      <c r="AP114" s="38">
        <v>0</v>
      </c>
      <c r="AQ114" s="41">
        <v>0</v>
      </c>
      <c r="AR114" s="41">
        <v>0</v>
      </c>
      <c r="AS114" s="41">
        <v>0</v>
      </c>
      <c r="AT114" s="38">
        <v>0</v>
      </c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/>
      <c r="AP115" s="38">
        <v>0</v>
      </c>
      <c r="AQ115" s="41">
        <v>0</v>
      </c>
      <c r="AR115" s="41">
        <v>0</v>
      </c>
      <c r="AS115" s="41">
        <v>0</v>
      </c>
      <c r="AT115" s="38">
        <v>0</v>
      </c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/>
      <c r="AP116" s="38">
        <v>0</v>
      </c>
      <c r="AQ116" s="41">
        <v>0</v>
      </c>
      <c r="AR116" s="41">
        <v>0</v>
      </c>
      <c r="AS116" s="41">
        <v>0</v>
      </c>
      <c r="AT116" s="38">
        <v>0</v>
      </c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9</v>
      </c>
      <c r="E117" s="34">
        <f>SUM(S117+U117+W117+Y117+AA117+AC117+AE117+AG117+AI117+AK117+AM117)</f>
        <v>4</v>
      </c>
      <c r="F117" s="36">
        <f>SUM(T117+V117+X117+Z117+AB117+AD117+AF117+AH117+AJ117+AL117+AN117)</f>
        <v>5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>
        <v>0</v>
      </c>
      <c r="T117" s="39">
        <v>0</v>
      </c>
      <c r="U117" s="68">
        <v>0</v>
      </c>
      <c r="V117" s="39">
        <v>0</v>
      </c>
      <c r="W117" s="68">
        <v>0</v>
      </c>
      <c r="X117" s="39">
        <v>0</v>
      </c>
      <c r="Y117" s="68">
        <v>1</v>
      </c>
      <c r="Z117" s="39">
        <v>0</v>
      </c>
      <c r="AA117" s="68">
        <v>0</v>
      </c>
      <c r="AB117" s="39">
        <v>0</v>
      </c>
      <c r="AC117" s="68">
        <v>0</v>
      </c>
      <c r="AD117" s="39">
        <v>0</v>
      </c>
      <c r="AE117" s="68">
        <v>1</v>
      </c>
      <c r="AF117" s="39">
        <v>2</v>
      </c>
      <c r="AG117" s="68">
        <v>1</v>
      </c>
      <c r="AH117" s="39">
        <v>2</v>
      </c>
      <c r="AI117" s="68">
        <v>0</v>
      </c>
      <c r="AJ117" s="39">
        <v>1</v>
      </c>
      <c r="AK117" s="68">
        <v>1</v>
      </c>
      <c r="AL117" s="39">
        <v>0</v>
      </c>
      <c r="AM117" s="68">
        <v>0</v>
      </c>
      <c r="AN117" s="40">
        <v>0</v>
      </c>
      <c r="AO117" s="38"/>
      <c r="AP117" s="38">
        <v>0</v>
      </c>
      <c r="AQ117" s="41">
        <v>9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5</v>
      </c>
      <c r="E118" s="34">
        <f>SUM(U118+W118+Y118+AA118+AC118+AE118+AG118+AI118+AK118+AM118)</f>
        <v>2</v>
      </c>
      <c r="F118" s="36">
        <f>SUM(V118+X118+Z118+AB118+AD118+AF118+AH118+AJ118+AL118+AN118)</f>
        <v>3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1</v>
      </c>
      <c r="W118" s="68">
        <v>1</v>
      </c>
      <c r="X118" s="39">
        <v>0</v>
      </c>
      <c r="Y118" s="68">
        <v>0</v>
      </c>
      <c r="Z118" s="39">
        <v>1</v>
      </c>
      <c r="AA118" s="68">
        <v>1</v>
      </c>
      <c r="AB118" s="39">
        <v>0</v>
      </c>
      <c r="AC118" s="68">
        <v>0</v>
      </c>
      <c r="AD118" s="39">
        <v>0</v>
      </c>
      <c r="AE118" s="68">
        <v>0</v>
      </c>
      <c r="AF118" s="39">
        <v>0</v>
      </c>
      <c r="AG118" s="68">
        <v>0</v>
      </c>
      <c r="AH118" s="39">
        <v>1</v>
      </c>
      <c r="AI118" s="68">
        <v>0</v>
      </c>
      <c r="AJ118" s="39">
        <v>0</v>
      </c>
      <c r="AK118" s="68">
        <v>0</v>
      </c>
      <c r="AL118" s="39">
        <v>0</v>
      </c>
      <c r="AM118" s="68">
        <v>0</v>
      </c>
      <c r="AN118" s="40">
        <v>0</v>
      </c>
      <c r="AO118" s="38"/>
      <c r="AP118" s="38">
        <v>0</v>
      </c>
      <c r="AQ118" s="41">
        <v>5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10</v>
      </c>
      <c r="E120" s="34">
        <f>SUM(G120+I120+K120+M120+O120+Q120+S120+U120+W120+Y120+AA120+AC120+AE120+AG120+AI120+AK120+AM120)</f>
        <v>6</v>
      </c>
      <c r="F120" s="36">
        <f t="shared" si="79"/>
        <v>4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1</v>
      </c>
      <c r="X120" s="39">
        <v>1</v>
      </c>
      <c r="Y120" s="68">
        <v>2</v>
      </c>
      <c r="Z120" s="39">
        <v>1</v>
      </c>
      <c r="AA120" s="68">
        <v>3</v>
      </c>
      <c r="AB120" s="39">
        <v>1</v>
      </c>
      <c r="AC120" s="68">
        <v>0</v>
      </c>
      <c r="AD120" s="39">
        <v>0</v>
      </c>
      <c r="AE120" s="68">
        <v>0</v>
      </c>
      <c r="AF120" s="39">
        <v>0</v>
      </c>
      <c r="AG120" s="68">
        <v>0</v>
      </c>
      <c r="AH120" s="39">
        <v>1</v>
      </c>
      <c r="AI120" s="68">
        <v>0</v>
      </c>
      <c r="AJ120" s="39">
        <v>0</v>
      </c>
      <c r="AK120" s="68">
        <v>0</v>
      </c>
      <c r="AL120" s="39">
        <v>0</v>
      </c>
      <c r="AM120" s="68">
        <v>0</v>
      </c>
      <c r="AN120" s="40">
        <v>0</v>
      </c>
      <c r="AO120" s="38"/>
      <c r="AP120" s="38">
        <v>0</v>
      </c>
      <c r="AQ120" s="41">
        <v>10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>
        <v>0</v>
      </c>
      <c r="AS121" s="41">
        <v>0</v>
      </c>
      <c r="AT121" s="38">
        <v>0</v>
      </c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>
        <v>0</v>
      </c>
      <c r="AS122" s="41">
        <v>0</v>
      </c>
      <c r="AT122" s="38">
        <v>0</v>
      </c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>
        <v>0</v>
      </c>
      <c r="AS123" s="41">
        <v>0</v>
      </c>
      <c r="AT123" s="38">
        <v>0</v>
      </c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>
        <v>0</v>
      </c>
      <c r="AS124" s="41">
        <v>0</v>
      </c>
      <c r="AT124" s="38">
        <v>0</v>
      </c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>
        <v>0</v>
      </c>
      <c r="AS125" s="41">
        <v>0</v>
      </c>
      <c r="AT125" s="38">
        <v>0</v>
      </c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4</v>
      </c>
      <c r="E126" s="34">
        <f t="shared" si="92"/>
        <v>2</v>
      </c>
      <c r="F126" s="36">
        <f t="shared" si="92"/>
        <v>2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0</v>
      </c>
      <c r="AH126" s="39">
        <v>0</v>
      </c>
      <c r="AI126" s="68">
        <v>0</v>
      </c>
      <c r="AJ126" s="39">
        <v>0</v>
      </c>
      <c r="AK126" s="68">
        <v>2</v>
      </c>
      <c r="AL126" s="39">
        <v>1</v>
      </c>
      <c r="AM126" s="68">
        <v>0</v>
      </c>
      <c r="AN126" s="40">
        <v>1</v>
      </c>
      <c r="AO126" s="243"/>
      <c r="AP126" s="38">
        <v>0</v>
      </c>
      <c r="AQ126" s="41">
        <v>4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>
        <v>0</v>
      </c>
      <c r="AS127" s="41">
        <v>0</v>
      </c>
      <c r="AT127" s="38">
        <v>0</v>
      </c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/>
      <c r="AP128" s="252">
        <v>0</v>
      </c>
      <c r="AQ128" s="249">
        <v>0</v>
      </c>
      <c r="AR128" s="249">
        <v>0</v>
      </c>
      <c r="AS128" s="41">
        <v>0</v>
      </c>
      <c r="AT128" s="38">
        <v>0</v>
      </c>
      <c r="AU128" s="38">
        <v>0</v>
      </c>
      <c r="AV128" s="38">
        <v>0</v>
      </c>
      <c r="AW128" s="38"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/>
      <c r="AP129" s="252">
        <v>0</v>
      </c>
      <c r="AQ129" s="249">
        <v>0</v>
      </c>
      <c r="AR129" s="249">
        <v>0</v>
      </c>
      <c r="AS129" s="41">
        <v>0</v>
      </c>
      <c r="AT129" s="38">
        <v>0</v>
      </c>
      <c r="AU129" s="38">
        <v>0</v>
      </c>
      <c r="AV129" s="38">
        <v>0</v>
      </c>
      <c r="AW129" s="38"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/>
      <c r="AP130" s="252">
        <v>0</v>
      </c>
      <c r="AQ130" s="249">
        <v>0</v>
      </c>
      <c r="AR130" s="249">
        <v>0</v>
      </c>
      <c r="AS130" s="41">
        <v>0</v>
      </c>
      <c r="AT130" s="38">
        <v>0</v>
      </c>
      <c r="AU130" s="38">
        <v>0</v>
      </c>
      <c r="AV130" s="38">
        <v>0</v>
      </c>
      <c r="AW130" s="38"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/>
      <c r="AP131" s="252">
        <v>0</v>
      </c>
      <c r="AQ131" s="249">
        <v>0</v>
      </c>
      <c r="AR131" s="249">
        <v>0</v>
      </c>
      <c r="AS131" s="41">
        <v>0</v>
      </c>
      <c r="AT131" s="38">
        <v>0</v>
      </c>
      <c r="AU131" s="38">
        <v>0</v>
      </c>
      <c r="AV131" s="38">
        <v>0</v>
      </c>
      <c r="AW131" s="38"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/>
      <c r="AP132" s="252">
        <v>0</v>
      </c>
      <c r="AQ132" s="249">
        <v>0</v>
      </c>
      <c r="AR132" s="249">
        <v>0</v>
      </c>
      <c r="AS132" s="41">
        <v>0</v>
      </c>
      <c r="AT132" s="38">
        <v>0</v>
      </c>
      <c r="AU132" s="38">
        <v>0</v>
      </c>
      <c r="AV132" s="38">
        <v>0</v>
      </c>
      <c r="AW132" s="38"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/>
      <c r="AP133" s="252">
        <v>0</v>
      </c>
      <c r="AQ133" s="249">
        <v>0</v>
      </c>
      <c r="AR133" s="249">
        <v>0</v>
      </c>
      <c r="AS133" s="41">
        <v>0</v>
      </c>
      <c r="AT133" s="38">
        <v>0</v>
      </c>
      <c r="AU133" s="38">
        <v>0</v>
      </c>
      <c r="AV133" s="38">
        <v>0</v>
      </c>
      <c r="AW133" s="38"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/>
      <c r="AP134" s="38">
        <v>0</v>
      </c>
      <c r="AQ134" s="41">
        <v>0</v>
      </c>
      <c r="AR134" s="41">
        <v>0</v>
      </c>
      <c r="AS134" s="41">
        <v>0</v>
      </c>
      <c r="AT134" s="38">
        <v>0</v>
      </c>
      <c r="AU134" s="38">
        <v>0</v>
      </c>
      <c r="AV134" s="38">
        <v>0</v>
      </c>
      <c r="AW134" s="38"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/>
      <c r="AP135" s="38">
        <v>0</v>
      </c>
      <c r="AQ135" s="41">
        <v>0</v>
      </c>
      <c r="AR135" s="41">
        <v>0</v>
      </c>
      <c r="AS135" s="41">
        <v>0</v>
      </c>
      <c r="AT135" s="38">
        <v>0</v>
      </c>
      <c r="AU135" s="38">
        <v>0</v>
      </c>
      <c r="AV135" s="38">
        <v>0</v>
      </c>
      <c r="AW135" s="38"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0</v>
      </c>
      <c r="E136" s="34">
        <f t="shared" si="78"/>
        <v>0</v>
      </c>
      <c r="F136" s="36">
        <f t="shared" si="79"/>
        <v>0</v>
      </c>
      <c r="G136" s="253"/>
      <c r="H136" s="254"/>
      <c r="I136" s="253"/>
      <c r="J136" s="255"/>
      <c r="K136" s="253"/>
      <c r="L136" s="39"/>
      <c r="M136" s="37"/>
      <c r="N136" s="39"/>
      <c r="O136" s="68"/>
      <c r="P136" s="39"/>
      <c r="Q136" s="68"/>
      <c r="R136" s="39"/>
      <c r="S136" s="68"/>
      <c r="T136" s="39"/>
      <c r="U136" s="68"/>
      <c r="V136" s="39"/>
      <c r="W136" s="68"/>
      <c r="X136" s="39"/>
      <c r="Y136" s="68"/>
      <c r="Z136" s="39"/>
      <c r="AA136" s="68"/>
      <c r="AB136" s="39"/>
      <c r="AC136" s="68"/>
      <c r="AD136" s="39"/>
      <c r="AE136" s="68"/>
      <c r="AF136" s="39"/>
      <c r="AG136" s="68"/>
      <c r="AH136" s="39"/>
      <c r="AI136" s="68"/>
      <c r="AJ136" s="39"/>
      <c r="AK136" s="68"/>
      <c r="AL136" s="39"/>
      <c r="AM136" s="68"/>
      <c r="AN136" s="40"/>
      <c r="AO136" s="38"/>
      <c r="AP136" s="256">
        <v>0</v>
      </c>
      <c r="AQ136" s="41">
        <v>0</v>
      </c>
      <c r="AR136" s="41">
        <v>0</v>
      </c>
      <c r="AS136" s="257">
        <v>0</v>
      </c>
      <c r="AT136" s="38">
        <v>0</v>
      </c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/>
      <c r="AP137" s="256">
        <v>0</v>
      </c>
      <c r="AQ137" s="41">
        <v>0</v>
      </c>
      <c r="AR137" s="41">
        <v>0</v>
      </c>
      <c r="AS137" s="257">
        <v>0</v>
      </c>
      <c r="AT137" s="38">
        <v>0</v>
      </c>
      <c r="AU137" s="38">
        <v>0</v>
      </c>
      <c r="AV137" s="38">
        <v>0</v>
      </c>
      <c r="AW137" s="38">
        <v>0</v>
      </c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/>
      <c r="AP138" s="256">
        <v>0</v>
      </c>
      <c r="AQ138" s="41">
        <v>0</v>
      </c>
      <c r="AR138" s="41">
        <v>0</v>
      </c>
      <c r="AS138" s="257">
        <v>0</v>
      </c>
      <c r="AT138" s="38">
        <v>0</v>
      </c>
      <c r="AU138" s="38">
        <v>0</v>
      </c>
      <c r="AV138" s="38">
        <v>0</v>
      </c>
      <c r="AW138" s="38">
        <v>0</v>
      </c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/>
      <c r="AP139" s="256">
        <v>0</v>
      </c>
      <c r="AQ139" s="41">
        <v>0</v>
      </c>
      <c r="AR139" s="41">
        <v>0</v>
      </c>
      <c r="AS139" s="257">
        <v>0</v>
      </c>
      <c r="AT139" s="38">
        <v>0</v>
      </c>
      <c r="AU139" s="38">
        <v>0</v>
      </c>
      <c r="AV139" s="38">
        <v>0</v>
      </c>
      <c r="AW139" s="38">
        <v>0</v>
      </c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/>
      <c r="AP140" s="256">
        <v>0</v>
      </c>
      <c r="AQ140" s="41">
        <v>0</v>
      </c>
      <c r="AR140" s="41">
        <v>0</v>
      </c>
      <c r="AS140" s="257">
        <v>0</v>
      </c>
      <c r="AT140" s="38">
        <v>0</v>
      </c>
      <c r="AU140" s="38">
        <v>0</v>
      </c>
      <c r="AV140" s="38">
        <v>0</v>
      </c>
      <c r="AW140" s="38">
        <v>0</v>
      </c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/>
      <c r="AP141" s="38">
        <v>0</v>
      </c>
      <c r="AQ141" s="41">
        <v>0</v>
      </c>
      <c r="AR141" s="41">
        <v>0</v>
      </c>
      <c r="AS141" s="41">
        <v>0</v>
      </c>
      <c r="AT141" s="38">
        <v>0</v>
      </c>
      <c r="AU141" s="38">
        <v>0</v>
      </c>
      <c r="AV141" s="38">
        <v>0</v>
      </c>
      <c r="AW141" s="38">
        <v>0</v>
      </c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/>
      <c r="AP142" s="38">
        <v>0</v>
      </c>
      <c r="AQ142" s="41">
        <v>0</v>
      </c>
      <c r="AR142" s="41">
        <v>0</v>
      </c>
      <c r="AS142" s="41">
        <v>0</v>
      </c>
      <c r="AT142" s="38">
        <v>0</v>
      </c>
      <c r="AU142" s="80">
        <v>0</v>
      </c>
      <c r="AV142" s="80">
        <v>0</v>
      </c>
      <c r="AW142" s="80">
        <v>0</v>
      </c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3486" t="s">
        <v>4</v>
      </c>
      <c r="B143" s="3507"/>
      <c r="C143" s="3494"/>
      <c r="D143" s="1217">
        <f t="shared" si="77"/>
        <v>538</v>
      </c>
      <c r="E143" s="1164">
        <f t="shared" si="78"/>
        <v>211</v>
      </c>
      <c r="F143" s="1218">
        <f t="shared" si="79"/>
        <v>327</v>
      </c>
      <c r="G143" s="1217">
        <f t="shared" ref="G143:AW143" si="95">SUM(G90:G142)</f>
        <v>1</v>
      </c>
      <c r="H143" s="1219">
        <f t="shared" si="95"/>
        <v>1</v>
      </c>
      <c r="I143" s="1217">
        <f t="shared" si="95"/>
        <v>0</v>
      </c>
      <c r="J143" s="1220">
        <f t="shared" si="95"/>
        <v>0</v>
      </c>
      <c r="K143" s="1217">
        <f t="shared" si="95"/>
        <v>0</v>
      </c>
      <c r="L143" s="1219">
        <f t="shared" si="95"/>
        <v>1</v>
      </c>
      <c r="M143" s="1221">
        <f t="shared" si="95"/>
        <v>0</v>
      </c>
      <c r="N143" s="1222">
        <f t="shared" si="95"/>
        <v>2</v>
      </c>
      <c r="O143" s="1223">
        <f t="shared" si="95"/>
        <v>3</v>
      </c>
      <c r="P143" s="1222">
        <f t="shared" si="95"/>
        <v>2</v>
      </c>
      <c r="Q143" s="1223">
        <f t="shared" si="95"/>
        <v>2</v>
      </c>
      <c r="R143" s="1222">
        <f t="shared" si="95"/>
        <v>0</v>
      </c>
      <c r="S143" s="1223">
        <f t="shared" si="95"/>
        <v>4</v>
      </c>
      <c r="T143" s="1222">
        <f t="shared" si="95"/>
        <v>1</v>
      </c>
      <c r="U143" s="1223">
        <f t="shared" si="95"/>
        <v>10</v>
      </c>
      <c r="V143" s="1222">
        <f t="shared" si="95"/>
        <v>8</v>
      </c>
      <c r="W143" s="1223">
        <f t="shared" si="95"/>
        <v>21</v>
      </c>
      <c r="X143" s="1222">
        <f t="shared" si="95"/>
        <v>22</v>
      </c>
      <c r="Y143" s="1223">
        <f t="shared" si="95"/>
        <v>26</v>
      </c>
      <c r="Z143" s="1222">
        <f t="shared" si="95"/>
        <v>28</v>
      </c>
      <c r="AA143" s="1223">
        <f t="shared" si="95"/>
        <v>15</v>
      </c>
      <c r="AB143" s="1222">
        <f t="shared" si="95"/>
        <v>30</v>
      </c>
      <c r="AC143" s="1223">
        <f t="shared" si="95"/>
        <v>3</v>
      </c>
      <c r="AD143" s="1222">
        <f t="shared" si="95"/>
        <v>26</v>
      </c>
      <c r="AE143" s="1223">
        <f t="shared" si="95"/>
        <v>8</v>
      </c>
      <c r="AF143" s="1222">
        <f t="shared" si="95"/>
        <v>43</v>
      </c>
      <c r="AG143" s="1223">
        <f t="shared" si="95"/>
        <v>41</v>
      </c>
      <c r="AH143" s="1222">
        <f t="shared" si="95"/>
        <v>83</v>
      </c>
      <c r="AI143" s="1223">
        <f t="shared" si="95"/>
        <v>17</v>
      </c>
      <c r="AJ143" s="1222">
        <f t="shared" si="95"/>
        <v>33</v>
      </c>
      <c r="AK143" s="1223">
        <f t="shared" si="95"/>
        <v>32</v>
      </c>
      <c r="AL143" s="1222">
        <f t="shared" si="95"/>
        <v>35</v>
      </c>
      <c r="AM143" s="1223">
        <f t="shared" si="95"/>
        <v>28</v>
      </c>
      <c r="AN143" s="1224">
        <f t="shared" si="95"/>
        <v>12</v>
      </c>
      <c r="AO143" s="1225">
        <f t="shared" si="95"/>
        <v>6</v>
      </c>
      <c r="AP143" s="1226">
        <f t="shared" si="95"/>
        <v>0</v>
      </c>
      <c r="AQ143" s="1226">
        <f t="shared" si="95"/>
        <v>538</v>
      </c>
      <c r="AR143" s="1226">
        <f t="shared" si="95"/>
        <v>1</v>
      </c>
      <c r="AS143" s="1226">
        <f t="shared" si="95"/>
        <v>0</v>
      </c>
      <c r="AT143" s="1226">
        <f t="shared" si="95"/>
        <v>0</v>
      </c>
      <c r="AU143" s="1226">
        <f t="shared" si="95"/>
        <v>0</v>
      </c>
      <c r="AV143" s="1226">
        <f t="shared" si="95"/>
        <v>0</v>
      </c>
      <c r="AW143" s="1226">
        <f t="shared" si="95"/>
        <v>1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3711" t="s">
        <v>179</v>
      </c>
      <c r="B145" s="3711"/>
      <c r="C145" s="3711"/>
      <c r="D145" s="3683" t="s">
        <v>4</v>
      </c>
      <c r="E145" s="3684"/>
      <c r="F145" s="3685"/>
      <c r="G145" s="3486" t="s">
        <v>5</v>
      </c>
      <c r="H145" s="3507"/>
      <c r="I145" s="3507"/>
      <c r="J145" s="3507"/>
      <c r="K145" s="3507"/>
      <c r="L145" s="3507"/>
      <c r="M145" s="3507"/>
      <c r="N145" s="3507"/>
      <c r="O145" s="3507"/>
      <c r="P145" s="3507"/>
      <c r="Q145" s="3507"/>
      <c r="R145" s="3507"/>
      <c r="S145" s="3507"/>
      <c r="T145" s="3507"/>
      <c r="U145" s="3507"/>
      <c r="V145" s="3507"/>
      <c r="W145" s="3507"/>
      <c r="X145" s="3507"/>
      <c r="Y145" s="3507"/>
      <c r="Z145" s="3507"/>
      <c r="AA145" s="3507"/>
      <c r="AB145" s="3507"/>
      <c r="AC145" s="3507"/>
      <c r="AD145" s="3507"/>
      <c r="AE145" s="3507"/>
      <c r="AF145" s="3507"/>
      <c r="AG145" s="3507"/>
      <c r="AH145" s="3507"/>
      <c r="AI145" s="3507"/>
      <c r="AJ145" s="3507"/>
      <c r="AK145" s="3507"/>
      <c r="AL145" s="3507"/>
      <c r="AM145" s="3507"/>
      <c r="AN145" s="3507"/>
      <c r="AO145" s="3507"/>
      <c r="AP145" s="3508"/>
      <c r="AQ145" s="3494" t="s">
        <v>117</v>
      </c>
      <c r="AR145" s="3710" t="s">
        <v>7</v>
      </c>
      <c r="AS145" s="3710" t="s">
        <v>8</v>
      </c>
      <c r="AT145" s="3710" t="s">
        <v>42</v>
      </c>
      <c r="AU145" s="3705" t="s">
        <v>121</v>
      </c>
      <c r="AV145" s="3705" t="s">
        <v>122</v>
      </c>
      <c r="AW145" s="3705" t="s">
        <v>123</v>
      </c>
      <c r="AX145" s="3705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3711"/>
      <c r="B146" s="3711"/>
      <c r="C146" s="3711"/>
      <c r="D146" s="3686"/>
      <c r="E146" s="3567"/>
      <c r="F146" s="3687"/>
      <c r="G146" s="3664" t="s">
        <v>14</v>
      </c>
      <c r="H146" s="3514"/>
      <c r="I146" s="3486" t="s">
        <v>15</v>
      </c>
      <c r="J146" s="3494"/>
      <c r="K146" s="3507" t="s">
        <v>16</v>
      </c>
      <c r="L146" s="3494"/>
      <c r="M146" s="3486" t="s">
        <v>17</v>
      </c>
      <c r="N146" s="3494"/>
      <c r="O146" s="3486" t="s">
        <v>18</v>
      </c>
      <c r="P146" s="3494"/>
      <c r="Q146" s="3486" t="s">
        <v>19</v>
      </c>
      <c r="R146" s="3494"/>
      <c r="S146" s="3486" t="s">
        <v>20</v>
      </c>
      <c r="T146" s="3494"/>
      <c r="U146" s="3486" t="s">
        <v>21</v>
      </c>
      <c r="V146" s="3494"/>
      <c r="W146" s="3486" t="s">
        <v>22</v>
      </c>
      <c r="X146" s="3494"/>
      <c r="Y146" s="3486" t="s">
        <v>23</v>
      </c>
      <c r="Z146" s="3493"/>
      <c r="AA146" s="3486" t="s">
        <v>24</v>
      </c>
      <c r="AB146" s="3493"/>
      <c r="AC146" s="3486" t="s">
        <v>25</v>
      </c>
      <c r="AD146" s="3493"/>
      <c r="AE146" s="3486" t="s">
        <v>26</v>
      </c>
      <c r="AF146" s="3493"/>
      <c r="AG146" s="3486" t="s">
        <v>27</v>
      </c>
      <c r="AH146" s="3493"/>
      <c r="AI146" s="3486" t="s">
        <v>28</v>
      </c>
      <c r="AJ146" s="3493"/>
      <c r="AK146" s="3486" t="s">
        <v>29</v>
      </c>
      <c r="AL146" s="3493"/>
      <c r="AM146" s="3486" t="s">
        <v>30</v>
      </c>
      <c r="AN146" s="3493"/>
      <c r="AO146" s="3486" t="s">
        <v>31</v>
      </c>
      <c r="AP146" s="3706"/>
      <c r="AQ146" s="3494"/>
      <c r="AR146" s="3710"/>
      <c r="AS146" s="3710"/>
      <c r="AT146" s="3710"/>
      <c r="AU146" s="3705"/>
      <c r="AV146" s="3705"/>
      <c r="AW146" s="3705"/>
      <c r="AX146" s="3705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3711"/>
      <c r="B147" s="3711"/>
      <c r="C147" s="3711"/>
      <c r="D147" s="1139" t="s">
        <v>180</v>
      </c>
      <c r="E147" s="1140" t="s">
        <v>33</v>
      </c>
      <c r="F147" s="1139" t="s">
        <v>34</v>
      </c>
      <c r="G147" s="1140" t="s">
        <v>33</v>
      </c>
      <c r="H147" s="1139" t="s">
        <v>34</v>
      </c>
      <c r="I147" s="1140" t="s">
        <v>33</v>
      </c>
      <c r="J147" s="1139" t="s">
        <v>34</v>
      </c>
      <c r="K147" s="1140" t="s">
        <v>33</v>
      </c>
      <c r="L147" s="1139" t="s">
        <v>34</v>
      </c>
      <c r="M147" s="1140" t="s">
        <v>33</v>
      </c>
      <c r="N147" s="1139" t="s">
        <v>34</v>
      </c>
      <c r="O147" s="1140" t="s">
        <v>33</v>
      </c>
      <c r="P147" s="1139" t="s">
        <v>34</v>
      </c>
      <c r="Q147" s="1140" t="s">
        <v>33</v>
      </c>
      <c r="R147" s="1139" t="s">
        <v>34</v>
      </c>
      <c r="S147" s="1140" t="s">
        <v>33</v>
      </c>
      <c r="T147" s="1139" t="s">
        <v>34</v>
      </c>
      <c r="U147" s="1140" t="s">
        <v>33</v>
      </c>
      <c r="V147" s="1139" t="s">
        <v>34</v>
      </c>
      <c r="W147" s="1140" t="s">
        <v>33</v>
      </c>
      <c r="X147" s="1139" t="s">
        <v>34</v>
      </c>
      <c r="Y147" s="1140" t="s">
        <v>33</v>
      </c>
      <c r="Z147" s="1139" t="s">
        <v>34</v>
      </c>
      <c r="AA147" s="1140" t="s">
        <v>33</v>
      </c>
      <c r="AB147" s="1139" t="s">
        <v>34</v>
      </c>
      <c r="AC147" s="1140" t="s">
        <v>33</v>
      </c>
      <c r="AD147" s="1139" t="s">
        <v>34</v>
      </c>
      <c r="AE147" s="1140" t="s">
        <v>33</v>
      </c>
      <c r="AF147" s="1139" t="s">
        <v>34</v>
      </c>
      <c r="AG147" s="1140" t="s">
        <v>33</v>
      </c>
      <c r="AH147" s="1139" t="s">
        <v>34</v>
      </c>
      <c r="AI147" s="1140" t="s">
        <v>33</v>
      </c>
      <c r="AJ147" s="1139" t="s">
        <v>34</v>
      </c>
      <c r="AK147" s="1140" t="s">
        <v>33</v>
      </c>
      <c r="AL147" s="1139" t="s">
        <v>34</v>
      </c>
      <c r="AM147" s="1140" t="s">
        <v>33</v>
      </c>
      <c r="AN147" s="1139" t="s">
        <v>34</v>
      </c>
      <c r="AO147" s="1140" t="s">
        <v>33</v>
      </c>
      <c r="AP147" s="1148" t="s">
        <v>34</v>
      </c>
      <c r="AQ147" s="3494"/>
      <c r="AR147" s="3710"/>
      <c r="AS147" s="3710"/>
      <c r="AT147" s="3710"/>
      <c r="AU147" s="3705"/>
      <c r="AV147" s="3705"/>
      <c r="AW147" s="3705"/>
      <c r="AX147" s="3705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3707" t="s">
        <v>181</v>
      </c>
      <c r="B148" s="3708"/>
      <c r="C148" s="3709"/>
      <c r="D148" s="1141">
        <f>SUM(G148:AP148)</f>
        <v>500</v>
      </c>
      <c r="E148" s="1149">
        <f>SUM(G148+I148+K148+M148+O148+Q148+S148+U148+W148+Y148+AA148+AC148+AE148+AG148+AI148+AK148+AM148+AO148)</f>
        <v>158</v>
      </c>
      <c r="F148" s="895">
        <f>SUM(H148+J148+L148+N148+P148+R148+T148+V148+X148+Z148+AB148+AD148+AF148+AH148+AJ148+AL148+AN148+AP148)</f>
        <v>342</v>
      </c>
      <c r="G148" s="1150">
        <v>0</v>
      </c>
      <c r="H148" s="892">
        <v>0</v>
      </c>
      <c r="I148" s="1143">
        <v>0</v>
      </c>
      <c r="J148" s="892">
        <v>0</v>
      </c>
      <c r="K148" s="1143">
        <v>2</v>
      </c>
      <c r="L148" s="892">
        <v>0</v>
      </c>
      <c r="M148" s="1143">
        <v>0</v>
      </c>
      <c r="N148" s="892">
        <v>0</v>
      </c>
      <c r="O148" s="902">
        <v>0</v>
      </c>
      <c r="P148" s="892">
        <v>2</v>
      </c>
      <c r="Q148" s="902">
        <v>2</v>
      </c>
      <c r="R148" s="892">
        <v>1</v>
      </c>
      <c r="S148" s="902">
        <v>2</v>
      </c>
      <c r="T148" s="892">
        <v>2</v>
      </c>
      <c r="U148" s="1143">
        <v>1</v>
      </c>
      <c r="V148" s="892">
        <v>1</v>
      </c>
      <c r="W148" s="1143">
        <v>7</v>
      </c>
      <c r="X148" s="892">
        <v>2</v>
      </c>
      <c r="Y148" s="1143">
        <v>6</v>
      </c>
      <c r="Z148" s="892">
        <v>7</v>
      </c>
      <c r="AA148" s="1143">
        <v>15</v>
      </c>
      <c r="AB148" s="892">
        <v>4</v>
      </c>
      <c r="AC148" s="1143">
        <v>10</v>
      </c>
      <c r="AD148" s="892">
        <v>14</v>
      </c>
      <c r="AE148" s="1143">
        <v>7</v>
      </c>
      <c r="AF148" s="892">
        <v>60</v>
      </c>
      <c r="AG148" s="1143">
        <v>37</v>
      </c>
      <c r="AH148" s="892">
        <v>90</v>
      </c>
      <c r="AI148" s="1143">
        <v>43</v>
      </c>
      <c r="AJ148" s="892">
        <v>92</v>
      </c>
      <c r="AK148" s="1143">
        <v>19</v>
      </c>
      <c r="AL148" s="892">
        <v>33</v>
      </c>
      <c r="AM148" s="1143">
        <v>2</v>
      </c>
      <c r="AN148" s="892">
        <v>22</v>
      </c>
      <c r="AO148" s="1143">
        <v>5</v>
      </c>
      <c r="AP148" s="893">
        <v>12</v>
      </c>
      <c r="AQ148" s="1157">
        <v>0</v>
      </c>
      <c r="AR148" s="25">
        <v>1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1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132</v>
      </c>
      <c r="E149" s="34">
        <f t="shared" ref="E149:E155" si="108">SUM(G149+I149+K149+M149+O149+Q149+S149+U149+W149+Y149+AA149+AC149+AE149+AG149+AI149+AK149+AM149+AO149)</f>
        <v>40</v>
      </c>
      <c r="F149" s="36">
        <f t="shared" ref="F149:F156" si="109">SUM(H149+J149+L149+N149+P149+R149+T149+V149+X149+Z149+AB149+AD149+AF149+AH149+AJ149+AL149+AN149+AP149)</f>
        <v>92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0</v>
      </c>
      <c r="P149" s="39">
        <v>0</v>
      </c>
      <c r="Q149" s="276">
        <v>0</v>
      </c>
      <c r="R149" s="39">
        <v>0</v>
      </c>
      <c r="S149" s="276">
        <v>2</v>
      </c>
      <c r="T149" s="39">
        <v>0</v>
      </c>
      <c r="U149" s="68">
        <v>4</v>
      </c>
      <c r="V149" s="39">
        <v>2</v>
      </c>
      <c r="W149" s="68">
        <v>4</v>
      </c>
      <c r="X149" s="39">
        <v>0</v>
      </c>
      <c r="Y149" s="68">
        <v>6</v>
      </c>
      <c r="Z149" s="39">
        <v>10</v>
      </c>
      <c r="AA149" s="68">
        <v>8</v>
      </c>
      <c r="AB149" s="39">
        <v>0</v>
      </c>
      <c r="AC149" s="68">
        <v>0</v>
      </c>
      <c r="AD149" s="39">
        <v>20</v>
      </c>
      <c r="AE149" s="68">
        <v>0</v>
      </c>
      <c r="AF149" s="39">
        <v>20</v>
      </c>
      <c r="AG149" s="68">
        <v>8</v>
      </c>
      <c r="AH149" s="39">
        <v>16</v>
      </c>
      <c r="AI149" s="68">
        <v>4</v>
      </c>
      <c r="AJ149" s="39">
        <v>16</v>
      </c>
      <c r="AK149" s="68">
        <v>4</v>
      </c>
      <c r="AL149" s="39">
        <v>8</v>
      </c>
      <c r="AM149" s="68">
        <v>0</v>
      </c>
      <c r="AN149" s="39">
        <v>0</v>
      </c>
      <c r="AO149" s="68">
        <v>0</v>
      </c>
      <c r="AP149" s="40">
        <v>0</v>
      </c>
      <c r="AQ149" s="38">
        <v>0</v>
      </c>
      <c r="AR149" s="25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/>
      <c r="AR150" s="25"/>
      <c r="AS150" s="29"/>
      <c r="AT150" s="29"/>
      <c r="AU150" s="29"/>
      <c r="AV150" s="29"/>
      <c r="AW150" s="29"/>
      <c r="AX150" s="29"/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/>
      <c r="AR151" s="25"/>
      <c r="AS151" s="29"/>
      <c r="AT151" s="29"/>
      <c r="AU151" s="29"/>
      <c r="AV151" s="29"/>
      <c r="AW151" s="29"/>
      <c r="AX151" s="29"/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0</v>
      </c>
      <c r="E152" s="34">
        <f t="shared" si="108"/>
        <v>0</v>
      </c>
      <c r="F152" s="36">
        <f t="shared" si="109"/>
        <v>0</v>
      </c>
      <c r="G152" s="37"/>
      <c r="H152" s="39"/>
      <c r="I152" s="68"/>
      <c r="J152" s="39"/>
      <c r="K152" s="68"/>
      <c r="L152" s="39"/>
      <c r="M152" s="68"/>
      <c r="N152" s="39"/>
      <c r="O152" s="276"/>
      <c r="P152" s="39"/>
      <c r="Q152" s="276"/>
      <c r="R152" s="39"/>
      <c r="S152" s="276"/>
      <c r="T152" s="39"/>
      <c r="U152" s="68"/>
      <c r="V152" s="39"/>
      <c r="W152" s="68"/>
      <c r="X152" s="39"/>
      <c r="Y152" s="68"/>
      <c r="Z152" s="39"/>
      <c r="AA152" s="68"/>
      <c r="AB152" s="39"/>
      <c r="AC152" s="68"/>
      <c r="AD152" s="39"/>
      <c r="AE152" s="68"/>
      <c r="AF152" s="39"/>
      <c r="AG152" s="68"/>
      <c r="AH152" s="39"/>
      <c r="AI152" s="68"/>
      <c r="AJ152" s="39"/>
      <c r="AK152" s="68"/>
      <c r="AL152" s="39"/>
      <c r="AM152" s="68"/>
      <c r="AN152" s="39"/>
      <c r="AO152" s="68"/>
      <c r="AP152" s="40"/>
      <c r="AQ152" s="38"/>
      <c r="AR152" s="25"/>
      <c r="AS152" s="29"/>
      <c r="AT152" s="29"/>
      <c r="AU152" s="29"/>
      <c r="AV152" s="29"/>
      <c r="AW152" s="29"/>
      <c r="AX152" s="29"/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0</v>
      </c>
      <c r="E153" s="34">
        <f t="shared" si="108"/>
        <v>0</v>
      </c>
      <c r="F153" s="36">
        <f t="shared" si="109"/>
        <v>0</v>
      </c>
      <c r="G153" s="37"/>
      <c r="H153" s="39"/>
      <c r="I153" s="68"/>
      <c r="J153" s="39"/>
      <c r="K153" s="68"/>
      <c r="L153" s="39"/>
      <c r="M153" s="68"/>
      <c r="N153" s="39"/>
      <c r="O153" s="276"/>
      <c r="P153" s="39"/>
      <c r="Q153" s="276"/>
      <c r="R153" s="39"/>
      <c r="S153" s="276"/>
      <c r="T153" s="39"/>
      <c r="U153" s="68"/>
      <c r="V153" s="39"/>
      <c r="W153" s="68"/>
      <c r="X153" s="39"/>
      <c r="Y153" s="68"/>
      <c r="Z153" s="39"/>
      <c r="AA153" s="68"/>
      <c r="AB153" s="39"/>
      <c r="AC153" s="68"/>
      <c r="AD153" s="39"/>
      <c r="AE153" s="68"/>
      <c r="AF153" s="39"/>
      <c r="AG153" s="68"/>
      <c r="AH153" s="39"/>
      <c r="AI153" s="68"/>
      <c r="AJ153" s="39"/>
      <c r="AK153" s="68"/>
      <c r="AL153" s="39"/>
      <c r="AM153" s="68"/>
      <c r="AN153" s="39"/>
      <c r="AO153" s="68"/>
      <c r="AP153" s="40"/>
      <c r="AQ153" s="38"/>
      <c r="AR153" s="25"/>
      <c r="AS153" s="29"/>
      <c r="AT153" s="29"/>
      <c r="AU153" s="29"/>
      <c r="AV153" s="29"/>
      <c r="AW153" s="29"/>
      <c r="AX153" s="29"/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0</v>
      </c>
      <c r="E154" s="34">
        <f t="shared" si="108"/>
        <v>0</v>
      </c>
      <c r="F154" s="36">
        <f t="shared" si="109"/>
        <v>0</v>
      </c>
      <c r="G154" s="37"/>
      <c r="H154" s="39"/>
      <c r="I154" s="68"/>
      <c r="J154" s="39"/>
      <c r="K154" s="68"/>
      <c r="L154" s="39"/>
      <c r="M154" s="68"/>
      <c r="N154" s="39"/>
      <c r="O154" s="276"/>
      <c r="P154" s="39"/>
      <c r="Q154" s="276"/>
      <c r="R154" s="39"/>
      <c r="S154" s="276"/>
      <c r="T154" s="39"/>
      <c r="U154" s="68"/>
      <c r="V154" s="39"/>
      <c r="W154" s="68"/>
      <c r="X154" s="39"/>
      <c r="Y154" s="68"/>
      <c r="Z154" s="39"/>
      <c r="AA154" s="68"/>
      <c r="AB154" s="39"/>
      <c r="AC154" s="68"/>
      <c r="AD154" s="39"/>
      <c r="AE154" s="68"/>
      <c r="AF154" s="39"/>
      <c r="AG154" s="68"/>
      <c r="AH154" s="39"/>
      <c r="AI154" s="68"/>
      <c r="AJ154" s="39"/>
      <c r="AK154" s="68"/>
      <c r="AL154" s="39"/>
      <c r="AM154" s="68"/>
      <c r="AN154" s="39"/>
      <c r="AO154" s="68"/>
      <c r="AP154" s="40"/>
      <c r="AQ154" s="38"/>
      <c r="AR154" s="25"/>
      <c r="AS154" s="29"/>
      <c r="AT154" s="29"/>
      <c r="AU154" s="29"/>
      <c r="AV154" s="29"/>
      <c r="AW154" s="29"/>
      <c r="AX154" s="29"/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/>
      <c r="AR155" s="25"/>
      <c r="AS155" s="29"/>
      <c r="AT155" s="29"/>
      <c r="AU155" s="29"/>
      <c r="AV155" s="29"/>
      <c r="AW155" s="29"/>
      <c r="AX155" s="29"/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/>
      <c r="AR156" s="38"/>
      <c r="AS156" s="41"/>
      <c r="AT156" s="257"/>
      <c r="AU156" s="257"/>
      <c r="AV156" s="257"/>
      <c r="AW156" s="257"/>
      <c r="AX156" s="257"/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3486" t="s">
        <v>4</v>
      </c>
      <c r="B157" s="3507"/>
      <c r="C157" s="3494"/>
      <c r="D157" s="1219">
        <f>SUM(D148:D156)</f>
        <v>632</v>
      </c>
      <c r="E157" s="1217">
        <f>SUM(E148:E156)</f>
        <v>198</v>
      </c>
      <c r="F157" s="1222">
        <f>SUM(F148:F156)</f>
        <v>434</v>
      </c>
      <c r="G157" s="1227">
        <f t="shared" ref="G157:AT157" si="114">SUM(G148:G156)</f>
        <v>0</v>
      </c>
      <c r="H157" s="1222">
        <f t="shared" si="114"/>
        <v>0</v>
      </c>
      <c r="I157" s="1227">
        <f t="shared" si="114"/>
        <v>0</v>
      </c>
      <c r="J157" s="1228">
        <f t="shared" si="114"/>
        <v>0</v>
      </c>
      <c r="K157" s="1227">
        <f t="shared" si="114"/>
        <v>2</v>
      </c>
      <c r="L157" s="1228">
        <f t="shared" si="114"/>
        <v>0</v>
      </c>
      <c r="M157" s="1227">
        <f t="shared" si="114"/>
        <v>0</v>
      </c>
      <c r="N157" s="1222">
        <f t="shared" si="114"/>
        <v>0</v>
      </c>
      <c r="O157" s="1227">
        <f t="shared" si="114"/>
        <v>0</v>
      </c>
      <c r="P157" s="1222">
        <f t="shared" si="114"/>
        <v>2</v>
      </c>
      <c r="Q157" s="1227">
        <f t="shared" si="114"/>
        <v>2</v>
      </c>
      <c r="R157" s="1222">
        <f t="shared" si="114"/>
        <v>1</v>
      </c>
      <c r="S157" s="1227">
        <f t="shared" si="114"/>
        <v>4</v>
      </c>
      <c r="T157" s="1222">
        <f t="shared" si="114"/>
        <v>2</v>
      </c>
      <c r="U157" s="1227">
        <f t="shared" si="114"/>
        <v>5</v>
      </c>
      <c r="V157" s="1222">
        <f t="shared" si="114"/>
        <v>3</v>
      </c>
      <c r="W157" s="1227">
        <f t="shared" si="114"/>
        <v>11</v>
      </c>
      <c r="X157" s="1222">
        <f t="shared" si="114"/>
        <v>2</v>
      </c>
      <c r="Y157" s="1227">
        <f t="shared" si="114"/>
        <v>12</v>
      </c>
      <c r="Z157" s="1222">
        <f t="shared" si="114"/>
        <v>17</v>
      </c>
      <c r="AA157" s="1227">
        <f t="shared" si="114"/>
        <v>23</v>
      </c>
      <c r="AB157" s="1222">
        <f t="shared" si="114"/>
        <v>4</v>
      </c>
      <c r="AC157" s="1227">
        <f t="shared" si="114"/>
        <v>10</v>
      </c>
      <c r="AD157" s="1222">
        <f t="shared" si="114"/>
        <v>34</v>
      </c>
      <c r="AE157" s="1227">
        <f t="shared" si="114"/>
        <v>7</v>
      </c>
      <c r="AF157" s="1222">
        <f t="shared" si="114"/>
        <v>80</v>
      </c>
      <c r="AG157" s="1227">
        <f t="shared" si="114"/>
        <v>45</v>
      </c>
      <c r="AH157" s="1222">
        <f t="shared" si="114"/>
        <v>106</v>
      </c>
      <c r="AI157" s="1227">
        <f t="shared" si="114"/>
        <v>47</v>
      </c>
      <c r="AJ157" s="1222">
        <f t="shared" si="114"/>
        <v>108</v>
      </c>
      <c r="AK157" s="1227">
        <f t="shared" si="114"/>
        <v>23</v>
      </c>
      <c r="AL157" s="1222">
        <f t="shared" si="114"/>
        <v>41</v>
      </c>
      <c r="AM157" s="1227">
        <f t="shared" si="114"/>
        <v>2</v>
      </c>
      <c r="AN157" s="1222">
        <f t="shared" si="114"/>
        <v>22</v>
      </c>
      <c r="AO157" s="1227">
        <f t="shared" si="114"/>
        <v>5</v>
      </c>
      <c r="AP157" s="1224">
        <f t="shared" si="114"/>
        <v>12</v>
      </c>
      <c r="AQ157" s="1222">
        <f t="shared" si="114"/>
        <v>0</v>
      </c>
      <c r="AR157" s="1223">
        <f t="shared" si="114"/>
        <v>1</v>
      </c>
      <c r="AS157" s="1222">
        <f t="shared" si="114"/>
        <v>0</v>
      </c>
      <c r="AT157" s="1229">
        <f t="shared" si="114"/>
        <v>0</v>
      </c>
      <c r="AU157" s="1229">
        <f>SUM(AU148:AU156)</f>
        <v>0</v>
      </c>
      <c r="AV157" s="1229">
        <f>SUM(AV148:AV156)</f>
        <v>0</v>
      </c>
      <c r="AW157" s="1229">
        <f>SUM(AW148:AW156)</f>
        <v>0</v>
      </c>
      <c r="AX157" s="1229">
        <f>SUM(AX148:AX156)</f>
        <v>1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3495" t="s">
        <v>191</v>
      </c>
      <c r="B159" s="3496"/>
      <c r="C159" s="3497"/>
      <c r="D159" s="3683" t="s">
        <v>4</v>
      </c>
      <c r="E159" s="3684"/>
      <c r="F159" s="3685"/>
      <c r="G159" s="3486" t="s">
        <v>5</v>
      </c>
      <c r="H159" s="3507"/>
      <c r="I159" s="3507"/>
      <c r="J159" s="3507"/>
      <c r="K159" s="3507"/>
      <c r="L159" s="3507"/>
      <c r="M159" s="3507"/>
      <c r="N159" s="3507"/>
      <c r="O159" s="3507"/>
      <c r="P159" s="3507"/>
      <c r="Q159" s="3507"/>
      <c r="R159" s="3507"/>
      <c r="S159" s="3507"/>
      <c r="T159" s="3507"/>
      <c r="U159" s="3507"/>
      <c r="V159" s="3507"/>
      <c r="W159" s="3507"/>
      <c r="X159" s="3507"/>
      <c r="Y159" s="3507"/>
      <c r="Z159" s="3507"/>
      <c r="AA159" s="3507"/>
      <c r="AB159" s="3507"/>
      <c r="AC159" s="3507"/>
      <c r="AD159" s="3507"/>
      <c r="AE159" s="3507"/>
      <c r="AF159" s="3507"/>
      <c r="AG159" s="3507"/>
      <c r="AH159" s="3507"/>
      <c r="AI159" s="3507"/>
      <c r="AJ159" s="3507"/>
      <c r="AK159" s="3507"/>
      <c r="AL159" s="3507"/>
      <c r="AM159" s="3507"/>
      <c r="AN159" s="3507"/>
      <c r="AO159" s="3507"/>
      <c r="AP159" s="3494"/>
      <c r="AQ159" s="3509" t="s">
        <v>42</v>
      </c>
      <c r="AR159" s="3680" t="s">
        <v>9</v>
      </c>
      <c r="AS159" s="3705" t="s">
        <v>122</v>
      </c>
      <c r="AT159" s="3705" t="s">
        <v>123</v>
      </c>
      <c r="AU159" s="1230"/>
      <c r="AV159" s="3654" t="s">
        <v>192</v>
      </c>
      <c r="AW159" s="3503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3664" t="s">
        <v>14</v>
      </c>
      <c r="H160" s="3514"/>
      <c r="I160" s="3486" t="s">
        <v>15</v>
      </c>
      <c r="J160" s="3494"/>
      <c r="K160" s="3507" t="s">
        <v>16</v>
      </c>
      <c r="L160" s="3494"/>
      <c r="M160" s="3486" t="s">
        <v>17</v>
      </c>
      <c r="N160" s="3494"/>
      <c r="O160" s="3486" t="s">
        <v>18</v>
      </c>
      <c r="P160" s="3494"/>
      <c r="Q160" s="3486" t="s">
        <v>19</v>
      </c>
      <c r="R160" s="3494"/>
      <c r="S160" s="3486" t="s">
        <v>20</v>
      </c>
      <c r="T160" s="3494"/>
      <c r="U160" s="3486" t="s">
        <v>21</v>
      </c>
      <c r="V160" s="3494"/>
      <c r="W160" s="3486" t="s">
        <v>22</v>
      </c>
      <c r="X160" s="3494"/>
      <c r="Y160" s="3486" t="s">
        <v>23</v>
      </c>
      <c r="Z160" s="3493"/>
      <c r="AA160" s="3486" t="s">
        <v>24</v>
      </c>
      <c r="AB160" s="3493"/>
      <c r="AC160" s="3703" t="s">
        <v>25</v>
      </c>
      <c r="AD160" s="3704"/>
      <c r="AE160" s="3703" t="s">
        <v>26</v>
      </c>
      <c r="AF160" s="3704"/>
      <c r="AG160" s="3703" t="s">
        <v>27</v>
      </c>
      <c r="AH160" s="3704"/>
      <c r="AI160" s="3703" t="s">
        <v>28</v>
      </c>
      <c r="AJ160" s="3704"/>
      <c r="AK160" s="3486" t="s">
        <v>29</v>
      </c>
      <c r="AL160" s="3493"/>
      <c r="AM160" s="3486" t="s">
        <v>30</v>
      </c>
      <c r="AN160" s="3493"/>
      <c r="AO160" s="3486" t="s">
        <v>31</v>
      </c>
      <c r="AP160" s="3493"/>
      <c r="AQ160" s="3287"/>
      <c r="AR160" s="3365"/>
      <c r="AS160" s="3705"/>
      <c r="AT160" s="3705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3498"/>
      <c r="B161" s="3499"/>
      <c r="C161" s="3500"/>
      <c r="D161" s="1215" t="s">
        <v>32</v>
      </c>
      <c r="E161" s="1169" t="s">
        <v>33</v>
      </c>
      <c r="F161" s="1182" t="s">
        <v>34</v>
      </c>
      <c r="G161" s="1140" t="s">
        <v>33</v>
      </c>
      <c r="H161" s="1139" t="s">
        <v>34</v>
      </c>
      <c r="I161" s="1140" t="s">
        <v>33</v>
      </c>
      <c r="J161" s="1139" t="s">
        <v>34</v>
      </c>
      <c r="K161" s="1140" t="s">
        <v>33</v>
      </c>
      <c r="L161" s="1139" t="s">
        <v>34</v>
      </c>
      <c r="M161" s="1140" t="s">
        <v>33</v>
      </c>
      <c r="N161" s="1139" t="s">
        <v>34</v>
      </c>
      <c r="O161" s="1140" t="s">
        <v>33</v>
      </c>
      <c r="P161" s="1139" t="s">
        <v>34</v>
      </c>
      <c r="Q161" s="1140" t="s">
        <v>33</v>
      </c>
      <c r="R161" s="1139" t="s">
        <v>34</v>
      </c>
      <c r="S161" s="1140" t="s">
        <v>33</v>
      </c>
      <c r="T161" s="1139" t="s">
        <v>34</v>
      </c>
      <c r="U161" s="1140" t="s">
        <v>33</v>
      </c>
      <c r="V161" s="1139" t="s">
        <v>34</v>
      </c>
      <c r="W161" s="1140" t="s">
        <v>33</v>
      </c>
      <c r="X161" s="1139" t="s">
        <v>34</v>
      </c>
      <c r="Y161" s="1140" t="s">
        <v>33</v>
      </c>
      <c r="Z161" s="1139" t="s">
        <v>34</v>
      </c>
      <c r="AA161" s="1140" t="s">
        <v>33</v>
      </c>
      <c r="AB161" s="1139" t="s">
        <v>34</v>
      </c>
      <c r="AC161" s="1140" t="s">
        <v>33</v>
      </c>
      <c r="AD161" s="1139" t="s">
        <v>34</v>
      </c>
      <c r="AE161" s="1140" t="s">
        <v>33</v>
      </c>
      <c r="AF161" s="1139" t="s">
        <v>34</v>
      </c>
      <c r="AG161" s="1140" t="s">
        <v>33</v>
      </c>
      <c r="AH161" s="1139" t="s">
        <v>34</v>
      </c>
      <c r="AI161" s="1140" t="s">
        <v>33</v>
      </c>
      <c r="AJ161" s="1139" t="s">
        <v>34</v>
      </c>
      <c r="AK161" s="1140" t="s">
        <v>33</v>
      </c>
      <c r="AL161" s="1139" t="s">
        <v>34</v>
      </c>
      <c r="AM161" s="1140" t="s">
        <v>33</v>
      </c>
      <c r="AN161" s="1139" t="s">
        <v>34</v>
      </c>
      <c r="AO161" s="1140" t="s">
        <v>33</v>
      </c>
      <c r="AP161" s="1139" t="s">
        <v>34</v>
      </c>
      <c r="AQ161" s="3510"/>
      <c r="AR161" s="3682"/>
      <c r="AS161" s="3705"/>
      <c r="AT161" s="3705"/>
      <c r="AU161" s="1231"/>
      <c r="AV161" s="3655"/>
      <c r="AW161" s="3506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3511" t="s">
        <v>194</v>
      </c>
      <c r="B162" s="3701" t="s">
        <v>195</v>
      </c>
      <c r="C162" s="3702"/>
      <c r="D162" s="1232">
        <f t="shared" ref="D162:D172" si="115">SUM(F162)</f>
        <v>0</v>
      </c>
      <c r="E162" s="1233"/>
      <c r="F162" s="1234">
        <f>SUM(AD162+AF162+AH162+AJ162+AL162+AN162+AP162)</f>
        <v>0</v>
      </c>
      <c r="G162" s="1235"/>
      <c r="H162" s="903"/>
      <c r="I162" s="1235"/>
      <c r="J162" s="903"/>
      <c r="K162" s="1235"/>
      <c r="L162" s="903"/>
      <c r="M162" s="1235"/>
      <c r="N162" s="903"/>
      <c r="O162" s="1235"/>
      <c r="P162" s="903"/>
      <c r="Q162" s="1235"/>
      <c r="R162" s="903"/>
      <c r="S162" s="1235"/>
      <c r="T162" s="903"/>
      <c r="U162" s="1235"/>
      <c r="V162" s="903"/>
      <c r="W162" s="1235"/>
      <c r="X162" s="903"/>
      <c r="Y162" s="1235"/>
      <c r="Z162" s="903"/>
      <c r="AA162" s="1235"/>
      <c r="AB162" s="903"/>
      <c r="AC162" s="1236"/>
      <c r="AD162" s="892"/>
      <c r="AE162" s="1236"/>
      <c r="AF162" s="892"/>
      <c r="AG162" s="1236"/>
      <c r="AH162" s="892"/>
      <c r="AI162" s="1236"/>
      <c r="AJ162" s="892"/>
      <c r="AK162" s="1236"/>
      <c r="AL162" s="892"/>
      <c r="AM162" s="1236"/>
      <c r="AN162" s="892"/>
      <c r="AO162" s="1236"/>
      <c r="AP162" s="892"/>
      <c r="AQ162" s="1237"/>
      <c r="AR162" s="892"/>
      <c r="AS162" s="1157"/>
      <c r="AT162" s="1157"/>
      <c r="AU162" s="1145"/>
      <c r="AV162" s="1238"/>
      <c r="AW162" s="1238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239"/>
      <c r="AD165" s="47"/>
      <c r="AE165" s="1239"/>
      <c r="AF165" s="47"/>
      <c r="AG165" s="1239"/>
      <c r="AH165" s="47"/>
      <c r="AI165" s="1239"/>
      <c r="AJ165" s="47"/>
      <c r="AK165" s="1239"/>
      <c r="AL165" s="47"/>
      <c r="AM165" s="1239"/>
      <c r="AN165" s="47"/>
      <c r="AO165" s="1239"/>
      <c r="AP165" s="47"/>
      <c r="AQ165" s="314"/>
      <c r="AR165" s="47"/>
      <c r="AS165" s="46"/>
      <c r="AT165" s="46"/>
      <c r="AU165" s="49"/>
      <c r="AV165" s="1240"/>
      <c r="AW165" s="1240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3511" t="s">
        <v>196</v>
      </c>
      <c r="C166" s="1241" t="s">
        <v>4</v>
      </c>
      <c r="D166" s="1242">
        <f t="shared" si="115"/>
        <v>0</v>
      </c>
      <c r="E166" s="309"/>
      <c r="F166" s="1229">
        <f t="shared" si="117"/>
        <v>0</v>
      </c>
      <c r="G166" s="1179"/>
      <c r="H166" s="1243"/>
      <c r="I166" s="1179"/>
      <c r="J166" s="1243"/>
      <c r="K166" s="1179"/>
      <c r="L166" s="1243"/>
      <c r="M166" s="1179"/>
      <c r="N166" s="1243"/>
      <c r="O166" s="1179"/>
      <c r="P166" s="1243"/>
      <c r="Q166" s="1179"/>
      <c r="R166" s="1243"/>
      <c r="S166" s="1179"/>
      <c r="T166" s="1243"/>
      <c r="U166" s="1179"/>
      <c r="V166" s="1243"/>
      <c r="W166" s="1179"/>
      <c r="X166" s="1243"/>
      <c r="Y166" s="1179"/>
      <c r="Z166" s="1243"/>
      <c r="AA166" s="1179"/>
      <c r="AB166" s="1243"/>
      <c r="AC166" s="1244"/>
      <c r="AD166" s="1218">
        <f t="shared" ref="AD166:AW166" si="120">SUM(AD167:AD172)</f>
        <v>0</v>
      </c>
      <c r="AE166" s="1244"/>
      <c r="AF166" s="1218">
        <f t="shared" si="120"/>
        <v>0</v>
      </c>
      <c r="AG166" s="1244"/>
      <c r="AH166" s="1218">
        <f t="shared" si="120"/>
        <v>0</v>
      </c>
      <c r="AI166" s="1244"/>
      <c r="AJ166" s="1218">
        <f t="shared" si="120"/>
        <v>0</v>
      </c>
      <c r="AK166" s="1244"/>
      <c r="AL166" s="1218">
        <f t="shared" si="120"/>
        <v>0</v>
      </c>
      <c r="AM166" s="1244"/>
      <c r="AN166" s="1218">
        <f t="shared" si="120"/>
        <v>0</v>
      </c>
      <c r="AO166" s="1244"/>
      <c r="AP166" s="1218">
        <f t="shared" si="120"/>
        <v>0</v>
      </c>
      <c r="AQ166" s="1245">
        <f>SUM(AQ167:AQ172)</f>
        <v>0</v>
      </c>
      <c r="AR166" s="1218">
        <f t="shared" si="120"/>
        <v>0</v>
      </c>
      <c r="AS166" s="1163">
        <f>SUM(AS167:AS172)</f>
        <v>0</v>
      </c>
      <c r="AT166" s="1163">
        <f>SUM(AT167:AT172)</f>
        <v>0</v>
      </c>
      <c r="AU166" s="1163">
        <f>SUM(AU167:AU172)</f>
        <v>0</v>
      </c>
      <c r="AV166" s="1167">
        <f t="shared" si="120"/>
        <v>0</v>
      </c>
      <c r="AW166" s="1163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1233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512"/>
      <c r="B172" s="3512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239"/>
      <c r="AD172" s="304"/>
      <c r="AE172" s="1239"/>
      <c r="AF172" s="304"/>
      <c r="AG172" s="1239"/>
      <c r="AH172" s="304"/>
      <c r="AI172" s="1239"/>
      <c r="AJ172" s="304"/>
      <c r="AK172" s="1239"/>
      <c r="AL172" s="304"/>
      <c r="AM172" s="1239"/>
      <c r="AN172" s="304"/>
      <c r="AO172" s="1239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3511" t="s">
        <v>203</v>
      </c>
      <c r="B173" s="3511" t="s">
        <v>204</v>
      </c>
      <c r="C173" s="1246" t="s">
        <v>96</v>
      </c>
      <c r="D173" s="322">
        <f t="shared" ref="D173:D177" si="127">SUM(E173)</f>
        <v>0</v>
      </c>
      <c r="E173" s="1232">
        <f>SUM(AC173+AE173+AG173+AI173+AK173+AM173+AO173)</f>
        <v>0</v>
      </c>
      <c r="F173" s="1233"/>
      <c r="G173" s="1235"/>
      <c r="H173" s="903"/>
      <c r="I173" s="1235"/>
      <c r="J173" s="904"/>
      <c r="K173" s="1235"/>
      <c r="L173" s="903"/>
      <c r="M173" s="1235"/>
      <c r="N173" s="904"/>
      <c r="O173" s="1235"/>
      <c r="P173" s="903"/>
      <c r="Q173" s="1235"/>
      <c r="R173" s="904"/>
      <c r="S173" s="1235"/>
      <c r="T173" s="903"/>
      <c r="U173" s="1235"/>
      <c r="V173" s="904"/>
      <c r="W173" s="1235"/>
      <c r="X173" s="903"/>
      <c r="Y173" s="1235"/>
      <c r="Z173" s="904"/>
      <c r="AA173" s="1235"/>
      <c r="AB173" s="904"/>
      <c r="AC173" s="1150"/>
      <c r="AD173" s="1247"/>
      <c r="AE173" s="1150"/>
      <c r="AF173" s="1247"/>
      <c r="AG173" s="1150"/>
      <c r="AH173" s="1247"/>
      <c r="AI173" s="1150"/>
      <c r="AJ173" s="1247"/>
      <c r="AK173" s="1150"/>
      <c r="AL173" s="1247"/>
      <c r="AM173" s="1150"/>
      <c r="AN173" s="1247"/>
      <c r="AO173" s="1150"/>
      <c r="AP173" s="1247"/>
      <c r="AQ173" s="1237"/>
      <c r="AR173" s="1157"/>
      <c r="AS173" s="1157"/>
      <c r="AT173" s="1157"/>
      <c r="AU173" s="1157"/>
      <c r="AV173" s="1238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512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248"/>
      <c r="K177" s="311"/>
      <c r="L177" s="312"/>
      <c r="M177" s="311"/>
      <c r="N177" s="1248"/>
      <c r="O177" s="311"/>
      <c r="P177" s="312"/>
      <c r="Q177" s="311"/>
      <c r="R177" s="1248"/>
      <c r="S177" s="311"/>
      <c r="T177" s="312"/>
      <c r="U177" s="311"/>
      <c r="V177" s="1248"/>
      <c r="W177" s="311"/>
      <c r="X177" s="312"/>
      <c r="Y177" s="311"/>
      <c r="Z177" s="1248"/>
      <c r="AA177" s="311"/>
      <c r="AB177" s="1248"/>
      <c r="AC177" s="45"/>
      <c r="AD177" s="1249"/>
      <c r="AE177" s="45"/>
      <c r="AF177" s="1249"/>
      <c r="AG177" s="45"/>
      <c r="AH177" s="1249"/>
      <c r="AI177" s="45"/>
      <c r="AJ177" s="1249"/>
      <c r="AK177" s="45"/>
      <c r="AL177" s="1249"/>
      <c r="AM177" s="45"/>
      <c r="AN177" s="1249"/>
      <c r="AO177" s="45"/>
      <c r="AP177" s="1249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3700" t="s">
        <v>208</v>
      </c>
      <c r="B178" s="3654" t="s">
        <v>209</v>
      </c>
      <c r="C178" s="1250" t="s">
        <v>210</v>
      </c>
      <c r="D178" s="1251">
        <f>SUM(E178:F178)</f>
        <v>0</v>
      </c>
      <c r="E178" s="1242">
        <f>+G178+I178+K178+M178+O178+Q178+S178+U178+W178+Y178+AA178+AC178+AE178+AG178+AI178+AK178+AM178+AO178</f>
        <v>0</v>
      </c>
      <c r="F178" s="1252">
        <f t="shared" ref="E178:F180" si="128">+H178+J178+L178+N178+P178+R178+T178+V178+X178+Z178+AB178+AD178+AF178+AH178+AJ178+AL178+AN178+AP178</f>
        <v>0</v>
      </c>
      <c r="G178" s="1253">
        <f>SUM(G179:G180)</f>
        <v>0</v>
      </c>
      <c r="H178" s="1254">
        <f t="shared" ref="H178:AS178" si="129">SUM(H179:H180)</f>
        <v>0</v>
      </c>
      <c r="I178" s="1253">
        <f t="shared" si="129"/>
        <v>0</v>
      </c>
      <c r="J178" s="1254">
        <f t="shared" si="129"/>
        <v>0</v>
      </c>
      <c r="K178" s="1253">
        <f>SUM(K179:K180)</f>
        <v>0</v>
      </c>
      <c r="L178" s="630">
        <f t="shared" si="129"/>
        <v>0</v>
      </c>
      <c r="M178" s="1253">
        <f t="shared" si="129"/>
        <v>0</v>
      </c>
      <c r="N178" s="1255">
        <f t="shared" si="129"/>
        <v>0</v>
      </c>
      <c r="O178" s="1256">
        <f t="shared" si="129"/>
        <v>0</v>
      </c>
      <c r="P178" s="1254">
        <f t="shared" si="129"/>
        <v>0</v>
      </c>
      <c r="Q178" s="1256">
        <f t="shared" si="129"/>
        <v>0</v>
      </c>
      <c r="R178" s="1254">
        <f t="shared" si="129"/>
        <v>0</v>
      </c>
      <c r="S178" s="1256">
        <f t="shared" si="129"/>
        <v>0</v>
      </c>
      <c r="T178" s="1254">
        <f t="shared" si="129"/>
        <v>0</v>
      </c>
      <c r="U178" s="1256">
        <f t="shared" si="129"/>
        <v>0</v>
      </c>
      <c r="V178" s="1254">
        <f t="shared" si="129"/>
        <v>0</v>
      </c>
      <c r="W178" s="1256">
        <f t="shared" si="129"/>
        <v>0</v>
      </c>
      <c r="X178" s="1254">
        <f t="shared" si="129"/>
        <v>0</v>
      </c>
      <c r="Y178" s="1256">
        <f t="shared" si="129"/>
        <v>0</v>
      </c>
      <c r="Z178" s="1254">
        <f t="shared" si="129"/>
        <v>0</v>
      </c>
      <c r="AA178" s="1256">
        <f t="shared" si="129"/>
        <v>0</v>
      </c>
      <c r="AB178" s="1254">
        <f t="shared" si="129"/>
        <v>0</v>
      </c>
      <c r="AC178" s="1253">
        <f t="shared" si="129"/>
        <v>0</v>
      </c>
      <c r="AD178" s="1254">
        <f t="shared" si="129"/>
        <v>0</v>
      </c>
      <c r="AE178" s="1253">
        <f t="shared" si="129"/>
        <v>0</v>
      </c>
      <c r="AF178" s="1254">
        <f t="shared" si="129"/>
        <v>0</v>
      </c>
      <c r="AG178" s="1253">
        <f t="shared" si="129"/>
        <v>0</v>
      </c>
      <c r="AH178" s="1254">
        <f t="shared" si="129"/>
        <v>0</v>
      </c>
      <c r="AI178" s="1253">
        <f t="shared" si="129"/>
        <v>0</v>
      </c>
      <c r="AJ178" s="1254">
        <f t="shared" si="129"/>
        <v>0</v>
      </c>
      <c r="AK178" s="1253">
        <f t="shared" si="129"/>
        <v>0</v>
      </c>
      <c r="AL178" s="1254">
        <f t="shared" si="129"/>
        <v>0</v>
      </c>
      <c r="AM178" s="1253">
        <f t="shared" si="129"/>
        <v>0</v>
      </c>
      <c r="AN178" s="1254">
        <f t="shared" si="129"/>
        <v>0</v>
      </c>
      <c r="AO178" s="1253">
        <f t="shared" si="129"/>
        <v>0</v>
      </c>
      <c r="AP178" s="1254">
        <f t="shared" si="129"/>
        <v>0</v>
      </c>
      <c r="AQ178" s="1257">
        <f t="shared" si="129"/>
        <v>0</v>
      </c>
      <c r="AR178" s="1254">
        <f t="shared" si="129"/>
        <v>0</v>
      </c>
      <c r="AS178" s="1254">
        <f t="shared" si="129"/>
        <v>0</v>
      </c>
      <c r="AT178" s="1254">
        <f>SUM(AT179:AT180)</f>
        <v>0</v>
      </c>
      <c r="AU178" s="1254">
        <f>SUM(AU179:AU180)</f>
        <v>0</v>
      </c>
      <c r="AV178" s="1258">
        <f>SUM(AV179:AV180)</f>
        <v>0</v>
      </c>
      <c r="AW178" s="1254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1250" t="s">
        <v>211</v>
      </c>
      <c r="D179" s="322">
        <f>SUM(E179:F179)</f>
        <v>0</v>
      </c>
      <c r="E179" s="322">
        <f t="shared" si="128"/>
        <v>0</v>
      </c>
      <c r="F179" s="1232">
        <f t="shared" si="128"/>
        <v>0</v>
      </c>
      <c r="G179" s="1143"/>
      <c r="H179" s="892"/>
      <c r="I179" s="1150"/>
      <c r="J179" s="1157"/>
      <c r="K179" s="1150"/>
      <c r="L179" s="1259"/>
      <c r="M179" s="1150"/>
      <c r="N179" s="892"/>
      <c r="O179" s="1150"/>
      <c r="P179" s="25"/>
      <c r="Q179" s="1150"/>
      <c r="R179" s="25"/>
      <c r="S179" s="1150"/>
      <c r="T179" s="25"/>
      <c r="U179" s="1150"/>
      <c r="V179" s="25"/>
      <c r="W179" s="1150"/>
      <c r="X179" s="25"/>
      <c r="Y179" s="1150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3692"/>
      <c r="B180" s="3655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3700" t="s">
        <v>213</v>
      </c>
      <c r="B181" s="3511" t="s">
        <v>214</v>
      </c>
      <c r="C181" s="1260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512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3654" t="s">
        <v>218</v>
      </c>
      <c r="C184" s="1250" t="s">
        <v>215</v>
      </c>
      <c r="D184" s="1232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904"/>
      <c r="I184" s="357"/>
      <c r="J184" s="904"/>
      <c r="K184" s="357"/>
      <c r="L184" s="904"/>
      <c r="M184" s="357"/>
      <c r="N184" s="904"/>
      <c r="O184" s="357"/>
      <c r="P184" s="904"/>
      <c r="Q184" s="357"/>
      <c r="R184" s="904"/>
      <c r="S184" s="357"/>
      <c r="T184" s="904"/>
      <c r="U184" s="357"/>
      <c r="V184" s="904"/>
      <c r="W184" s="357"/>
      <c r="X184" s="904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655"/>
      <c r="C185" s="368" t="s">
        <v>219</v>
      </c>
      <c r="D185" s="1242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3683" t="s">
        <v>96</v>
      </c>
      <c r="C186" s="1260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1236"/>
      <c r="AB186" s="1247"/>
      <c r="AC186" s="1150"/>
      <c r="AD186" s="1157"/>
      <c r="AE186" s="1150"/>
      <c r="AF186" s="1157"/>
      <c r="AG186" s="1150"/>
      <c r="AH186" s="1157"/>
      <c r="AI186" s="1150"/>
      <c r="AJ186" s="1157"/>
      <c r="AK186" s="1150"/>
      <c r="AL186" s="1157"/>
      <c r="AM186" s="1150"/>
      <c r="AN186" s="1157"/>
      <c r="AO186" s="1150"/>
      <c r="AP186" s="1157"/>
      <c r="AQ186" s="1237"/>
      <c r="AR186" s="892"/>
      <c r="AS186" s="1157"/>
      <c r="AT186" s="1157"/>
      <c r="AU186" s="1157"/>
      <c r="AV186" s="1145"/>
      <c r="AW186" s="1157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3692"/>
      <c r="B188" s="3686"/>
      <c r="C188" s="1261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3511" t="s">
        <v>222</v>
      </c>
      <c r="B189" s="3695" t="s">
        <v>196</v>
      </c>
      <c r="C189" s="3493"/>
      <c r="D189" s="1262">
        <f>SUM(E189+F189)</f>
        <v>0</v>
      </c>
      <c r="E189" s="1262">
        <f>SUM(AC189+AE189+AG189+AI189+AK189)</f>
        <v>0</v>
      </c>
      <c r="F189" s="1262">
        <f>SUM(AD189+AF189+AH189+AJ189+AL189)</f>
        <v>0</v>
      </c>
      <c r="G189" s="1179"/>
      <c r="H189" s="1180"/>
      <c r="I189" s="1179"/>
      <c r="J189" s="1180"/>
      <c r="K189" s="1179"/>
      <c r="L189" s="1180"/>
      <c r="M189" s="1179"/>
      <c r="N189" s="1180"/>
      <c r="O189" s="1179"/>
      <c r="P189" s="1180"/>
      <c r="Q189" s="1179"/>
      <c r="R189" s="1180"/>
      <c r="S189" s="1179"/>
      <c r="T189" s="1180"/>
      <c r="U189" s="1179"/>
      <c r="V189" s="1180"/>
      <c r="W189" s="1179"/>
      <c r="X189" s="1180"/>
      <c r="Y189" s="1179"/>
      <c r="Z189" s="1180"/>
      <c r="AA189" s="1179"/>
      <c r="AB189" s="1180"/>
      <c r="AC189" s="1180"/>
      <c r="AD189" s="1180"/>
      <c r="AE189" s="1180"/>
      <c r="AF189" s="1180"/>
      <c r="AG189" s="1180"/>
      <c r="AH189" s="1180"/>
      <c r="AI189" s="1180"/>
      <c r="AJ189" s="1180"/>
      <c r="AK189" s="1263"/>
      <c r="AL189" s="1264"/>
      <c r="AM189" s="1179"/>
      <c r="AN189" s="1180"/>
      <c r="AO189" s="1179"/>
      <c r="AP189" s="1180"/>
      <c r="AQ189" s="1265"/>
      <c r="AR189" s="1266"/>
      <c r="AS189" s="1264"/>
      <c r="AT189" s="1264"/>
      <c r="AU189" s="1264"/>
      <c r="AV189" s="1267"/>
      <c r="AW189" s="1267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1232">
        <f t="shared" si="137"/>
        <v>0</v>
      </c>
      <c r="E190" s="1232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3511" t="s">
        <v>96</v>
      </c>
      <c r="C192" s="1260" t="s">
        <v>215</v>
      </c>
      <c r="D192" s="1232">
        <f t="shared" si="137"/>
        <v>0</v>
      </c>
      <c r="E192" s="322">
        <f t="shared" si="139"/>
        <v>0</v>
      </c>
      <c r="F192" s="378">
        <f t="shared" si="139"/>
        <v>0</v>
      </c>
      <c r="G192" s="1235"/>
      <c r="H192" s="1268"/>
      <c r="I192" s="1235"/>
      <c r="J192" s="1268"/>
      <c r="K192" s="1235"/>
      <c r="L192" s="1268"/>
      <c r="M192" s="1235"/>
      <c r="N192" s="1268"/>
      <c r="O192" s="1235"/>
      <c r="P192" s="1268"/>
      <c r="Q192" s="1235"/>
      <c r="R192" s="1268"/>
      <c r="S192" s="1235"/>
      <c r="T192" s="1268"/>
      <c r="U192" s="1235"/>
      <c r="V192" s="1268"/>
      <c r="W192" s="1235"/>
      <c r="X192" s="1268"/>
      <c r="Y192" s="1235"/>
      <c r="Z192" s="1268"/>
      <c r="AA192" s="1235"/>
      <c r="AB192" s="1268"/>
      <c r="AC192" s="1268"/>
      <c r="AD192" s="1268"/>
      <c r="AE192" s="1268"/>
      <c r="AF192" s="1268"/>
      <c r="AG192" s="1268"/>
      <c r="AH192" s="1268"/>
      <c r="AI192" s="1268"/>
      <c r="AJ192" s="1268"/>
      <c r="AK192" s="1150"/>
      <c r="AL192" s="1157"/>
      <c r="AM192" s="1235"/>
      <c r="AN192" s="1268"/>
      <c r="AO192" s="1235"/>
      <c r="AP192" s="1268"/>
      <c r="AQ192" s="1237"/>
      <c r="AR192" s="892"/>
      <c r="AS192" s="1157"/>
      <c r="AT192" s="1157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512"/>
      <c r="B193" s="3512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1269"/>
      <c r="I193" s="311"/>
      <c r="J193" s="1269"/>
      <c r="K193" s="311"/>
      <c r="L193" s="1269"/>
      <c r="M193" s="311"/>
      <c r="N193" s="1269"/>
      <c r="O193" s="311"/>
      <c r="P193" s="1269"/>
      <c r="Q193" s="311"/>
      <c r="R193" s="1269"/>
      <c r="S193" s="311"/>
      <c r="T193" s="1269"/>
      <c r="U193" s="311"/>
      <c r="V193" s="1269"/>
      <c r="W193" s="311"/>
      <c r="X193" s="1269"/>
      <c r="Y193" s="311"/>
      <c r="Z193" s="1269"/>
      <c r="AA193" s="311"/>
      <c r="AB193" s="1269"/>
      <c r="AC193" s="1269"/>
      <c r="AD193" s="1269"/>
      <c r="AE193" s="1269"/>
      <c r="AF193" s="1269"/>
      <c r="AG193" s="1269"/>
      <c r="AH193" s="1269"/>
      <c r="AI193" s="1269"/>
      <c r="AJ193" s="1269"/>
      <c r="AK193" s="1270"/>
      <c r="AL193" s="1271"/>
      <c r="AM193" s="1272"/>
      <c r="AN193" s="1269"/>
      <c r="AO193" s="1272"/>
      <c r="AP193" s="1269"/>
      <c r="AQ193" s="1273"/>
      <c r="AR193" s="1274"/>
      <c r="AS193" s="1271"/>
      <c r="AT193" s="1271"/>
      <c r="AU193" s="1271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3696" t="s">
        <v>225</v>
      </c>
      <c r="B194" s="3698" t="s">
        <v>226</v>
      </c>
      <c r="C194" s="1275" t="s">
        <v>227</v>
      </c>
      <c r="D194" s="1232">
        <f t="shared" si="137"/>
        <v>0</v>
      </c>
      <c r="E194" s="1232">
        <f t="shared" ref="E194:F196" si="140">SUM(Y194+AA194+AC194+AE194+AG194+AI194+AK194+AM194+AO194)</f>
        <v>0</v>
      </c>
      <c r="F194" s="1276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3697"/>
      <c r="B196" s="3699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3511" t="s">
        <v>231</v>
      </c>
      <c r="C197" s="1277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1235"/>
      <c r="H197" s="1268"/>
      <c r="I197" s="1235"/>
      <c r="J197" s="1268"/>
      <c r="K197" s="1235"/>
      <c r="L197" s="1268"/>
      <c r="M197" s="1235"/>
      <c r="N197" s="1268"/>
      <c r="O197" s="1235"/>
      <c r="P197" s="1268"/>
      <c r="Q197" s="1235"/>
      <c r="R197" s="1268"/>
      <c r="S197" s="1235"/>
      <c r="T197" s="1268"/>
      <c r="U197" s="1235"/>
      <c r="V197" s="1268"/>
      <c r="W197" s="1235"/>
      <c r="X197" s="1268"/>
      <c r="Y197" s="1235"/>
      <c r="Z197" s="1268"/>
      <c r="AA197" s="1235"/>
      <c r="AB197" s="1268"/>
      <c r="AC197" s="1150"/>
      <c r="AD197" s="1157"/>
      <c r="AE197" s="1150"/>
      <c r="AF197" s="1157"/>
      <c r="AG197" s="1150"/>
      <c r="AH197" s="1157"/>
      <c r="AI197" s="1150"/>
      <c r="AJ197" s="1157"/>
      <c r="AK197" s="1150"/>
      <c r="AL197" s="1157"/>
      <c r="AM197" s="1150"/>
      <c r="AN197" s="1157"/>
      <c r="AO197" s="1150"/>
      <c r="AP197" s="1157"/>
      <c r="AQ197" s="1278"/>
      <c r="AR197" s="1157"/>
      <c r="AS197" s="1157"/>
      <c r="AT197" s="1157"/>
      <c r="AU197" s="1157"/>
      <c r="AV197" s="1279"/>
      <c r="AW197" s="1157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3692"/>
      <c r="B198" s="3512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3495" t="s">
        <v>235</v>
      </c>
      <c r="B200" s="3496"/>
      <c r="C200" s="3497"/>
      <c r="D200" s="3683" t="s">
        <v>4</v>
      </c>
      <c r="E200" s="3684"/>
      <c r="F200" s="3685"/>
      <c r="G200" s="3486" t="s">
        <v>5</v>
      </c>
      <c r="H200" s="3507"/>
      <c r="I200" s="3507"/>
      <c r="J200" s="3507"/>
      <c r="K200" s="3507"/>
      <c r="L200" s="3507"/>
      <c r="M200" s="3507"/>
      <c r="N200" s="3507"/>
      <c r="O200" s="3507"/>
      <c r="P200" s="3507"/>
      <c r="Q200" s="3507"/>
      <c r="R200" s="3507"/>
      <c r="S200" s="3507"/>
      <c r="T200" s="3507"/>
      <c r="U200" s="3507"/>
      <c r="V200" s="3507"/>
      <c r="W200" s="3507"/>
      <c r="X200" s="3507"/>
      <c r="Y200" s="3507"/>
      <c r="Z200" s="3507"/>
      <c r="AA200" s="3507"/>
      <c r="AB200" s="3508"/>
      <c r="AC200" s="3693" t="s">
        <v>9</v>
      </c>
      <c r="AD200" s="3680" t="s">
        <v>236</v>
      </c>
      <c r="AE200" s="3680" t="s">
        <v>237</v>
      </c>
      <c r="AF200" s="3680" t="s">
        <v>238</v>
      </c>
      <c r="AG200" s="3680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3664" t="s">
        <v>14</v>
      </c>
      <c r="H201" s="3514"/>
      <c r="I201" s="3486" t="s">
        <v>15</v>
      </c>
      <c r="J201" s="3494"/>
      <c r="K201" s="3507" t="s">
        <v>16</v>
      </c>
      <c r="L201" s="3494"/>
      <c r="M201" s="3486" t="s">
        <v>17</v>
      </c>
      <c r="N201" s="3494"/>
      <c r="O201" s="3486" t="s">
        <v>18</v>
      </c>
      <c r="P201" s="3494"/>
      <c r="Q201" s="3486" t="s">
        <v>19</v>
      </c>
      <c r="R201" s="3494"/>
      <c r="S201" s="3486" t="s">
        <v>20</v>
      </c>
      <c r="T201" s="3494"/>
      <c r="U201" s="3486" t="s">
        <v>21</v>
      </c>
      <c r="V201" s="3494"/>
      <c r="W201" s="3486" t="s">
        <v>22</v>
      </c>
      <c r="X201" s="3494"/>
      <c r="Y201" s="3486" t="s">
        <v>23</v>
      </c>
      <c r="Z201" s="3493"/>
      <c r="AA201" s="3486" t="s">
        <v>24</v>
      </c>
      <c r="AB201" s="3493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3498"/>
      <c r="B202" s="3499"/>
      <c r="C202" s="3500"/>
      <c r="D202" s="1168" t="s">
        <v>32</v>
      </c>
      <c r="E202" s="1147" t="s">
        <v>33</v>
      </c>
      <c r="F202" s="1139" t="s">
        <v>34</v>
      </c>
      <c r="G202" s="1170" t="s">
        <v>33</v>
      </c>
      <c r="H202" s="1139" t="s">
        <v>34</v>
      </c>
      <c r="I202" s="1170" t="s">
        <v>33</v>
      </c>
      <c r="J202" s="1139" t="s">
        <v>34</v>
      </c>
      <c r="K202" s="1140" t="s">
        <v>33</v>
      </c>
      <c r="L202" s="1139" t="s">
        <v>34</v>
      </c>
      <c r="M202" s="1140" t="s">
        <v>33</v>
      </c>
      <c r="N202" s="1139" t="s">
        <v>34</v>
      </c>
      <c r="O202" s="1140" t="s">
        <v>33</v>
      </c>
      <c r="P202" s="1139" t="s">
        <v>34</v>
      </c>
      <c r="Q202" s="1140" t="s">
        <v>33</v>
      </c>
      <c r="R202" s="1139" t="s">
        <v>34</v>
      </c>
      <c r="S202" s="1140" t="s">
        <v>33</v>
      </c>
      <c r="T202" s="1139" t="s">
        <v>34</v>
      </c>
      <c r="U202" s="1140" t="s">
        <v>33</v>
      </c>
      <c r="V202" s="1139" t="s">
        <v>34</v>
      </c>
      <c r="W202" s="1140" t="s">
        <v>33</v>
      </c>
      <c r="X202" s="1139" t="s">
        <v>34</v>
      </c>
      <c r="Y202" s="1140" t="s">
        <v>33</v>
      </c>
      <c r="Z202" s="1139" t="s">
        <v>34</v>
      </c>
      <c r="AA202" s="1140" t="s">
        <v>33</v>
      </c>
      <c r="AB202" s="1139" t="s">
        <v>34</v>
      </c>
      <c r="AC202" s="3694"/>
      <c r="AD202" s="3682"/>
      <c r="AE202" s="3682"/>
      <c r="AF202" s="3682"/>
      <c r="AG202" s="3682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3519" t="s">
        <v>240</v>
      </c>
      <c r="B203" s="3691"/>
      <c r="C203" s="3653"/>
      <c r="D203" s="1280">
        <f>SUM(E203+F203)</f>
        <v>0</v>
      </c>
      <c r="E203" s="894">
        <f>+K203+M203+O203+Q203+S203</f>
        <v>0</v>
      </c>
      <c r="F203" s="1281">
        <f>+L203+N203+P203+R203+T203</f>
        <v>0</v>
      </c>
      <c r="G203" s="1235"/>
      <c r="H203" s="1268"/>
      <c r="I203" s="1235"/>
      <c r="J203" s="1268"/>
      <c r="K203" s="1150"/>
      <c r="L203" s="1157"/>
      <c r="M203" s="1150"/>
      <c r="N203" s="1157"/>
      <c r="O203" s="1150"/>
      <c r="P203" s="1157"/>
      <c r="Q203" s="1150"/>
      <c r="R203" s="1157"/>
      <c r="S203" s="1150"/>
      <c r="T203" s="1157"/>
      <c r="U203" s="1282"/>
      <c r="V203" s="1283"/>
      <c r="W203" s="1282"/>
      <c r="X203" s="1283"/>
      <c r="Y203" s="1282"/>
      <c r="Z203" s="1283"/>
      <c r="AA203" s="1282"/>
      <c r="AB203" s="1284"/>
      <c r="AC203" s="1237"/>
      <c r="AD203" s="1142">
        <f t="shared" ref="AD203:AD208" si="141">SUM(AE203:AG203)</f>
        <v>0</v>
      </c>
      <c r="AE203" s="1157"/>
      <c r="AF203" s="1157"/>
      <c r="AG203" s="1157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3495" t="s">
        <v>235</v>
      </c>
      <c r="B210" s="3496"/>
      <c r="C210" s="3497"/>
      <c r="D210" s="3683" t="s">
        <v>4</v>
      </c>
      <c r="E210" s="3684"/>
      <c r="F210" s="3688"/>
      <c r="G210" s="3690" t="s">
        <v>5</v>
      </c>
      <c r="H210" s="3507"/>
      <c r="I210" s="3507"/>
      <c r="J210" s="3507"/>
      <c r="K210" s="3507"/>
      <c r="L210" s="3507"/>
      <c r="M210" s="3507"/>
      <c r="N210" s="3507"/>
      <c r="O210" s="3507"/>
      <c r="P210" s="3507"/>
      <c r="Q210" s="3507"/>
      <c r="R210" s="3507"/>
      <c r="S210" s="3507"/>
      <c r="T210" s="3507"/>
      <c r="U210" s="3507"/>
      <c r="V210" s="3507"/>
      <c r="W210" s="3507"/>
      <c r="X210" s="3507"/>
      <c r="Y210" s="3507"/>
      <c r="Z210" s="3507"/>
      <c r="AA210" s="3507"/>
      <c r="AB210" s="3507"/>
      <c r="AC210" s="3507"/>
      <c r="AD210" s="3507"/>
      <c r="AE210" s="3507"/>
      <c r="AF210" s="3507"/>
      <c r="AG210" s="3507"/>
      <c r="AH210" s="3507"/>
      <c r="AI210" s="3507"/>
      <c r="AJ210" s="3507"/>
      <c r="AK210" s="3507"/>
      <c r="AL210" s="3507"/>
      <c r="AM210" s="3507"/>
      <c r="AN210" s="3507"/>
      <c r="AO210" s="3507"/>
      <c r="AP210" s="3494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3686"/>
      <c r="E211" s="3567"/>
      <c r="F211" s="3689"/>
      <c r="G211" s="3664" t="s">
        <v>14</v>
      </c>
      <c r="H211" s="3514"/>
      <c r="I211" s="3486" t="s">
        <v>15</v>
      </c>
      <c r="J211" s="3494"/>
      <c r="K211" s="3507" t="s">
        <v>16</v>
      </c>
      <c r="L211" s="3494"/>
      <c r="M211" s="3486" t="s">
        <v>17</v>
      </c>
      <c r="N211" s="3494"/>
      <c r="O211" s="3486" t="s">
        <v>18</v>
      </c>
      <c r="P211" s="3494"/>
      <c r="Q211" s="3486" t="s">
        <v>19</v>
      </c>
      <c r="R211" s="3494"/>
      <c r="S211" s="3486" t="s">
        <v>20</v>
      </c>
      <c r="T211" s="3494"/>
      <c r="U211" s="3486" t="s">
        <v>21</v>
      </c>
      <c r="V211" s="3494"/>
      <c r="W211" s="3486" t="s">
        <v>22</v>
      </c>
      <c r="X211" s="3494"/>
      <c r="Y211" s="3486" t="s">
        <v>23</v>
      </c>
      <c r="Z211" s="3493"/>
      <c r="AA211" s="3486" t="s">
        <v>24</v>
      </c>
      <c r="AB211" s="3493"/>
      <c r="AC211" s="3486" t="s">
        <v>247</v>
      </c>
      <c r="AD211" s="3493"/>
      <c r="AE211" s="3486" t="s">
        <v>248</v>
      </c>
      <c r="AF211" s="3493"/>
      <c r="AG211" s="3486" t="s">
        <v>249</v>
      </c>
      <c r="AH211" s="3493"/>
      <c r="AI211" s="3486" t="s">
        <v>250</v>
      </c>
      <c r="AJ211" s="3493"/>
      <c r="AK211" s="3486" t="s">
        <v>29</v>
      </c>
      <c r="AL211" s="3493"/>
      <c r="AM211" s="3486" t="s">
        <v>30</v>
      </c>
      <c r="AN211" s="3493"/>
      <c r="AO211" s="3486" t="s">
        <v>31</v>
      </c>
      <c r="AP211" s="3493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3498"/>
      <c r="B212" s="3499"/>
      <c r="C212" s="3500"/>
      <c r="D212" s="1285" t="s">
        <v>32</v>
      </c>
      <c r="E212" s="1215" t="s">
        <v>33</v>
      </c>
      <c r="F212" s="442" t="s">
        <v>34</v>
      </c>
      <c r="G212" s="1140" t="s">
        <v>33</v>
      </c>
      <c r="H212" s="1139" t="s">
        <v>34</v>
      </c>
      <c r="I212" s="1140" t="s">
        <v>33</v>
      </c>
      <c r="J212" s="1139" t="s">
        <v>34</v>
      </c>
      <c r="K212" s="1140" t="s">
        <v>33</v>
      </c>
      <c r="L212" s="1139" t="s">
        <v>34</v>
      </c>
      <c r="M212" s="1140" t="s">
        <v>33</v>
      </c>
      <c r="N212" s="1139" t="s">
        <v>34</v>
      </c>
      <c r="O212" s="1140" t="s">
        <v>33</v>
      </c>
      <c r="P212" s="1139" t="s">
        <v>34</v>
      </c>
      <c r="Q212" s="1140" t="s">
        <v>33</v>
      </c>
      <c r="R212" s="1139" t="s">
        <v>34</v>
      </c>
      <c r="S212" s="1140" t="s">
        <v>33</v>
      </c>
      <c r="T212" s="1139" t="s">
        <v>34</v>
      </c>
      <c r="U212" s="1140" t="s">
        <v>33</v>
      </c>
      <c r="V212" s="1139" t="s">
        <v>34</v>
      </c>
      <c r="W212" s="1140" t="s">
        <v>33</v>
      </c>
      <c r="X212" s="1139" t="s">
        <v>34</v>
      </c>
      <c r="Y212" s="1140" t="s">
        <v>33</v>
      </c>
      <c r="Z212" s="1139" t="s">
        <v>34</v>
      </c>
      <c r="AA212" s="1140" t="s">
        <v>33</v>
      </c>
      <c r="AB212" s="1139" t="s">
        <v>34</v>
      </c>
      <c r="AC212" s="1140" t="s">
        <v>33</v>
      </c>
      <c r="AD212" s="1139" t="s">
        <v>34</v>
      </c>
      <c r="AE212" s="1140" t="s">
        <v>33</v>
      </c>
      <c r="AF212" s="1139" t="s">
        <v>34</v>
      </c>
      <c r="AG212" s="1140" t="s">
        <v>33</v>
      </c>
      <c r="AH212" s="1139" t="s">
        <v>34</v>
      </c>
      <c r="AI212" s="1140" t="s">
        <v>33</v>
      </c>
      <c r="AJ212" s="1139" t="s">
        <v>34</v>
      </c>
      <c r="AK212" s="1140" t="s">
        <v>33</v>
      </c>
      <c r="AL212" s="1139" t="s">
        <v>34</v>
      </c>
      <c r="AM212" s="1140" t="s">
        <v>33</v>
      </c>
      <c r="AN212" s="1139" t="s">
        <v>34</v>
      </c>
      <c r="AO212" s="1140" t="s">
        <v>33</v>
      </c>
      <c r="AP212" s="1139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3676" t="s">
        <v>251</v>
      </c>
      <c r="B213" s="3556"/>
      <c r="C213" s="3677"/>
      <c r="D213" s="1141">
        <f>SUM(E213:F213)</f>
        <v>0</v>
      </c>
      <c r="E213" s="1142">
        <f>SUM(G213+I213+K213+M213+O213+Q213+S213+U213+W213+Y213+AA213+AC213+AE213+AG213+AI213+AK213+AM213+AO213)</f>
        <v>0</v>
      </c>
      <c r="F213" s="1286">
        <f t="shared" ref="E213:F216" si="148">SUM(H213+J213+L213+N213+P213+R213+T213+V213+X213+Z213+AB213+AD213+AF213+AH213+AJ213+AL213+AN213+AP213)</f>
        <v>0</v>
      </c>
      <c r="G213" s="1287"/>
      <c r="H213" s="892"/>
      <c r="I213" s="1143"/>
      <c r="J213" s="892"/>
      <c r="K213" s="1143"/>
      <c r="L213" s="892"/>
      <c r="M213" s="1143"/>
      <c r="N213" s="892"/>
      <c r="O213" s="1143"/>
      <c r="P213" s="892"/>
      <c r="Q213" s="1143"/>
      <c r="R213" s="892"/>
      <c r="S213" s="1143"/>
      <c r="T213" s="892"/>
      <c r="U213" s="1143"/>
      <c r="V213" s="892"/>
      <c r="W213" s="902"/>
      <c r="X213" s="892"/>
      <c r="Y213" s="1143"/>
      <c r="Z213" s="892"/>
      <c r="AA213" s="1143"/>
      <c r="AB213" s="892"/>
      <c r="AC213" s="1143"/>
      <c r="AD213" s="892"/>
      <c r="AE213" s="1143"/>
      <c r="AF213" s="892"/>
      <c r="AG213" s="1143"/>
      <c r="AH213" s="892"/>
      <c r="AI213" s="1143"/>
      <c r="AJ213" s="892"/>
      <c r="AK213" s="902"/>
      <c r="AL213" s="892"/>
      <c r="AM213" s="1143"/>
      <c r="AN213" s="892"/>
      <c r="AO213" s="1143"/>
      <c r="AP213" s="892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3678" t="s">
        <v>256</v>
      </c>
      <c r="B218" s="3679"/>
      <c r="C218" s="3680"/>
      <c r="D218" s="3683" t="s">
        <v>257</v>
      </c>
      <c r="E218" s="3684"/>
      <c r="F218" s="3685"/>
      <c r="G218" s="3486" t="s">
        <v>5</v>
      </c>
      <c r="H218" s="3507"/>
      <c r="I218" s="3507"/>
      <c r="J218" s="3507"/>
      <c r="K218" s="3507"/>
      <c r="L218" s="3507"/>
      <c r="M218" s="3507"/>
      <c r="N218" s="3507"/>
      <c r="O218" s="3507"/>
      <c r="P218" s="3507"/>
      <c r="Q218" s="3507"/>
      <c r="R218" s="3507"/>
      <c r="S218" s="3507"/>
      <c r="T218" s="3507"/>
      <c r="U218" s="3507"/>
      <c r="V218" s="3507"/>
      <c r="W218" s="3507"/>
      <c r="X218" s="3507"/>
      <c r="Y218" s="3507"/>
      <c r="Z218" s="3507"/>
      <c r="AA218" s="3507"/>
      <c r="AB218" s="3507"/>
      <c r="AC218" s="3507"/>
      <c r="AD218" s="3507"/>
      <c r="AE218" s="3507"/>
      <c r="AF218" s="3507"/>
      <c r="AG218" s="3507"/>
      <c r="AH218" s="3507"/>
      <c r="AI218" s="3507"/>
      <c r="AJ218" s="3507"/>
      <c r="AK218" s="3507"/>
      <c r="AL218" s="3507"/>
      <c r="AM218" s="3507"/>
      <c r="AN218" s="3508"/>
      <c r="AO218" s="3665" t="s">
        <v>7</v>
      </c>
      <c r="AP218" s="3667" t="s">
        <v>258</v>
      </c>
      <c r="AQ218" s="3669" t="s">
        <v>259</v>
      </c>
      <c r="AR218" s="3663"/>
      <c r="AS218" s="3670" t="s">
        <v>260</v>
      </c>
      <c r="AT218" s="3660" t="s">
        <v>42</v>
      </c>
      <c r="AU218" s="3660" t="s">
        <v>261</v>
      </c>
      <c r="AV218" s="3662" t="s">
        <v>9</v>
      </c>
      <c r="AW218" s="3662" t="s">
        <v>262</v>
      </c>
      <c r="AX218" s="3663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3686"/>
      <c r="E219" s="3567"/>
      <c r="F219" s="3687"/>
      <c r="G219" s="3664" t="s">
        <v>124</v>
      </c>
      <c r="H219" s="3514"/>
      <c r="I219" s="3507" t="s">
        <v>16</v>
      </c>
      <c r="J219" s="3494"/>
      <c r="K219" s="3486" t="s">
        <v>17</v>
      </c>
      <c r="L219" s="3494"/>
      <c r="M219" s="3486" t="s">
        <v>18</v>
      </c>
      <c r="N219" s="3494"/>
      <c r="O219" s="3486" t="s">
        <v>19</v>
      </c>
      <c r="P219" s="3494"/>
      <c r="Q219" s="3486" t="s">
        <v>20</v>
      </c>
      <c r="R219" s="3494"/>
      <c r="S219" s="3486" t="s">
        <v>21</v>
      </c>
      <c r="T219" s="3494"/>
      <c r="U219" s="3486" t="s">
        <v>22</v>
      </c>
      <c r="V219" s="3494"/>
      <c r="W219" s="3486" t="s">
        <v>23</v>
      </c>
      <c r="X219" s="3493"/>
      <c r="Y219" s="3486" t="s">
        <v>24</v>
      </c>
      <c r="Z219" s="3493"/>
      <c r="AA219" s="3486" t="s">
        <v>247</v>
      </c>
      <c r="AB219" s="3493"/>
      <c r="AC219" s="3486" t="s">
        <v>248</v>
      </c>
      <c r="AD219" s="3493"/>
      <c r="AE219" s="3486" t="s">
        <v>249</v>
      </c>
      <c r="AF219" s="3493"/>
      <c r="AG219" s="3486" t="s">
        <v>250</v>
      </c>
      <c r="AH219" s="3493"/>
      <c r="AI219" s="3486" t="s">
        <v>29</v>
      </c>
      <c r="AJ219" s="3493"/>
      <c r="AK219" s="3486" t="s">
        <v>30</v>
      </c>
      <c r="AL219" s="3493"/>
      <c r="AM219" s="3486" t="s">
        <v>31</v>
      </c>
      <c r="AN219" s="3493"/>
      <c r="AO219" s="3343"/>
      <c r="AP219" s="3346"/>
      <c r="AQ219" s="3672" t="s">
        <v>263</v>
      </c>
      <c r="AR219" s="3674" t="s">
        <v>264</v>
      </c>
      <c r="AS219" s="3350"/>
      <c r="AT219" s="3331"/>
      <c r="AU219" s="3331"/>
      <c r="AV219" s="3334"/>
      <c r="AW219" s="3334"/>
      <c r="AX219" s="3663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3681"/>
      <c r="B220" s="3562"/>
      <c r="C220" s="3682"/>
      <c r="D220" s="1288" t="s">
        <v>32</v>
      </c>
      <c r="E220" s="1289" t="s">
        <v>33</v>
      </c>
      <c r="F220" s="617" t="s">
        <v>34</v>
      </c>
      <c r="G220" s="1140" t="s">
        <v>33</v>
      </c>
      <c r="H220" s="1139" t="s">
        <v>34</v>
      </c>
      <c r="I220" s="1140" t="s">
        <v>33</v>
      </c>
      <c r="J220" s="1139" t="s">
        <v>34</v>
      </c>
      <c r="K220" s="1140" t="s">
        <v>33</v>
      </c>
      <c r="L220" s="1139" t="s">
        <v>34</v>
      </c>
      <c r="M220" s="1140" t="s">
        <v>33</v>
      </c>
      <c r="N220" s="1139" t="s">
        <v>34</v>
      </c>
      <c r="O220" s="1140" t="s">
        <v>33</v>
      </c>
      <c r="P220" s="1139" t="s">
        <v>34</v>
      </c>
      <c r="Q220" s="1140" t="s">
        <v>33</v>
      </c>
      <c r="R220" s="1139" t="s">
        <v>34</v>
      </c>
      <c r="S220" s="1140" t="s">
        <v>33</v>
      </c>
      <c r="T220" s="1139" t="s">
        <v>34</v>
      </c>
      <c r="U220" s="1140" t="s">
        <v>33</v>
      </c>
      <c r="V220" s="1139" t="s">
        <v>34</v>
      </c>
      <c r="W220" s="1140" t="s">
        <v>33</v>
      </c>
      <c r="X220" s="1139" t="s">
        <v>34</v>
      </c>
      <c r="Y220" s="1140" t="s">
        <v>33</v>
      </c>
      <c r="Z220" s="1139" t="s">
        <v>34</v>
      </c>
      <c r="AA220" s="1140" t="s">
        <v>33</v>
      </c>
      <c r="AB220" s="1139" t="s">
        <v>34</v>
      </c>
      <c r="AC220" s="1140" t="s">
        <v>33</v>
      </c>
      <c r="AD220" s="1139" t="s">
        <v>34</v>
      </c>
      <c r="AE220" s="1140" t="s">
        <v>33</v>
      </c>
      <c r="AF220" s="1139" t="s">
        <v>34</v>
      </c>
      <c r="AG220" s="1140" t="s">
        <v>33</v>
      </c>
      <c r="AH220" s="1139" t="s">
        <v>34</v>
      </c>
      <c r="AI220" s="1140" t="s">
        <v>33</v>
      </c>
      <c r="AJ220" s="1139" t="s">
        <v>34</v>
      </c>
      <c r="AK220" s="1140" t="s">
        <v>33</v>
      </c>
      <c r="AL220" s="1139" t="s">
        <v>34</v>
      </c>
      <c r="AM220" s="1140" t="s">
        <v>33</v>
      </c>
      <c r="AN220" s="1139" t="s">
        <v>34</v>
      </c>
      <c r="AO220" s="3666"/>
      <c r="AP220" s="3668"/>
      <c r="AQ220" s="3673"/>
      <c r="AR220" s="3675"/>
      <c r="AS220" s="3671"/>
      <c r="AT220" s="3661"/>
      <c r="AU220" s="3661"/>
      <c r="AV220" s="3537"/>
      <c r="AW220" s="3537"/>
      <c r="AX220" s="3663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3657" t="s">
        <v>265</v>
      </c>
      <c r="B221" s="3658" t="s">
        <v>266</v>
      </c>
      <c r="C221" s="3659"/>
      <c r="D221" s="1290">
        <f t="shared" ref="D221:D265" si="149">SUM(E221+F221)</f>
        <v>4</v>
      </c>
      <c r="E221" s="905">
        <f t="shared" ref="E221:F227" si="150">SUM(G221+I221+K221+M221+O221+Q221+S221+U221+W221+Y221+AA221+AC221+AE221+AG221+AI221+AK221+AM221)</f>
        <v>0</v>
      </c>
      <c r="F221" s="1291">
        <f t="shared" si="150"/>
        <v>4</v>
      </c>
      <c r="G221" s="1101">
        <v>0</v>
      </c>
      <c r="H221" s="906">
        <v>0</v>
      </c>
      <c r="I221" s="1292">
        <v>0</v>
      </c>
      <c r="J221" s="906">
        <v>0</v>
      </c>
      <c r="K221" s="1292">
        <v>0</v>
      </c>
      <c r="L221" s="906">
        <v>0</v>
      </c>
      <c r="M221" s="1292">
        <v>0</v>
      </c>
      <c r="N221" s="906">
        <v>0</v>
      </c>
      <c r="O221" s="1292">
        <v>0</v>
      </c>
      <c r="P221" s="906">
        <v>0</v>
      </c>
      <c r="Q221" s="1292">
        <v>0</v>
      </c>
      <c r="R221" s="906">
        <v>0</v>
      </c>
      <c r="S221" s="1292">
        <v>0</v>
      </c>
      <c r="T221" s="906">
        <v>0</v>
      </c>
      <c r="U221" s="1292">
        <v>0</v>
      </c>
      <c r="V221" s="1293">
        <v>0</v>
      </c>
      <c r="W221" s="1292">
        <v>0</v>
      </c>
      <c r="X221" s="1293">
        <v>0</v>
      </c>
      <c r="Y221" s="1292">
        <v>0</v>
      </c>
      <c r="Z221" s="1293">
        <v>1</v>
      </c>
      <c r="AA221" s="1292">
        <v>0</v>
      </c>
      <c r="AB221" s="1293">
        <v>0</v>
      </c>
      <c r="AC221" s="1292">
        <v>0</v>
      </c>
      <c r="AD221" s="1293">
        <v>2</v>
      </c>
      <c r="AE221" s="1292">
        <v>0</v>
      </c>
      <c r="AF221" s="1293">
        <v>0</v>
      </c>
      <c r="AG221" s="1292">
        <v>0</v>
      </c>
      <c r="AH221" s="1293">
        <v>0</v>
      </c>
      <c r="AI221" s="1292">
        <v>0</v>
      </c>
      <c r="AJ221" s="1293">
        <v>1</v>
      </c>
      <c r="AK221" s="1292">
        <v>0</v>
      </c>
      <c r="AL221" s="1293">
        <v>0</v>
      </c>
      <c r="AM221" s="1292">
        <v>0</v>
      </c>
      <c r="AN221" s="1293">
        <v>0</v>
      </c>
      <c r="AO221" s="1294">
        <v>0</v>
      </c>
      <c r="AP221" s="1295">
        <v>0</v>
      </c>
      <c r="AQ221" s="466"/>
      <c r="AR221" s="467"/>
      <c r="AS221" s="467"/>
      <c r="AT221" s="1292">
        <v>0</v>
      </c>
      <c r="AU221" s="1292">
        <v>0</v>
      </c>
      <c r="AV221" s="907">
        <v>0</v>
      </c>
      <c r="AW221" s="907">
        <v>0</v>
      </c>
      <c r="AX221" s="1293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31</v>
      </c>
      <c r="E222" s="470">
        <f t="shared" si="150"/>
        <v>12</v>
      </c>
      <c r="F222" s="471">
        <f t="shared" si="150"/>
        <v>19</v>
      </c>
      <c r="G222" s="472">
        <v>0</v>
      </c>
      <c r="H222" s="473">
        <v>0</v>
      </c>
      <c r="I222" s="474">
        <v>0</v>
      </c>
      <c r="J222" s="473">
        <v>0</v>
      </c>
      <c r="K222" s="474">
        <v>0</v>
      </c>
      <c r="L222" s="473">
        <v>0</v>
      </c>
      <c r="M222" s="474">
        <v>0</v>
      </c>
      <c r="N222" s="473">
        <v>1</v>
      </c>
      <c r="O222" s="474">
        <v>0</v>
      </c>
      <c r="P222" s="473">
        <v>0</v>
      </c>
      <c r="Q222" s="474">
        <v>0</v>
      </c>
      <c r="R222" s="473">
        <v>0</v>
      </c>
      <c r="S222" s="474">
        <v>0</v>
      </c>
      <c r="T222" s="473">
        <v>0</v>
      </c>
      <c r="U222" s="474">
        <v>3</v>
      </c>
      <c r="V222" s="475">
        <v>0</v>
      </c>
      <c r="W222" s="474">
        <v>0</v>
      </c>
      <c r="X222" s="475">
        <v>0</v>
      </c>
      <c r="Y222" s="474">
        <v>1</v>
      </c>
      <c r="Z222" s="475">
        <v>2</v>
      </c>
      <c r="AA222" s="474">
        <v>0</v>
      </c>
      <c r="AB222" s="475">
        <v>3</v>
      </c>
      <c r="AC222" s="474">
        <v>1</v>
      </c>
      <c r="AD222" s="475">
        <v>0</v>
      </c>
      <c r="AE222" s="474">
        <v>2</v>
      </c>
      <c r="AF222" s="475">
        <v>5</v>
      </c>
      <c r="AG222" s="474">
        <v>2</v>
      </c>
      <c r="AH222" s="475">
        <v>5</v>
      </c>
      <c r="AI222" s="474">
        <v>0</v>
      </c>
      <c r="AJ222" s="475">
        <v>2</v>
      </c>
      <c r="AK222" s="474">
        <v>2</v>
      </c>
      <c r="AL222" s="475">
        <v>0</v>
      </c>
      <c r="AM222" s="474">
        <v>1</v>
      </c>
      <c r="AN222" s="475">
        <v>1</v>
      </c>
      <c r="AO222" s="476">
        <v>0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0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>
        <v>0</v>
      </c>
      <c r="H223" s="482">
        <v>0</v>
      </c>
      <c r="I223" s="483">
        <v>0</v>
      </c>
      <c r="J223" s="482">
        <v>0</v>
      </c>
      <c r="K223" s="483">
        <v>0</v>
      </c>
      <c r="L223" s="482">
        <v>0</v>
      </c>
      <c r="M223" s="483">
        <v>0</v>
      </c>
      <c r="N223" s="482">
        <v>0</v>
      </c>
      <c r="O223" s="483">
        <v>0</v>
      </c>
      <c r="P223" s="482">
        <v>0</v>
      </c>
      <c r="Q223" s="483">
        <v>0</v>
      </c>
      <c r="R223" s="482">
        <v>0</v>
      </c>
      <c r="S223" s="483">
        <v>0</v>
      </c>
      <c r="T223" s="482">
        <v>0</v>
      </c>
      <c r="U223" s="483">
        <v>0</v>
      </c>
      <c r="V223" s="484">
        <v>0</v>
      </c>
      <c r="W223" s="483">
        <v>0</v>
      </c>
      <c r="X223" s="484">
        <v>0</v>
      </c>
      <c r="Y223" s="483">
        <v>0</v>
      </c>
      <c r="Z223" s="484">
        <v>0</v>
      </c>
      <c r="AA223" s="483">
        <v>0</v>
      </c>
      <c r="AB223" s="484">
        <v>0</v>
      </c>
      <c r="AC223" s="483">
        <v>0</v>
      </c>
      <c r="AD223" s="484">
        <v>0</v>
      </c>
      <c r="AE223" s="483">
        <v>0</v>
      </c>
      <c r="AF223" s="484">
        <v>0</v>
      </c>
      <c r="AG223" s="483">
        <v>0</v>
      </c>
      <c r="AH223" s="484">
        <v>0</v>
      </c>
      <c r="AI223" s="483">
        <v>0</v>
      </c>
      <c r="AJ223" s="484">
        <v>0</v>
      </c>
      <c r="AK223" s="483">
        <v>0</v>
      </c>
      <c r="AL223" s="484">
        <v>0</v>
      </c>
      <c r="AM223" s="483">
        <v>0</v>
      </c>
      <c r="AN223" s="484">
        <v>0</v>
      </c>
      <c r="AO223" s="485">
        <v>0</v>
      </c>
      <c r="AP223" s="486">
        <v>0</v>
      </c>
      <c r="AQ223" s="481"/>
      <c r="AR223" s="486"/>
      <c r="AS223" s="1101"/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>
        <v>0</v>
      </c>
      <c r="H224" s="491">
        <v>0</v>
      </c>
      <c r="I224" s="492">
        <v>0</v>
      </c>
      <c r="J224" s="491">
        <v>0</v>
      </c>
      <c r="K224" s="492">
        <v>0</v>
      </c>
      <c r="L224" s="491">
        <v>0</v>
      </c>
      <c r="M224" s="492">
        <v>0</v>
      </c>
      <c r="N224" s="491">
        <v>0</v>
      </c>
      <c r="O224" s="492">
        <v>0</v>
      </c>
      <c r="P224" s="491">
        <v>0</v>
      </c>
      <c r="Q224" s="492">
        <v>0</v>
      </c>
      <c r="R224" s="491">
        <v>0</v>
      </c>
      <c r="S224" s="492">
        <v>0</v>
      </c>
      <c r="T224" s="491">
        <v>0</v>
      </c>
      <c r="U224" s="492">
        <v>0</v>
      </c>
      <c r="V224" s="493">
        <v>0</v>
      </c>
      <c r="W224" s="492">
        <v>0</v>
      </c>
      <c r="X224" s="493">
        <v>0</v>
      </c>
      <c r="Y224" s="492">
        <v>0</v>
      </c>
      <c r="Z224" s="493">
        <v>0</v>
      </c>
      <c r="AA224" s="492">
        <v>0</v>
      </c>
      <c r="AB224" s="493">
        <v>0</v>
      </c>
      <c r="AC224" s="492">
        <v>0</v>
      </c>
      <c r="AD224" s="493">
        <v>0</v>
      </c>
      <c r="AE224" s="492">
        <v>0</v>
      </c>
      <c r="AF224" s="493">
        <v>0</v>
      </c>
      <c r="AG224" s="492">
        <v>0</v>
      </c>
      <c r="AH224" s="493">
        <v>0</v>
      </c>
      <c r="AI224" s="492">
        <v>0</v>
      </c>
      <c r="AJ224" s="493">
        <v>0</v>
      </c>
      <c r="AK224" s="492">
        <v>0</v>
      </c>
      <c r="AL224" s="493">
        <v>0</v>
      </c>
      <c r="AM224" s="492">
        <v>0</v>
      </c>
      <c r="AN224" s="493">
        <v>0</v>
      </c>
      <c r="AO224" s="494">
        <v>0</v>
      </c>
      <c r="AP224" s="495">
        <v>0</v>
      </c>
      <c r="AQ224" s="466"/>
      <c r="AR224" s="467"/>
      <c r="AS224" s="481"/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>
        <v>0</v>
      </c>
      <c r="H225" s="491">
        <v>0</v>
      </c>
      <c r="I225" s="492">
        <v>0</v>
      </c>
      <c r="J225" s="491">
        <v>0</v>
      </c>
      <c r="K225" s="492">
        <v>0</v>
      </c>
      <c r="L225" s="491">
        <v>0</v>
      </c>
      <c r="M225" s="492">
        <v>0</v>
      </c>
      <c r="N225" s="491">
        <v>0</v>
      </c>
      <c r="O225" s="492">
        <v>0</v>
      </c>
      <c r="P225" s="491">
        <v>0</v>
      </c>
      <c r="Q225" s="492">
        <v>0</v>
      </c>
      <c r="R225" s="491">
        <v>0</v>
      </c>
      <c r="S225" s="492">
        <v>0</v>
      </c>
      <c r="T225" s="491">
        <v>0</v>
      </c>
      <c r="U225" s="492">
        <v>0</v>
      </c>
      <c r="V225" s="493">
        <v>0</v>
      </c>
      <c r="W225" s="492">
        <v>0</v>
      </c>
      <c r="X225" s="493">
        <v>0</v>
      </c>
      <c r="Y225" s="492">
        <v>0</v>
      </c>
      <c r="Z225" s="493">
        <v>0</v>
      </c>
      <c r="AA225" s="492">
        <v>0</v>
      </c>
      <c r="AB225" s="493">
        <v>0</v>
      </c>
      <c r="AC225" s="492">
        <v>0</v>
      </c>
      <c r="AD225" s="493">
        <v>0</v>
      </c>
      <c r="AE225" s="492">
        <v>0</v>
      </c>
      <c r="AF225" s="493">
        <v>0</v>
      </c>
      <c r="AG225" s="492">
        <v>0</v>
      </c>
      <c r="AH225" s="493">
        <v>0</v>
      </c>
      <c r="AI225" s="492">
        <v>0</v>
      </c>
      <c r="AJ225" s="493">
        <v>0</v>
      </c>
      <c r="AK225" s="492">
        <v>0</v>
      </c>
      <c r="AL225" s="493">
        <v>0</v>
      </c>
      <c r="AM225" s="492">
        <v>0</v>
      </c>
      <c r="AN225" s="493">
        <v>0</v>
      </c>
      <c r="AO225" s="494">
        <v>0</v>
      </c>
      <c r="AP225" s="495">
        <v>0</v>
      </c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>
        <v>0</v>
      </c>
      <c r="H226" s="498">
        <v>0</v>
      </c>
      <c r="I226" s="499">
        <v>0</v>
      </c>
      <c r="J226" s="498">
        <v>0</v>
      </c>
      <c r="K226" s="499">
        <v>0</v>
      </c>
      <c r="L226" s="498">
        <v>0</v>
      </c>
      <c r="M226" s="499">
        <v>0</v>
      </c>
      <c r="N226" s="498">
        <v>0</v>
      </c>
      <c r="O226" s="499">
        <v>0</v>
      </c>
      <c r="P226" s="498">
        <v>0</v>
      </c>
      <c r="Q226" s="499">
        <v>0</v>
      </c>
      <c r="R226" s="498">
        <v>0</v>
      </c>
      <c r="S226" s="499">
        <v>0</v>
      </c>
      <c r="T226" s="498">
        <v>0</v>
      </c>
      <c r="U226" s="499">
        <v>0</v>
      </c>
      <c r="V226" s="500">
        <v>0</v>
      </c>
      <c r="W226" s="499">
        <v>0</v>
      </c>
      <c r="X226" s="500">
        <v>0</v>
      </c>
      <c r="Y226" s="499">
        <v>0</v>
      </c>
      <c r="Z226" s="500">
        <v>0</v>
      </c>
      <c r="AA226" s="499">
        <v>0</v>
      </c>
      <c r="AB226" s="500">
        <v>0</v>
      </c>
      <c r="AC226" s="499">
        <v>0</v>
      </c>
      <c r="AD226" s="500">
        <v>0</v>
      </c>
      <c r="AE226" s="499">
        <v>0</v>
      </c>
      <c r="AF226" s="500">
        <v>0</v>
      </c>
      <c r="AG226" s="499">
        <v>0</v>
      </c>
      <c r="AH226" s="500">
        <v>0</v>
      </c>
      <c r="AI226" s="499">
        <v>0</v>
      </c>
      <c r="AJ226" s="500">
        <v>0</v>
      </c>
      <c r="AK226" s="499">
        <v>0</v>
      </c>
      <c r="AL226" s="500">
        <v>0</v>
      </c>
      <c r="AM226" s="499">
        <v>0</v>
      </c>
      <c r="AN226" s="500">
        <v>0</v>
      </c>
      <c r="AO226" s="501">
        <v>0</v>
      </c>
      <c r="AP226" s="502">
        <v>0</v>
      </c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>
        <v>0</v>
      </c>
      <c r="H227" s="498">
        <v>0</v>
      </c>
      <c r="I227" s="499">
        <v>0</v>
      </c>
      <c r="J227" s="498">
        <v>0</v>
      </c>
      <c r="K227" s="499">
        <v>0</v>
      </c>
      <c r="L227" s="498">
        <v>0</v>
      </c>
      <c r="M227" s="499">
        <v>0</v>
      </c>
      <c r="N227" s="498">
        <v>0</v>
      </c>
      <c r="O227" s="499">
        <v>0</v>
      </c>
      <c r="P227" s="498">
        <v>0</v>
      </c>
      <c r="Q227" s="499">
        <v>0</v>
      </c>
      <c r="R227" s="498">
        <v>0</v>
      </c>
      <c r="S227" s="499">
        <v>0</v>
      </c>
      <c r="T227" s="498">
        <v>0</v>
      </c>
      <c r="U227" s="499">
        <v>0</v>
      </c>
      <c r="V227" s="500">
        <v>0</v>
      </c>
      <c r="W227" s="499">
        <v>0</v>
      </c>
      <c r="X227" s="500">
        <v>0</v>
      </c>
      <c r="Y227" s="499">
        <v>0</v>
      </c>
      <c r="Z227" s="500">
        <v>0</v>
      </c>
      <c r="AA227" s="499">
        <v>0</v>
      </c>
      <c r="AB227" s="500">
        <v>0</v>
      </c>
      <c r="AC227" s="499">
        <v>0</v>
      </c>
      <c r="AD227" s="500">
        <v>0</v>
      </c>
      <c r="AE227" s="499">
        <v>0</v>
      </c>
      <c r="AF227" s="500">
        <v>0</v>
      </c>
      <c r="AG227" s="499">
        <v>0</v>
      </c>
      <c r="AH227" s="500">
        <v>0</v>
      </c>
      <c r="AI227" s="499">
        <v>0</v>
      </c>
      <c r="AJ227" s="500">
        <v>0</v>
      </c>
      <c r="AK227" s="499">
        <v>0</v>
      </c>
      <c r="AL227" s="500">
        <v>0</v>
      </c>
      <c r="AM227" s="499">
        <v>0</v>
      </c>
      <c r="AN227" s="500">
        <v>0</v>
      </c>
      <c r="AO227" s="501">
        <v>0</v>
      </c>
      <c r="AP227" s="502">
        <v>0</v>
      </c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512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>
        <v>0</v>
      </c>
      <c r="AP228" s="477">
        <v>0</v>
      </c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3511" t="s">
        <v>100</v>
      </c>
      <c r="B229" s="3296" t="s">
        <v>269</v>
      </c>
      <c r="C229" s="3296"/>
      <c r="D229" s="1280">
        <f t="shared" si="149"/>
        <v>58</v>
      </c>
      <c r="E229" s="908">
        <f t="shared" si="161"/>
        <v>26</v>
      </c>
      <c r="F229" s="1296">
        <f t="shared" si="161"/>
        <v>32</v>
      </c>
      <c r="G229" s="1101">
        <v>1</v>
      </c>
      <c r="H229" s="906">
        <v>0</v>
      </c>
      <c r="I229" s="1292">
        <v>0</v>
      </c>
      <c r="J229" s="906">
        <v>0</v>
      </c>
      <c r="K229" s="1292">
        <v>1</v>
      </c>
      <c r="L229" s="906">
        <v>1</v>
      </c>
      <c r="M229" s="1292">
        <v>1</v>
      </c>
      <c r="N229" s="906">
        <v>1</v>
      </c>
      <c r="O229" s="1292">
        <v>0</v>
      </c>
      <c r="P229" s="906">
        <v>0</v>
      </c>
      <c r="Q229" s="1292">
        <v>0</v>
      </c>
      <c r="R229" s="906">
        <v>0</v>
      </c>
      <c r="S229" s="1292">
        <v>0</v>
      </c>
      <c r="T229" s="906">
        <v>0</v>
      </c>
      <c r="U229" s="1292">
        <v>1</v>
      </c>
      <c r="V229" s="1293">
        <v>0</v>
      </c>
      <c r="W229" s="1292">
        <v>1</v>
      </c>
      <c r="X229" s="1293">
        <v>1</v>
      </c>
      <c r="Y229" s="1292">
        <v>4</v>
      </c>
      <c r="Z229" s="1293">
        <v>8</v>
      </c>
      <c r="AA229" s="1292">
        <v>1</v>
      </c>
      <c r="AB229" s="1293">
        <v>3</v>
      </c>
      <c r="AC229" s="1292">
        <v>2</v>
      </c>
      <c r="AD229" s="1293">
        <v>9</v>
      </c>
      <c r="AE229" s="1292">
        <v>3</v>
      </c>
      <c r="AF229" s="1293">
        <v>5</v>
      </c>
      <c r="AG229" s="1292">
        <v>1</v>
      </c>
      <c r="AH229" s="1293">
        <v>2</v>
      </c>
      <c r="AI229" s="1292">
        <v>2</v>
      </c>
      <c r="AJ229" s="1293">
        <v>0</v>
      </c>
      <c r="AK229" s="1292">
        <v>3</v>
      </c>
      <c r="AL229" s="1293">
        <v>1</v>
      </c>
      <c r="AM229" s="1292">
        <v>5</v>
      </c>
      <c r="AN229" s="1293">
        <v>1</v>
      </c>
      <c r="AO229" s="485">
        <v>0</v>
      </c>
      <c r="AP229" s="486">
        <v>0</v>
      </c>
      <c r="AQ229" s="1101">
        <v>34</v>
      </c>
      <c r="AR229" s="487">
        <v>33</v>
      </c>
      <c r="AS229" s="1101">
        <v>7</v>
      </c>
      <c r="AT229" s="483">
        <v>0</v>
      </c>
      <c r="AU229" s="483">
        <v>0</v>
      </c>
      <c r="AV229" s="487">
        <v>3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106</v>
      </c>
      <c r="E230" s="488">
        <f t="shared" si="161"/>
        <v>55</v>
      </c>
      <c r="F230" s="489">
        <f t="shared" si="161"/>
        <v>51</v>
      </c>
      <c r="G230" s="490">
        <v>0</v>
      </c>
      <c r="H230" s="491">
        <v>2</v>
      </c>
      <c r="I230" s="492">
        <v>0</v>
      </c>
      <c r="J230" s="491">
        <v>0</v>
      </c>
      <c r="K230" s="492">
        <v>0</v>
      </c>
      <c r="L230" s="491">
        <v>0</v>
      </c>
      <c r="M230" s="492">
        <v>0</v>
      </c>
      <c r="N230" s="491">
        <v>1</v>
      </c>
      <c r="O230" s="492">
        <v>1</v>
      </c>
      <c r="P230" s="491">
        <v>0</v>
      </c>
      <c r="Q230" s="492">
        <v>0</v>
      </c>
      <c r="R230" s="491">
        <v>0</v>
      </c>
      <c r="S230" s="492">
        <v>2</v>
      </c>
      <c r="T230" s="491">
        <v>0</v>
      </c>
      <c r="U230" s="492">
        <v>4</v>
      </c>
      <c r="V230" s="493">
        <v>2</v>
      </c>
      <c r="W230" s="492">
        <v>2</v>
      </c>
      <c r="X230" s="493">
        <v>4</v>
      </c>
      <c r="Y230" s="492">
        <v>8</v>
      </c>
      <c r="Z230" s="493">
        <v>7</v>
      </c>
      <c r="AA230" s="492">
        <v>11</v>
      </c>
      <c r="AB230" s="493">
        <v>11</v>
      </c>
      <c r="AC230" s="492">
        <v>1</v>
      </c>
      <c r="AD230" s="493">
        <v>10</v>
      </c>
      <c r="AE230" s="492">
        <v>6</v>
      </c>
      <c r="AF230" s="493">
        <v>1</v>
      </c>
      <c r="AG230" s="492">
        <v>5</v>
      </c>
      <c r="AH230" s="493">
        <v>6</v>
      </c>
      <c r="AI230" s="492">
        <v>3</v>
      </c>
      <c r="AJ230" s="493">
        <v>1</v>
      </c>
      <c r="AK230" s="492">
        <v>5</v>
      </c>
      <c r="AL230" s="493">
        <v>5</v>
      </c>
      <c r="AM230" s="492">
        <v>7</v>
      </c>
      <c r="AN230" s="493">
        <v>1</v>
      </c>
      <c r="AO230" s="494">
        <v>0</v>
      </c>
      <c r="AP230" s="495">
        <v>0</v>
      </c>
      <c r="AQ230" s="466"/>
      <c r="AR230" s="513"/>
      <c r="AS230" s="481">
        <v>7</v>
      </c>
      <c r="AT230" s="492">
        <v>0</v>
      </c>
      <c r="AU230" s="492">
        <v>0</v>
      </c>
      <c r="AV230" s="496">
        <v>1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46</v>
      </c>
      <c r="E231" s="488">
        <f t="shared" si="161"/>
        <v>20</v>
      </c>
      <c r="F231" s="489">
        <f t="shared" si="161"/>
        <v>26</v>
      </c>
      <c r="G231" s="490">
        <v>1</v>
      </c>
      <c r="H231" s="491">
        <v>0</v>
      </c>
      <c r="I231" s="492">
        <v>0</v>
      </c>
      <c r="J231" s="491">
        <v>0</v>
      </c>
      <c r="K231" s="492">
        <v>1</v>
      </c>
      <c r="L231" s="491">
        <v>1</v>
      </c>
      <c r="M231" s="492">
        <v>1</v>
      </c>
      <c r="N231" s="491">
        <v>1</v>
      </c>
      <c r="O231" s="492">
        <v>0</v>
      </c>
      <c r="P231" s="491">
        <v>0</v>
      </c>
      <c r="Q231" s="492">
        <v>0</v>
      </c>
      <c r="R231" s="491">
        <v>0</v>
      </c>
      <c r="S231" s="492">
        <v>0</v>
      </c>
      <c r="T231" s="491">
        <v>0</v>
      </c>
      <c r="U231" s="492">
        <v>1</v>
      </c>
      <c r="V231" s="493">
        <v>0</v>
      </c>
      <c r="W231" s="492">
        <v>1</v>
      </c>
      <c r="X231" s="493">
        <v>1</v>
      </c>
      <c r="Y231" s="492">
        <v>4</v>
      </c>
      <c r="Z231" s="493">
        <v>7</v>
      </c>
      <c r="AA231" s="492">
        <v>1</v>
      </c>
      <c r="AB231" s="493">
        <v>2</v>
      </c>
      <c r="AC231" s="492">
        <v>1</v>
      </c>
      <c r="AD231" s="493">
        <v>9</v>
      </c>
      <c r="AE231" s="492">
        <v>3</v>
      </c>
      <c r="AF231" s="493">
        <v>2</v>
      </c>
      <c r="AG231" s="492">
        <v>1</v>
      </c>
      <c r="AH231" s="493">
        <v>1</v>
      </c>
      <c r="AI231" s="492">
        <v>0</v>
      </c>
      <c r="AJ231" s="493">
        <v>0</v>
      </c>
      <c r="AK231" s="492">
        <v>2</v>
      </c>
      <c r="AL231" s="493">
        <v>1</v>
      </c>
      <c r="AM231" s="492">
        <v>3</v>
      </c>
      <c r="AN231" s="493">
        <v>1</v>
      </c>
      <c r="AO231" s="494">
        <v>0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3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46</v>
      </c>
      <c r="E232" s="488">
        <f t="shared" si="161"/>
        <v>20</v>
      </c>
      <c r="F232" s="489">
        <f t="shared" si="161"/>
        <v>26</v>
      </c>
      <c r="G232" s="497">
        <v>0</v>
      </c>
      <c r="H232" s="498">
        <v>0</v>
      </c>
      <c r="I232" s="499">
        <v>0</v>
      </c>
      <c r="J232" s="498">
        <v>0</v>
      </c>
      <c r="K232" s="499">
        <v>0</v>
      </c>
      <c r="L232" s="498">
        <v>0</v>
      </c>
      <c r="M232" s="499">
        <v>0</v>
      </c>
      <c r="N232" s="498">
        <v>0</v>
      </c>
      <c r="O232" s="499">
        <v>1</v>
      </c>
      <c r="P232" s="498">
        <v>0</v>
      </c>
      <c r="Q232" s="499">
        <v>0</v>
      </c>
      <c r="R232" s="498">
        <v>0</v>
      </c>
      <c r="S232" s="499">
        <v>0</v>
      </c>
      <c r="T232" s="498">
        <v>0</v>
      </c>
      <c r="U232" s="499">
        <v>1</v>
      </c>
      <c r="V232" s="500">
        <v>2</v>
      </c>
      <c r="W232" s="499">
        <v>1</v>
      </c>
      <c r="X232" s="500">
        <v>1</v>
      </c>
      <c r="Y232" s="499">
        <v>2</v>
      </c>
      <c r="Z232" s="500">
        <v>4</v>
      </c>
      <c r="AA232" s="499">
        <v>1</v>
      </c>
      <c r="AB232" s="500">
        <v>8</v>
      </c>
      <c r="AC232" s="499">
        <v>1</v>
      </c>
      <c r="AD232" s="500">
        <v>4</v>
      </c>
      <c r="AE232" s="499">
        <v>2</v>
      </c>
      <c r="AF232" s="500">
        <v>3</v>
      </c>
      <c r="AG232" s="499">
        <v>3</v>
      </c>
      <c r="AH232" s="500">
        <v>2</v>
      </c>
      <c r="AI232" s="499">
        <v>2</v>
      </c>
      <c r="AJ232" s="500">
        <v>0</v>
      </c>
      <c r="AK232" s="499">
        <v>2</v>
      </c>
      <c r="AL232" s="500">
        <v>1</v>
      </c>
      <c r="AM232" s="499">
        <v>4</v>
      </c>
      <c r="AN232" s="500">
        <v>1</v>
      </c>
      <c r="AO232" s="501">
        <v>0</v>
      </c>
      <c r="AP232" s="502">
        <v>0</v>
      </c>
      <c r="AQ232" s="466"/>
      <c r="AR232" s="513"/>
      <c r="AS232" s="513"/>
      <c r="AT232" s="499">
        <v>0</v>
      </c>
      <c r="AU232" s="499">
        <v>0</v>
      </c>
      <c r="AV232" s="505">
        <v>1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6</v>
      </c>
      <c r="E233" s="488">
        <f t="shared" si="161"/>
        <v>4</v>
      </c>
      <c r="F233" s="489">
        <f t="shared" si="161"/>
        <v>2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0</v>
      </c>
      <c r="X233" s="500">
        <v>1</v>
      </c>
      <c r="Y233" s="499">
        <v>1</v>
      </c>
      <c r="Z233" s="500">
        <v>1</v>
      </c>
      <c r="AA233" s="499">
        <v>0</v>
      </c>
      <c r="AB233" s="500">
        <v>0</v>
      </c>
      <c r="AC233" s="499">
        <v>1</v>
      </c>
      <c r="AD233" s="500">
        <v>0</v>
      </c>
      <c r="AE233" s="499">
        <v>1</v>
      </c>
      <c r="AF233" s="500">
        <v>0</v>
      </c>
      <c r="AG233" s="499">
        <v>0</v>
      </c>
      <c r="AH233" s="500">
        <v>0</v>
      </c>
      <c r="AI233" s="499">
        <v>0</v>
      </c>
      <c r="AJ233" s="500">
        <v>0</v>
      </c>
      <c r="AK233" s="499">
        <v>0</v>
      </c>
      <c r="AL233" s="500">
        <v>0</v>
      </c>
      <c r="AM233" s="499">
        <v>1</v>
      </c>
      <c r="AN233" s="500">
        <v>0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512"/>
      <c r="B234" s="3302" t="s">
        <v>274</v>
      </c>
      <c r="C234" s="3302"/>
      <c r="D234" s="506">
        <f t="shared" si="149"/>
        <v>1</v>
      </c>
      <c r="E234" s="507">
        <f t="shared" si="161"/>
        <v>1</v>
      </c>
      <c r="F234" s="508">
        <f t="shared" si="161"/>
        <v>0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0</v>
      </c>
      <c r="Y234" s="474">
        <v>1</v>
      </c>
      <c r="Z234" s="475">
        <v>0</v>
      </c>
      <c r="AA234" s="474">
        <v>0</v>
      </c>
      <c r="AB234" s="475">
        <v>0</v>
      </c>
      <c r="AC234" s="474">
        <v>0</v>
      </c>
      <c r="AD234" s="475">
        <v>0</v>
      </c>
      <c r="AE234" s="474">
        <v>0</v>
      </c>
      <c r="AF234" s="475">
        <v>0</v>
      </c>
      <c r="AG234" s="474">
        <v>0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3511" t="s">
        <v>94</v>
      </c>
      <c r="B235" s="3296" t="s">
        <v>269</v>
      </c>
      <c r="C235" s="3296"/>
      <c r="D235" s="1280">
        <f t="shared" si="149"/>
        <v>27</v>
      </c>
      <c r="E235" s="908">
        <f t="shared" si="161"/>
        <v>6</v>
      </c>
      <c r="F235" s="1296">
        <f t="shared" si="161"/>
        <v>21</v>
      </c>
      <c r="G235" s="1101">
        <v>0</v>
      </c>
      <c r="H235" s="906">
        <v>0</v>
      </c>
      <c r="I235" s="1292">
        <v>0</v>
      </c>
      <c r="J235" s="906">
        <v>0</v>
      </c>
      <c r="K235" s="1292">
        <v>0</v>
      </c>
      <c r="L235" s="906">
        <v>0</v>
      </c>
      <c r="M235" s="1292">
        <v>0</v>
      </c>
      <c r="N235" s="906">
        <v>0</v>
      </c>
      <c r="O235" s="1292">
        <v>0</v>
      </c>
      <c r="P235" s="906">
        <v>0</v>
      </c>
      <c r="Q235" s="1292">
        <v>0</v>
      </c>
      <c r="R235" s="906">
        <v>0</v>
      </c>
      <c r="S235" s="1292">
        <v>0</v>
      </c>
      <c r="T235" s="906">
        <v>0</v>
      </c>
      <c r="U235" s="1292">
        <v>0</v>
      </c>
      <c r="V235" s="1293">
        <v>0</v>
      </c>
      <c r="W235" s="1292">
        <v>0</v>
      </c>
      <c r="X235" s="1293">
        <v>0</v>
      </c>
      <c r="Y235" s="1292">
        <v>1</v>
      </c>
      <c r="Z235" s="1293">
        <v>1</v>
      </c>
      <c r="AA235" s="1292">
        <v>0</v>
      </c>
      <c r="AB235" s="1293">
        <v>2</v>
      </c>
      <c r="AC235" s="1292">
        <v>2</v>
      </c>
      <c r="AD235" s="1293">
        <v>4</v>
      </c>
      <c r="AE235" s="1292">
        <v>1</v>
      </c>
      <c r="AF235" s="1293">
        <v>6</v>
      </c>
      <c r="AG235" s="1292">
        <v>1</v>
      </c>
      <c r="AH235" s="1293">
        <v>5</v>
      </c>
      <c r="AI235" s="1292">
        <v>0</v>
      </c>
      <c r="AJ235" s="1293">
        <v>2</v>
      </c>
      <c r="AK235" s="1292">
        <v>1</v>
      </c>
      <c r="AL235" s="1293">
        <v>1</v>
      </c>
      <c r="AM235" s="1292">
        <v>0</v>
      </c>
      <c r="AN235" s="1293">
        <v>0</v>
      </c>
      <c r="AO235" s="485">
        <v>2</v>
      </c>
      <c r="AP235" s="486">
        <v>2</v>
      </c>
      <c r="AQ235" s="1101">
        <v>26</v>
      </c>
      <c r="AR235" s="487">
        <v>21</v>
      </c>
      <c r="AS235" s="1101">
        <v>12</v>
      </c>
      <c r="AT235" s="483">
        <v>0</v>
      </c>
      <c r="AU235" s="483">
        <v>0</v>
      </c>
      <c r="AV235" s="487">
        <v>0</v>
      </c>
      <c r="AW235" s="487">
        <v>0</v>
      </c>
      <c r="AX235" s="482">
        <v>1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56</v>
      </c>
      <c r="E236" s="488">
        <f t="shared" si="161"/>
        <v>20</v>
      </c>
      <c r="F236" s="489">
        <f t="shared" si="161"/>
        <v>36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4</v>
      </c>
      <c r="X236" s="493">
        <v>2</v>
      </c>
      <c r="Y236" s="492">
        <v>4</v>
      </c>
      <c r="Z236" s="493">
        <v>1</v>
      </c>
      <c r="AA236" s="492">
        <v>1</v>
      </c>
      <c r="AB236" s="493">
        <v>3</v>
      </c>
      <c r="AC236" s="492">
        <v>6</v>
      </c>
      <c r="AD236" s="493">
        <v>6</v>
      </c>
      <c r="AE236" s="492">
        <v>1</v>
      </c>
      <c r="AF236" s="493">
        <v>6</v>
      </c>
      <c r="AG236" s="492">
        <v>2</v>
      </c>
      <c r="AH236" s="493">
        <v>10</v>
      </c>
      <c r="AI236" s="492">
        <v>2</v>
      </c>
      <c r="AJ236" s="493">
        <v>5</v>
      </c>
      <c r="AK236" s="492">
        <v>0</v>
      </c>
      <c r="AL236" s="493">
        <v>3</v>
      </c>
      <c r="AM236" s="492">
        <v>0</v>
      </c>
      <c r="AN236" s="493">
        <v>0</v>
      </c>
      <c r="AO236" s="494">
        <v>3</v>
      </c>
      <c r="AP236" s="495">
        <v>2</v>
      </c>
      <c r="AQ236" s="466"/>
      <c r="AR236" s="513"/>
      <c r="AS236" s="481">
        <v>12</v>
      </c>
      <c r="AT236" s="492">
        <v>0</v>
      </c>
      <c r="AU236" s="492">
        <v>0</v>
      </c>
      <c r="AV236" s="496">
        <v>0</v>
      </c>
      <c r="AW236" s="496">
        <v>0</v>
      </c>
      <c r="AX236" s="491">
        <v>1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18</v>
      </c>
      <c r="E237" s="488">
        <f t="shared" si="161"/>
        <v>6</v>
      </c>
      <c r="F237" s="489">
        <f t="shared" si="161"/>
        <v>12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0</v>
      </c>
      <c r="W237" s="492">
        <v>1</v>
      </c>
      <c r="X237" s="493">
        <v>0</v>
      </c>
      <c r="Y237" s="492">
        <v>0</v>
      </c>
      <c r="Z237" s="493">
        <v>0</v>
      </c>
      <c r="AA237" s="492">
        <v>0</v>
      </c>
      <c r="AB237" s="493">
        <v>0</v>
      </c>
      <c r="AC237" s="492">
        <v>3</v>
      </c>
      <c r="AD237" s="493">
        <v>2</v>
      </c>
      <c r="AE237" s="492">
        <v>1</v>
      </c>
      <c r="AF237" s="493">
        <v>2</v>
      </c>
      <c r="AG237" s="492">
        <v>1</v>
      </c>
      <c r="AH237" s="493">
        <v>4</v>
      </c>
      <c r="AI237" s="492">
        <v>0</v>
      </c>
      <c r="AJ237" s="493">
        <v>2</v>
      </c>
      <c r="AK237" s="492">
        <v>0</v>
      </c>
      <c r="AL237" s="493">
        <v>2</v>
      </c>
      <c r="AM237" s="492">
        <v>0</v>
      </c>
      <c r="AN237" s="493">
        <v>0</v>
      </c>
      <c r="AO237" s="494">
        <v>1</v>
      </c>
      <c r="AP237" s="495">
        <v>2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1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14</v>
      </c>
      <c r="E238" s="488">
        <f t="shared" si="161"/>
        <v>3</v>
      </c>
      <c r="F238" s="489">
        <f t="shared" si="161"/>
        <v>11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0</v>
      </c>
      <c r="X238" s="500">
        <v>1</v>
      </c>
      <c r="Y238" s="499">
        <v>1</v>
      </c>
      <c r="Z238" s="500">
        <v>0</v>
      </c>
      <c r="AA238" s="499">
        <v>1</v>
      </c>
      <c r="AB238" s="500">
        <v>0</v>
      </c>
      <c r="AC238" s="499">
        <v>1</v>
      </c>
      <c r="AD238" s="500">
        <v>3</v>
      </c>
      <c r="AE238" s="499">
        <v>0</v>
      </c>
      <c r="AF238" s="500">
        <v>2</v>
      </c>
      <c r="AG238" s="499">
        <v>0</v>
      </c>
      <c r="AH238" s="500">
        <v>5</v>
      </c>
      <c r="AI238" s="499">
        <v>0</v>
      </c>
      <c r="AJ238" s="500">
        <v>0</v>
      </c>
      <c r="AK238" s="499">
        <v>0</v>
      </c>
      <c r="AL238" s="500">
        <v>0</v>
      </c>
      <c r="AM238" s="499">
        <v>0</v>
      </c>
      <c r="AN238" s="500">
        <v>0</v>
      </c>
      <c r="AO238" s="501">
        <v>1</v>
      </c>
      <c r="AP238" s="502">
        <v>0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1</v>
      </c>
      <c r="E239" s="488">
        <f t="shared" si="161"/>
        <v>0</v>
      </c>
      <c r="F239" s="489">
        <f t="shared" si="161"/>
        <v>1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0</v>
      </c>
      <c r="Y239" s="499">
        <v>0</v>
      </c>
      <c r="Z239" s="500">
        <v>0</v>
      </c>
      <c r="AA239" s="499">
        <v>0</v>
      </c>
      <c r="AB239" s="500">
        <v>0</v>
      </c>
      <c r="AC239" s="499">
        <v>0</v>
      </c>
      <c r="AD239" s="500">
        <v>0</v>
      </c>
      <c r="AE239" s="499">
        <v>0</v>
      </c>
      <c r="AF239" s="500">
        <v>0</v>
      </c>
      <c r="AG239" s="499">
        <v>0</v>
      </c>
      <c r="AH239" s="500">
        <v>1</v>
      </c>
      <c r="AI239" s="499">
        <v>0</v>
      </c>
      <c r="AJ239" s="500">
        <v>0</v>
      </c>
      <c r="AK239" s="499">
        <v>0</v>
      </c>
      <c r="AL239" s="500">
        <v>0</v>
      </c>
      <c r="AM239" s="499">
        <v>0</v>
      </c>
      <c r="AN239" s="500">
        <v>0</v>
      </c>
      <c r="AO239" s="501">
        <v>0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512"/>
      <c r="B240" s="3521" t="s">
        <v>274</v>
      </c>
      <c r="C240" s="3521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>
        <v>0</v>
      </c>
      <c r="J240" s="473">
        <v>0</v>
      </c>
      <c r="K240" s="474">
        <v>0</v>
      </c>
      <c r="L240" s="473">
        <v>0</v>
      </c>
      <c r="M240" s="474">
        <v>0</v>
      </c>
      <c r="N240" s="473">
        <v>0</v>
      </c>
      <c r="O240" s="474">
        <v>0</v>
      </c>
      <c r="P240" s="473">
        <v>0</v>
      </c>
      <c r="Q240" s="474">
        <v>0</v>
      </c>
      <c r="R240" s="473">
        <v>0</v>
      </c>
      <c r="S240" s="474">
        <v>0</v>
      </c>
      <c r="T240" s="473">
        <v>0</v>
      </c>
      <c r="U240" s="474">
        <v>0</v>
      </c>
      <c r="V240" s="475">
        <v>0</v>
      </c>
      <c r="W240" s="474">
        <v>0</v>
      </c>
      <c r="X240" s="475">
        <v>0</v>
      </c>
      <c r="Y240" s="474">
        <v>0</v>
      </c>
      <c r="Z240" s="475">
        <v>0</v>
      </c>
      <c r="AA240" s="474">
        <v>0</v>
      </c>
      <c r="AB240" s="475">
        <v>0</v>
      </c>
      <c r="AC240" s="474">
        <v>0</v>
      </c>
      <c r="AD240" s="475">
        <v>0</v>
      </c>
      <c r="AE240" s="474">
        <v>0</v>
      </c>
      <c r="AF240" s="475">
        <v>0</v>
      </c>
      <c r="AG240" s="474">
        <v>0</v>
      </c>
      <c r="AH240" s="475">
        <v>0</v>
      </c>
      <c r="AI240" s="474">
        <v>0</v>
      </c>
      <c r="AJ240" s="475">
        <v>0</v>
      </c>
      <c r="AK240" s="474">
        <v>0</v>
      </c>
      <c r="AL240" s="475">
        <v>0</v>
      </c>
      <c r="AM240" s="474">
        <v>0</v>
      </c>
      <c r="AN240" s="475">
        <v>0</v>
      </c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3511" t="s">
        <v>275</v>
      </c>
      <c r="B241" s="3296" t="s">
        <v>269</v>
      </c>
      <c r="C241" s="3296"/>
      <c r="D241" s="1280">
        <f>SUM(E241+F241)</f>
        <v>16</v>
      </c>
      <c r="E241" s="908">
        <f t="shared" si="161"/>
        <v>9</v>
      </c>
      <c r="F241" s="1296">
        <f t="shared" si="161"/>
        <v>7</v>
      </c>
      <c r="G241" s="1101">
        <v>1</v>
      </c>
      <c r="H241" s="906">
        <v>0</v>
      </c>
      <c r="I241" s="1292">
        <v>0</v>
      </c>
      <c r="J241" s="906">
        <v>0</v>
      </c>
      <c r="K241" s="1292">
        <v>0</v>
      </c>
      <c r="L241" s="906">
        <v>0</v>
      </c>
      <c r="M241" s="1292">
        <v>0</v>
      </c>
      <c r="N241" s="906">
        <v>3</v>
      </c>
      <c r="O241" s="1292">
        <v>3</v>
      </c>
      <c r="P241" s="906">
        <v>1</v>
      </c>
      <c r="Q241" s="1292">
        <v>2</v>
      </c>
      <c r="R241" s="906">
        <v>0</v>
      </c>
      <c r="S241" s="1292">
        <v>1</v>
      </c>
      <c r="T241" s="906">
        <v>2</v>
      </c>
      <c r="U241" s="1292">
        <v>2</v>
      </c>
      <c r="V241" s="906">
        <v>0</v>
      </c>
      <c r="W241" s="1292">
        <v>0</v>
      </c>
      <c r="X241" s="906">
        <v>0</v>
      </c>
      <c r="Y241" s="1292">
        <v>0</v>
      </c>
      <c r="Z241" s="906">
        <v>1</v>
      </c>
      <c r="AA241" s="1292">
        <v>0</v>
      </c>
      <c r="AB241" s="906">
        <v>0</v>
      </c>
      <c r="AC241" s="1292">
        <v>0</v>
      </c>
      <c r="AD241" s="906">
        <v>0</v>
      </c>
      <c r="AE241" s="1292">
        <v>0</v>
      </c>
      <c r="AF241" s="906">
        <v>0</v>
      </c>
      <c r="AG241" s="1292">
        <v>0</v>
      </c>
      <c r="AH241" s="906">
        <v>0</v>
      </c>
      <c r="AI241" s="1292">
        <v>0</v>
      </c>
      <c r="AJ241" s="906">
        <v>0</v>
      </c>
      <c r="AK241" s="1292">
        <v>0</v>
      </c>
      <c r="AL241" s="906">
        <v>0</v>
      </c>
      <c r="AM241" s="1292">
        <v>0</v>
      </c>
      <c r="AN241" s="906">
        <v>0</v>
      </c>
      <c r="AO241" s="1294">
        <v>0</v>
      </c>
      <c r="AP241" s="1297"/>
      <c r="AQ241" s="1101">
        <v>12</v>
      </c>
      <c r="AR241" s="487">
        <v>11</v>
      </c>
      <c r="AS241" s="1101">
        <v>7</v>
      </c>
      <c r="AT241" s="483">
        <v>0</v>
      </c>
      <c r="AU241" s="483">
        <v>0</v>
      </c>
      <c r="AV241" s="487">
        <v>1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61</v>
      </c>
      <c r="E242" s="488">
        <f t="shared" si="161"/>
        <v>39</v>
      </c>
      <c r="F242" s="489">
        <f t="shared" si="161"/>
        <v>22</v>
      </c>
      <c r="G242" s="490">
        <v>1</v>
      </c>
      <c r="H242" s="491">
        <v>0</v>
      </c>
      <c r="I242" s="492">
        <v>1</v>
      </c>
      <c r="J242" s="491">
        <v>1</v>
      </c>
      <c r="K242" s="492">
        <v>0</v>
      </c>
      <c r="L242" s="491">
        <v>1</v>
      </c>
      <c r="M242" s="492">
        <v>6</v>
      </c>
      <c r="N242" s="491">
        <v>3</v>
      </c>
      <c r="O242" s="492">
        <v>3</v>
      </c>
      <c r="P242" s="491">
        <v>3</v>
      </c>
      <c r="Q242" s="492">
        <v>7</v>
      </c>
      <c r="R242" s="491">
        <v>4</v>
      </c>
      <c r="S242" s="492">
        <v>11</v>
      </c>
      <c r="T242" s="491">
        <v>3</v>
      </c>
      <c r="U242" s="492">
        <v>3</v>
      </c>
      <c r="V242" s="491">
        <v>5</v>
      </c>
      <c r="W242" s="492">
        <v>7</v>
      </c>
      <c r="X242" s="491">
        <v>2</v>
      </c>
      <c r="Y242" s="492">
        <v>0</v>
      </c>
      <c r="Z242" s="491">
        <v>0</v>
      </c>
      <c r="AA242" s="492">
        <v>0</v>
      </c>
      <c r="AB242" s="491">
        <v>0</v>
      </c>
      <c r="AC242" s="492">
        <v>0</v>
      </c>
      <c r="AD242" s="491">
        <v>0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19</v>
      </c>
      <c r="AT242" s="492">
        <v>0</v>
      </c>
      <c r="AU242" s="492">
        <v>0</v>
      </c>
      <c r="AV242" s="496">
        <v>0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16</v>
      </c>
      <c r="E243" s="488">
        <f t="shared" si="161"/>
        <v>8</v>
      </c>
      <c r="F243" s="489">
        <f t="shared" si="161"/>
        <v>8</v>
      </c>
      <c r="G243" s="490">
        <v>1</v>
      </c>
      <c r="H243" s="491">
        <v>0</v>
      </c>
      <c r="I243" s="492">
        <v>0</v>
      </c>
      <c r="J243" s="491">
        <v>0</v>
      </c>
      <c r="K243" s="492">
        <v>0</v>
      </c>
      <c r="L243" s="491">
        <v>0</v>
      </c>
      <c r="M243" s="492">
        <v>0</v>
      </c>
      <c r="N243" s="491">
        <v>3</v>
      </c>
      <c r="O243" s="492">
        <v>3</v>
      </c>
      <c r="P243" s="491">
        <v>1</v>
      </c>
      <c r="Q243" s="492">
        <v>1</v>
      </c>
      <c r="R243" s="491">
        <v>0</v>
      </c>
      <c r="S243" s="492">
        <v>1</v>
      </c>
      <c r="T243" s="491">
        <v>2</v>
      </c>
      <c r="U243" s="492">
        <v>2</v>
      </c>
      <c r="V243" s="491">
        <v>1</v>
      </c>
      <c r="W243" s="492">
        <v>0</v>
      </c>
      <c r="X243" s="491">
        <v>0</v>
      </c>
      <c r="Y243" s="492">
        <v>0</v>
      </c>
      <c r="Z243" s="491">
        <v>1</v>
      </c>
      <c r="AA243" s="492">
        <v>0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1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2</v>
      </c>
      <c r="E244" s="488">
        <f t="shared" si="161"/>
        <v>1</v>
      </c>
      <c r="F244" s="489">
        <f t="shared" si="161"/>
        <v>1</v>
      </c>
      <c r="G244" s="497">
        <v>0</v>
      </c>
      <c r="H244" s="498">
        <v>0</v>
      </c>
      <c r="I244" s="499">
        <v>0</v>
      </c>
      <c r="J244" s="498">
        <v>0</v>
      </c>
      <c r="K244" s="499">
        <v>0</v>
      </c>
      <c r="L244" s="498">
        <v>0</v>
      </c>
      <c r="M244" s="499">
        <v>0</v>
      </c>
      <c r="N244" s="498">
        <v>1</v>
      </c>
      <c r="O244" s="499">
        <v>0</v>
      </c>
      <c r="P244" s="498">
        <v>0</v>
      </c>
      <c r="Q244" s="499">
        <v>0</v>
      </c>
      <c r="R244" s="498">
        <v>0</v>
      </c>
      <c r="S244" s="499">
        <v>1</v>
      </c>
      <c r="T244" s="498">
        <v>0</v>
      </c>
      <c r="U244" s="499">
        <v>0</v>
      </c>
      <c r="V244" s="498">
        <v>0</v>
      </c>
      <c r="W244" s="499">
        <v>0</v>
      </c>
      <c r="X244" s="498">
        <v>0</v>
      </c>
      <c r="Y244" s="499">
        <v>0</v>
      </c>
      <c r="Z244" s="498">
        <v>0</v>
      </c>
      <c r="AA244" s="499">
        <v>0</v>
      </c>
      <c r="AB244" s="498">
        <v>0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0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0</v>
      </c>
      <c r="E245" s="488">
        <f t="shared" si="161"/>
        <v>0</v>
      </c>
      <c r="F245" s="489">
        <f t="shared" si="161"/>
        <v>0</v>
      </c>
      <c r="G245" s="497">
        <v>0</v>
      </c>
      <c r="H245" s="498">
        <v>0</v>
      </c>
      <c r="I245" s="499">
        <v>0</v>
      </c>
      <c r="J245" s="498">
        <v>0</v>
      </c>
      <c r="K245" s="499">
        <v>0</v>
      </c>
      <c r="L245" s="498">
        <v>0</v>
      </c>
      <c r="M245" s="499">
        <v>0</v>
      </c>
      <c r="N245" s="498">
        <v>0</v>
      </c>
      <c r="O245" s="499">
        <v>0</v>
      </c>
      <c r="P245" s="498">
        <v>0</v>
      </c>
      <c r="Q245" s="499">
        <v>0</v>
      </c>
      <c r="R245" s="498">
        <v>0</v>
      </c>
      <c r="S245" s="499">
        <v>0</v>
      </c>
      <c r="T245" s="498">
        <v>0</v>
      </c>
      <c r="U245" s="499">
        <v>0</v>
      </c>
      <c r="V245" s="498">
        <v>0</v>
      </c>
      <c r="W245" s="499">
        <v>0</v>
      </c>
      <c r="X245" s="498">
        <v>0</v>
      </c>
      <c r="Y245" s="499">
        <v>0</v>
      </c>
      <c r="Z245" s="498">
        <v>0</v>
      </c>
      <c r="AA245" s="499">
        <v>0</v>
      </c>
      <c r="AB245" s="498">
        <v>0</v>
      </c>
      <c r="AC245" s="499">
        <v>0</v>
      </c>
      <c r="AD245" s="498">
        <v>0</v>
      </c>
      <c r="AE245" s="499">
        <v>0</v>
      </c>
      <c r="AF245" s="498">
        <v>0</v>
      </c>
      <c r="AG245" s="499">
        <v>0</v>
      </c>
      <c r="AH245" s="498">
        <v>0</v>
      </c>
      <c r="AI245" s="499">
        <v>0</v>
      </c>
      <c r="AJ245" s="498">
        <v>0</v>
      </c>
      <c r="AK245" s="499">
        <v>0</v>
      </c>
      <c r="AL245" s="498">
        <v>0</v>
      </c>
      <c r="AM245" s="499">
        <v>0</v>
      </c>
      <c r="AN245" s="498">
        <v>0</v>
      </c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512"/>
      <c r="B246" s="3521" t="s">
        <v>274</v>
      </c>
      <c r="C246" s="3521"/>
      <c r="D246" s="506">
        <f t="shared" si="149"/>
        <v>0</v>
      </c>
      <c r="E246" s="507">
        <f t="shared" si="161"/>
        <v>0</v>
      </c>
      <c r="F246" s="508">
        <f t="shared" si="161"/>
        <v>0</v>
      </c>
      <c r="G246" s="3528"/>
      <c r="H246" s="3528"/>
      <c r="I246" s="474"/>
      <c r="J246" s="473"/>
      <c r="K246" s="474"/>
      <c r="L246" s="473"/>
      <c r="M246" s="474"/>
      <c r="N246" s="473"/>
      <c r="O246" s="474"/>
      <c r="P246" s="473"/>
      <c r="Q246" s="474"/>
      <c r="R246" s="473"/>
      <c r="S246" s="474"/>
      <c r="T246" s="473"/>
      <c r="U246" s="474"/>
      <c r="V246" s="473"/>
      <c r="W246" s="474"/>
      <c r="X246" s="473"/>
      <c r="Y246" s="474"/>
      <c r="Z246" s="473"/>
      <c r="AA246" s="474"/>
      <c r="AB246" s="473"/>
      <c r="AC246" s="474"/>
      <c r="AD246" s="473"/>
      <c r="AE246" s="474"/>
      <c r="AF246" s="473"/>
      <c r="AG246" s="474"/>
      <c r="AH246" s="473"/>
      <c r="AI246" s="474"/>
      <c r="AJ246" s="473"/>
      <c r="AK246" s="474"/>
      <c r="AL246" s="473"/>
      <c r="AM246" s="474"/>
      <c r="AN246" s="473"/>
      <c r="AO246" s="476">
        <v>0</v>
      </c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3511" t="s">
        <v>276</v>
      </c>
      <c r="B247" s="3296" t="s">
        <v>269</v>
      </c>
      <c r="C247" s="3296"/>
      <c r="D247" s="1280">
        <f t="shared" si="149"/>
        <v>3</v>
      </c>
      <c r="E247" s="908">
        <f t="shared" si="161"/>
        <v>2</v>
      </c>
      <c r="F247" s="1296">
        <f t="shared" si="161"/>
        <v>1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0</v>
      </c>
      <c r="X247" s="484">
        <v>1</v>
      </c>
      <c r="Y247" s="1292">
        <v>2</v>
      </c>
      <c r="Z247" s="1293">
        <v>0</v>
      </c>
      <c r="AA247" s="1292">
        <v>0</v>
      </c>
      <c r="AB247" s="1293">
        <v>0</v>
      </c>
      <c r="AC247" s="1292">
        <v>0</v>
      </c>
      <c r="AD247" s="1293">
        <v>0</v>
      </c>
      <c r="AE247" s="1292">
        <v>0</v>
      </c>
      <c r="AF247" s="1293">
        <v>0</v>
      </c>
      <c r="AG247" s="1292">
        <v>0</v>
      </c>
      <c r="AH247" s="1293">
        <v>0</v>
      </c>
      <c r="AI247" s="1292">
        <v>0</v>
      </c>
      <c r="AJ247" s="1293">
        <v>0</v>
      </c>
      <c r="AK247" s="1292">
        <v>0</v>
      </c>
      <c r="AL247" s="1293">
        <v>0</v>
      </c>
      <c r="AM247" s="1292">
        <v>0</v>
      </c>
      <c r="AN247" s="1293">
        <v>0</v>
      </c>
      <c r="AO247" s="1298"/>
      <c r="AP247" s="1297"/>
      <c r="AQ247" s="1101">
        <v>3</v>
      </c>
      <c r="AR247" s="487">
        <v>3</v>
      </c>
      <c r="AS247" s="1101">
        <v>0</v>
      </c>
      <c r="AT247" s="483">
        <v>0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114</v>
      </c>
      <c r="E248" s="488">
        <f t="shared" si="161"/>
        <v>42</v>
      </c>
      <c r="F248" s="489">
        <f t="shared" si="161"/>
        <v>72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0</v>
      </c>
      <c r="V248" s="493">
        <v>0</v>
      </c>
      <c r="W248" s="492">
        <v>5</v>
      </c>
      <c r="X248" s="493">
        <v>14</v>
      </c>
      <c r="Y248" s="492">
        <v>21</v>
      </c>
      <c r="Z248" s="493">
        <v>30</v>
      </c>
      <c r="AA248" s="492">
        <v>15</v>
      </c>
      <c r="AB248" s="493">
        <v>27</v>
      </c>
      <c r="AC248" s="492">
        <v>1</v>
      </c>
      <c r="AD248" s="493">
        <v>1</v>
      </c>
      <c r="AE248" s="492">
        <v>0</v>
      </c>
      <c r="AF248" s="493">
        <v>0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13</v>
      </c>
      <c r="AT248" s="492">
        <v>0</v>
      </c>
      <c r="AU248" s="492">
        <v>0</v>
      </c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2</v>
      </c>
      <c r="E249" s="488">
        <f t="shared" si="161"/>
        <v>0</v>
      </c>
      <c r="F249" s="489">
        <f t="shared" si="161"/>
        <v>2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0</v>
      </c>
      <c r="X249" s="493">
        <v>1</v>
      </c>
      <c r="Y249" s="492">
        <v>0</v>
      </c>
      <c r="Z249" s="493">
        <v>0</v>
      </c>
      <c r="AA249" s="492">
        <v>0</v>
      </c>
      <c r="AB249" s="493">
        <v>0</v>
      </c>
      <c r="AC249" s="492">
        <v>0</v>
      </c>
      <c r="AD249" s="493">
        <v>1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4</v>
      </c>
      <c r="E250" s="488">
        <f t="shared" si="161"/>
        <v>1</v>
      </c>
      <c r="F250" s="489">
        <f t="shared" si="161"/>
        <v>3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0</v>
      </c>
      <c r="X250" s="500">
        <v>0</v>
      </c>
      <c r="Y250" s="499">
        <v>1</v>
      </c>
      <c r="Z250" s="500">
        <v>2</v>
      </c>
      <c r="AA250" s="499">
        <v>0</v>
      </c>
      <c r="AB250" s="500">
        <v>1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3</v>
      </c>
      <c r="E251" s="488">
        <f t="shared" si="161"/>
        <v>0</v>
      </c>
      <c r="F251" s="489">
        <f t="shared" si="161"/>
        <v>3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0</v>
      </c>
      <c r="Y251" s="499">
        <v>0</v>
      </c>
      <c r="Z251" s="500">
        <v>3</v>
      </c>
      <c r="AA251" s="499">
        <v>0</v>
      </c>
      <c r="AB251" s="500">
        <v>0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512"/>
      <c r="B252" s="3521" t="s">
        <v>274</v>
      </c>
      <c r="C252" s="3521"/>
      <c r="D252" s="506">
        <f t="shared" si="149"/>
        <v>0</v>
      </c>
      <c r="E252" s="507">
        <f t="shared" si="161"/>
        <v>0</v>
      </c>
      <c r="F252" s="507">
        <f t="shared" si="161"/>
        <v>0</v>
      </c>
      <c r="G252" s="472"/>
      <c r="H252" s="473"/>
      <c r="I252" s="474"/>
      <c r="J252" s="473"/>
      <c r="K252" s="474"/>
      <c r="L252" s="473"/>
      <c r="M252" s="474"/>
      <c r="N252" s="473"/>
      <c r="O252" s="474"/>
      <c r="P252" s="473"/>
      <c r="Q252" s="474"/>
      <c r="R252" s="473"/>
      <c r="S252" s="474"/>
      <c r="T252" s="473"/>
      <c r="U252" s="474"/>
      <c r="V252" s="475"/>
      <c r="W252" s="474"/>
      <c r="X252" s="475"/>
      <c r="Y252" s="474"/>
      <c r="Z252" s="475"/>
      <c r="AA252" s="474"/>
      <c r="AB252" s="475"/>
      <c r="AC252" s="474"/>
      <c r="AD252" s="475"/>
      <c r="AE252" s="474"/>
      <c r="AF252" s="475"/>
      <c r="AG252" s="474"/>
      <c r="AH252" s="475"/>
      <c r="AI252" s="474"/>
      <c r="AJ252" s="475"/>
      <c r="AK252" s="474"/>
      <c r="AL252" s="475"/>
      <c r="AM252" s="474"/>
      <c r="AN252" s="475"/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3654" t="s">
        <v>277</v>
      </c>
      <c r="B253" s="3296" t="s">
        <v>269</v>
      </c>
      <c r="C253" s="3296"/>
      <c r="D253" s="1280">
        <f t="shared" si="149"/>
        <v>0</v>
      </c>
      <c r="E253" s="908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1293"/>
      <c r="AI253" s="1292"/>
      <c r="AJ253" s="1293"/>
      <c r="AK253" s="1292"/>
      <c r="AL253" s="1293"/>
      <c r="AM253" s="1292"/>
      <c r="AN253" s="1293"/>
      <c r="AO253" s="1299"/>
      <c r="AP253" s="1300"/>
      <c r="AQ253" s="1101"/>
      <c r="AR253" s="487"/>
      <c r="AS253" s="1101"/>
      <c r="AT253" s="483"/>
      <c r="AU253" s="483"/>
      <c r="AV253" s="487">
        <v>0</v>
      </c>
      <c r="AW253" s="487"/>
      <c r="AX253" s="482"/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/>
      <c r="AT254" s="492"/>
      <c r="AU254" s="492"/>
      <c r="AV254" s="496">
        <v>0</v>
      </c>
      <c r="AW254" s="496"/>
      <c r="AX254" s="491"/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/>
      <c r="AU255" s="492"/>
      <c r="AV255" s="496">
        <v>0</v>
      </c>
      <c r="AW255" s="496"/>
      <c r="AX255" s="491"/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/>
      <c r="AU256" s="492"/>
      <c r="AV256" s="496">
        <v>0</v>
      </c>
      <c r="AW256" s="496"/>
      <c r="AX256" s="491"/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/>
      <c r="AU257" s="492"/>
      <c r="AV257" s="496">
        <v>0</v>
      </c>
      <c r="AW257" s="496"/>
      <c r="AX257" s="491"/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655"/>
      <c r="B258" s="3521" t="s">
        <v>274</v>
      </c>
      <c r="C258" s="3521"/>
      <c r="D258" s="1301">
        <f t="shared" si="149"/>
        <v>0</v>
      </c>
      <c r="E258" s="1079">
        <f t="shared" si="161"/>
        <v>0</v>
      </c>
      <c r="F258" s="1097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1302"/>
      <c r="AD258" s="1303"/>
      <c r="AE258" s="1302"/>
      <c r="AF258" s="1303"/>
      <c r="AG258" s="1302"/>
      <c r="AH258" s="1303"/>
      <c r="AI258" s="1302"/>
      <c r="AJ258" s="1303"/>
      <c r="AK258" s="1302"/>
      <c r="AL258" s="1303"/>
      <c r="AM258" s="1302"/>
      <c r="AN258" s="1303"/>
      <c r="AO258" s="1304"/>
      <c r="AP258" s="1305"/>
      <c r="AQ258" s="1098"/>
      <c r="AR258" s="1082"/>
      <c r="AS258" s="510"/>
      <c r="AT258" s="1302"/>
      <c r="AU258" s="1302"/>
      <c r="AV258" s="1083">
        <v>0</v>
      </c>
      <c r="AW258" s="1083"/>
      <c r="AX258" s="1306"/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3511" t="s">
        <v>104</v>
      </c>
      <c r="B259" s="3296" t="s">
        <v>269</v>
      </c>
      <c r="C259" s="3296"/>
      <c r="D259" s="411">
        <f t="shared" si="149"/>
        <v>19</v>
      </c>
      <c r="E259" s="479">
        <f t="shared" si="161"/>
        <v>4</v>
      </c>
      <c r="F259" s="480">
        <f t="shared" si="161"/>
        <v>15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1</v>
      </c>
      <c r="V259" s="484">
        <v>0</v>
      </c>
      <c r="W259" s="483">
        <v>0</v>
      </c>
      <c r="X259" s="484">
        <v>0</v>
      </c>
      <c r="Y259" s="483">
        <v>0</v>
      </c>
      <c r="Z259" s="484">
        <v>0</v>
      </c>
      <c r="AA259" s="483">
        <v>0</v>
      </c>
      <c r="AB259" s="484">
        <v>0</v>
      </c>
      <c r="AC259" s="483">
        <v>0</v>
      </c>
      <c r="AD259" s="484">
        <v>1</v>
      </c>
      <c r="AE259" s="483">
        <v>1</v>
      </c>
      <c r="AF259" s="484">
        <v>5</v>
      </c>
      <c r="AG259" s="483">
        <v>0</v>
      </c>
      <c r="AH259" s="484">
        <v>8</v>
      </c>
      <c r="AI259" s="483">
        <v>1</v>
      </c>
      <c r="AJ259" s="484">
        <v>0</v>
      </c>
      <c r="AK259" s="483">
        <v>1</v>
      </c>
      <c r="AL259" s="484">
        <v>1</v>
      </c>
      <c r="AM259" s="483">
        <v>0</v>
      </c>
      <c r="AN259" s="484">
        <v>0</v>
      </c>
      <c r="AO259" s="485">
        <v>0</v>
      </c>
      <c r="AP259" s="486">
        <v>0</v>
      </c>
      <c r="AQ259" s="481">
        <v>6</v>
      </c>
      <c r="AR259" s="487">
        <v>6</v>
      </c>
      <c r="AS259" s="1101">
        <v>2</v>
      </c>
      <c r="AT259" s="483">
        <v>0</v>
      </c>
      <c r="AU259" s="483">
        <v>0</v>
      </c>
      <c r="AV259" s="487">
        <v>0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61</v>
      </c>
      <c r="E260" s="488">
        <f t="shared" si="161"/>
        <v>18</v>
      </c>
      <c r="F260" s="489">
        <f t="shared" si="161"/>
        <v>43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1</v>
      </c>
      <c r="V260" s="493">
        <v>1</v>
      </c>
      <c r="W260" s="492">
        <v>2</v>
      </c>
      <c r="X260" s="493">
        <v>0</v>
      </c>
      <c r="Y260" s="492">
        <v>6</v>
      </c>
      <c r="Z260" s="493">
        <v>4</v>
      </c>
      <c r="AA260" s="492">
        <v>2</v>
      </c>
      <c r="AB260" s="493">
        <v>3</v>
      </c>
      <c r="AC260" s="492">
        <v>0</v>
      </c>
      <c r="AD260" s="493">
        <v>5</v>
      </c>
      <c r="AE260" s="492">
        <v>2</v>
      </c>
      <c r="AF260" s="493">
        <v>8</v>
      </c>
      <c r="AG260" s="492">
        <v>2</v>
      </c>
      <c r="AH260" s="493">
        <v>11</v>
      </c>
      <c r="AI260" s="492">
        <v>2</v>
      </c>
      <c r="AJ260" s="493">
        <v>6</v>
      </c>
      <c r="AK260" s="492">
        <v>1</v>
      </c>
      <c r="AL260" s="493">
        <v>5</v>
      </c>
      <c r="AM260" s="492">
        <v>0</v>
      </c>
      <c r="AN260" s="493">
        <v>0</v>
      </c>
      <c r="AO260" s="494">
        <v>6</v>
      </c>
      <c r="AP260" s="495">
        <v>1</v>
      </c>
      <c r="AQ260" s="466"/>
      <c r="AR260" s="513"/>
      <c r="AS260" s="481">
        <v>9</v>
      </c>
      <c r="AT260" s="492">
        <v>0</v>
      </c>
      <c r="AU260" s="492">
        <v>0</v>
      </c>
      <c r="AV260" s="496">
        <v>3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21</v>
      </c>
      <c r="E261" s="488">
        <f t="shared" si="161"/>
        <v>5</v>
      </c>
      <c r="F261" s="489">
        <f t="shared" si="161"/>
        <v>16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1</v>
      </c>
      <c r="V261" s="493">
        <v>0</v>
      </c>
      <c r="W261" s="492">
        <v>0</v>
      </c>
      <c r="X261" s="493">
        <v>0</v>
      </c>
      <c r="Y261" s="492">
        <v>0</v>
      </c>
      <c r="Z261" s="493">
        <v>0</v>
      </c>
      <c r="AA261" s="492">
        <v>0</v>
      </c>
      <c r="AB261" s="493">
        <v>0</v>
      </c>
      <c r="AC261" s="492">
        <v>0</v>
      </c>
      <c r="AD261" s="493">
        <v>1</v>
      </c>
      <c r="AE261" s="492">
        <v>2</v>
      </c>
      <c r="AF261" s="493">
        <v>5</v>
      </c>
      <c r="AG261" s="492">
        <v>0</v>
      </c>
      <c r="AH261" s="493">
        <v>9</v>
      </c>
      <c r="AI261" s="492">
        <v>1</v>
      </c>
      <c r="AJ261" s="493">
        <v>0</v>
      </c>
      <c r="AK261" s="492">
        <v>1</v>
      </c>
      <c r="AL261" s="493">
        <v>1</v>
      </c>
      <c r="AM261" s="492">
        <v>0</v>
      </c>
      <c r="AN261" s="493">
        <v>0</v>
      </c>
      <c r="AO261" s="494">
        <v>0</v>
      </c>
      <c r="AP261" s="495">
        <v>0</v>
      </c>
      <c r="AQ261" s="466"/>
      <c r="AR261" s="513"/>
      <c r="AS261" s="513"/>
      <c r="AT261" s="492">
        <v>0</v>
      </c>
      <c r="AU261" s="492">
        <v>0</v>
      </c>
      <c r="AV261" s="496">
        <v>0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10</v>
      </c>
      <c r="E262" s="488">
        <f t="shared" si="161"/>
        <v>6</v>
      </c>
      <c r="F262" s="489">
        <f t="shared" si="161"/>
        <v>4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1</v>
      </c>
      <c r="V262" s="500">
        <v>0</v>
      </c>
      <c r="W262" s="499">
        <v>0</v>
      </c>
      <c r="X262" s="500">
        <v>0</v>
      </c>
      <c r="Y262" s="499">
        <v>2</v>
      </c>
      <c r="Z262" s="500">
        <v>1</v>
      </c>
      <c r="AA262" s="499">
        <v>0</v>
      </c>
      <c r="AB262" s="500">
        <v>0</v>
      </c>
      <c r="AC262" s="499">
        <v>0</v>
      </c>
      <c r="AD262" s="500">
        <v>0</v>
      </c>
      <c r="AE262" s="499">
        <v>1</v>
      </c>
      <c r="AF262" s="500">
        <v>1</v>
      </c>
      <c r="AG262" s="499">
        <v>1</v>
      </c>
      <c r="AH262" s="500">
        <v>1</v>
      </c>
      <c r="AI262" s="499">
        <v>0</v>
      </c>
      <c r="AJ262" s="500">
        <v>0</v>
      </c>
      <c r="AK262" s="499">
        <v>1</v>
      </c>
      <c r="AL262" s="500">
        <v>1</v>
      </c>
      <c r="AM262" s="499">
        <v>0</v>
      </c>
      <c r="AN262" s="500">
        <v>0</v>
      </c>
      <c r="AO262" s="501">
        <v>1</v>
      </c>
      <c r="AP262" s="502">
        <v>0</v>
      </c>
      <c r="AQ262" s="503"/>
      <c r="AR262" s="523"/>
      <c r="AS262" s="513"/>
      <c r="AT262" s="499">
        <v>0</v>
      </c>
      <c r="AU262" s="499">
        <v>0</v>
      </c>
      <c r="AV262" s="505">
        <v>1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1</v>
      </c>
      <c r="E263" s="488">
        <f t="shared" si="161"/>
        <v>0</v>
      </c>
      <c r="F263" s="489">
        <f t="shared" si="161"/>
        <v>1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0</v>
      </c>
      <c r="Z263" s="500">
        <v>0</v>
      </c>
      <c r="AA263" s="499">
        <v>0</v>
      </c>
      <c r="AB263" s="500">
        <v>0</v>
      </c>
      <c r="AC263" s="499">
        <v>0</v>
      </c>
      <c r="AD263" s="500">
        <v>0</v>
      </c>
      <c r="AE263" s="499">
        <v>0</v>
      </c>
      <c r="AF263" s="500">
        <v>0</v>
      </c>
      <c r="AG263" s="499">
        <v>0</v>
      </c>
      <c r="AH263" s="500">
        <v>1</v>
      </c>
      <c r="AI263" s="499">
        <v>0</v>
      </c>
      <c r="AJ263" s="500">
        <v>0</v>
      </c>
      <c r="AK263" s="499">
        <v>0</v>
      </c>
      <c r="AL263" s="500">
        <v>0</v>
      </c>
      <c r="AM263" s="499">
        <v>0</v>
      </c>
      <c r="AN263" s="500">
        <v>0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0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512"/>
      <c r="B264" s="3302" t="s">
        <v>274</v>
      </c>
      <c r="C264" s="3302"/>
      <c r="D264" s="524">
        <f t="shared" si="149"/>
        <v>0</v>
      </c>
      <c r="E264" s="525">
        <f t="shared" si="161"/>
        <v>0</v>
      </c>
      <c r="F264" s="526">
        <f t="shared" si="161"/>
        <v>0</v>
      </c>
      <c r="G264" s="497"/>
      <c r="H264" s="498"/>
      <c r="I264" s="499"/>
      <c r="J264" s="498"/>
      <c r="K264" s="499"/>
      <c r="L264" s="498"/>
      <c r="M264" s="499"/>
      <c r="N264" s="498"/>
      <c r="O264" s="499"/>
      <c r="P264" s="498"/>
      <c r="Q264" s="499"/>
      <c r="R264" s="498"/>
      <c r="S264" s="499"/>
      <c r="T264" s="498"/>
      <c r="U264" s="499"/>
      <c r="V264" s="500"/>
      <c r="W264" s="499"/>
      <c r="X264" s="500"/>
      <c r="Y264" s="499"/>
      <c r="Z264" s="500"/>
      <c r="AA264" s="499"/>
      <c r="AB264" s="500"/>
      <c r="AC264" s="499"/>
      <c r="AD264" s="500"/>
      <c r="AE264" s="499"/>
      <c r="AF264" s="500"/>
      <c r="AG264" s="499"/>
      <c r="AH264" s="500"/>
      <c r="AI264" s="499"/>
      <c r="AJ264" s="500"/>
      <c r="AK264" s="499"/>
      <c r="AL264" s="500"/>
      <c r="AM264" s="499"/>
      <c r="AN264" s="500"/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3511" t="s">
        <v>278</v>
      </c>
      <c r="B265" s="3296" t="s">
        <v>269</v>
      </c>
      <c r="C265" s="3296"/>
      <c r="D265" s="1280">
        <f t="shared" si="149"/>
        <v>0</v>
      </c>
      <c r="E265" s="908">
        <f t="shared" ref="E265:F282" si="166">+Y265+AA265+AC265+AE265+AG265+AI265+AK265+AM265</f>
        <v>0</v>
      </c>
      <c r="F265" s="1296">
        <f t="shared" si="166"/>
        <v>0</v>
      </c>
      <c r="G265" s="1307"/>
      <c r="H265" s="909"/>
      <c r="I265" s="1308"/>
      <c r="J265" s="909"/>
      <c r="K265" s="1308"/>
      <c r="L265" s="909"/>
      <c r="M265" s="1309"/>
      <c r="N265" s="910"/>
      <c r="O265" s="1310"/>
      <c r="P265" s="910"/>
      <c r="Q265" s="1308"/>
      <c r="R265" s="909"/>
      <c r="S265" s="1308"/>
      <c r="T265" s="909"/>
      <c r="U265" s="1309"/>
      <c r="V265" s="910"/>
      <c r="W265" s="1310"/>
      <c r="X265" s="910"/>
      <c r="Y265" s="1292"/>
      <c r="Z265" s="1293"/>
      <c r="AA265" s="1292"/>
      <c r="AB265" s="1293"/>
      <c r="AC265" s="1292"/>
      <c r="AD265" s="1293"/>
      <c r="AE265" s="1292"/>
      <c r="AF265" s="1293"/>
      <c r="AG265" s="1292"/>
      <c r="AH265" s="1293"/>
      <c r="AI265" s="1292"/>
      <c r="AJ265" s="1293"/>
      <c r="AK265" s="1292"/>
      <c r="AL265" s="1293"/>
      <c r="AM265" s="1292"/>
      <c r="AN265" s="1293"/>
      <c r="AO265" s="485"/>
      <c r="AP265" s="486">
        <v>0</v>
      </c>
      <c r="AQ265" s="1101"/>
      <c r="AR265" s="487"/>
      <c r="AS265" s="1101"/>
      <c r="AT265" s="483">
        <v>0</v>
      </c>
      <c r="AU265" s="483">
        <v>9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0</v>
      </c>
      <c r="E266" s="1311">
        <f t="shared" si="166"/>
        <v>0</v>
      </c>
      <c r="F266" s="1312">
        <f t="shared" si="166"/>
        <v>0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/>
      <c r="Z266" s="493"/>
      <c r="AA266" s="492"/>
      <c r="AB266" s="493"/>
      <c r="AC266" s="492"/>
      <c r="AD266" s="493"/>
      <c r="AE266" s="492"/>
      <c r="AF266" s="493"/>
      <c r="AG266" s="492"/>
      <c r="AH266" s="493"/>
      <c r="AI266" s="492"/>
      <c r="AJ266" s="493"/>
      <c r="AK266" s="492"/>
      <c r="AL266" s="493"/>
      <c r="AM266" s="492"/>
      <c r="AN266" s="493"/>
      <c r="AO266" s="494"/>
      <c r="AP266" s="495">
        <v>0</v>
      </c>
      <c r="AQ266" s="466"/>
      <c r="AR266" s="513"/>
      <c r="AS266" s="481"/>
      <c r="AT266" s="492">
        <v>0</v>
      </c>
      <c r="AU266" s="492">
        <v>35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0</v>
      </c>
      <c r="E267" s="1311">
        <f t="shared" si="166"/>
        <v>0</v>
      </c>
      <c r="F267" s="1312">
        <f t="shared" si="166"/>
        <v>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/>
      <c r="Z267" s="493"/>
      <c r="AA267" s="492"/>
      <c r="AB267" s="493"/>
      <c r="AC267" s="492"/>
      <c r="AD267" s="493"/>
      <c r="AE267" s="492"/>
      <c r="AF267" s="493"/>
      <c r="AG267" s="492"/>
      <c r="AH267" s="493"/>
      <c r="AI267" s="492"/>
      <c r="AJ267" s="493"/>
      <c r="AK267" s="492"/>
      <c r="AL267" s="493"/>
      <c r="AM267" s="492"/>
      <c r="AN267" s="493"/>
      <c r="AO267" s="494"/>
      <c r="AP267" s="495">
        <v>0</v>
      </c>
      <c r="AQ267" s="466"/>
      <c r="AR267" s="513"/>
      <c r="AS267" s="513"/>
      <c r="AT267" s="492">
        <v>0</v>
      </c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0</v>
      </c>
      <c r="E268" s="1311">
        <f t="shared" si="166"/>
        <v>0</v>
      </c>
      <c r="F268" s="1312">
        <f t="shared" si="166"/>
        <v>0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/>
      <c r="Z268" s="500"/>
      <c r="AA268" s="499"/>
      <c r="AB268" s="500"/>
      <c r="AC268" s="499"/>
      <c r="AD268" s="500"/>
      <c r="AE268" s="499"/>
      <c r="AF268" s="500"/>
      <c r="AG268" s="499"/>
      <c r="AH268" s="500"/>
      <c r="AI268" s="499"/>
      <c r="AJ268" s="500"/>
      <c r="AK268" s="499"/>
      <c r="AL268" s="500"/>
      <c r="AM268" s="499"/>
      <c r="AN268" s="500"/>
      <c r="AO268" s="501"/>
      <c r="AP268" s="502">
        <v>0</v>
      </c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1311">
        <f t="shared" si="166"/>
        <v>0</v>
      </c>
      <c r="F269" s="1312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/>
      <c r="Z269" s="500"/>
      <c r="AA269" s="499"/>
      <c r="AB269" s="500"/>
      <c r="AC269" s="499"/>
      <c r="AD269" s="500"/>
      <c r="AE269" s="499"/>
      <c r="AF269" s="500"/>
      <c r="AG269" s="499"/>
      <c r="AH269" s="500"/>
      <c r="AI269" s="499"/>
      <c r="AJ269" s="500"/>
      <c r="AK269" s="499"/>
      <c r="AL269" s="500"/>
      <c r="AM269" s="499"/>
      <c r="AN269" s="500"/>
      <c r="AO269" s="501"/>
      <c r="AP269" s="502">
        <v>0</v>
      </c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512"/>
      <c r="B270" s="3521" t="s">
        <v>274</v>
      </c>
      <c r="C270" s="3521"/>
      <c r="D270" s="506">
        <f t="shared" si="167"/>
        <v>0</v>
      </c>
      <c r="E270" s="1313">
        <f t="shared" si="166"/>
        <v>0</v>
      </c>
      <c r="F270" s="1314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/>
      <c r="Z270" s="475"/>
      <c r="AA270" s="474"/>
      <c r="AB270" s="475"/>
      <c r="AC270" s="474"/>
      <c r="AD270" s="475"/>
      <c r="AE270" s="474"/>
      <c r="AF270" s="475"/>
      <c r="AG270" s="474"/>
      <c r="AH270" s="475"/>
      <c r="AI270" s="474"/>
      <c r="AJ270" s="475"/>
      <c r="AK270" s="474"/>
      <c r="AL270" s="475"/>
      <c r="AM270" s="474"/>
      <c r="AN270" s="475"/>
      <c r="AO270" s="476"/>
      <c r="AP270" s="477">
        <v>0</v>
      </c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3656" t="s">
        <v>279</v>
      </c>
      <c r="B271" s="3296" t="s">
        <v>269</v>
      </c>
      <c r="C271" s="3296"/>
      <c r="D271" s="411">
        <f t="shared" si="167"/>
        <v>14</v>
      </c>
      <c r="E271" s="1315">
        <f t="shared" si="166"/>
        <v>3</v>
      </c>
      <c r="F271" s="1316">
        <f t="shared" si="166"/>
        <v>11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0</v>
      </c>
      <c r="AE271" s="483">
        <v>0</v>
      </c>
      <c r="AF271" s="484">
        <v>3</v>
      </c>
      <c r="AG271" s="483">
        <v>1</v>
      </c>
      <c r="AH271" s="484">
        <v>3</v>
      </c>
      <c r="AI271" s="483">
        <v>1</v>
      </c>
      <c r="AJ271" s="484">
        <v>1</v>
      </c>
      <c r="AK271" s="483">
        <v>1</v>
      </c>
      <c r="AL271" s="484">
        <v>3</v>
      </c>
      <c r="AM271" s="483">
        <v>0</v>
      </c>
      <c r="AN271" s="484">
        <v>1</v>
      </c>
      <c r="AO271" s="485">
        <v>3</v>
      </c>
      <c r="AP271" s="486">
        <v>0</v>
      </c>
      <c r="AQ271" s="481">
        <v>5</v>
      </c>
      <c r="AR271" s="487">
        <v>5</v>
      </c>
      <c r="AS271" s="1317">
        <v>2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31</v>
      </c>
      <c r="E272" s="1311">
        <f t="shared" si="166"/>
        <v>9</v>
      </c>
      <c r="F272" s="1312">
        <f t="shared" si="166"/>
        <v>22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0</v>
      </c>
      <c r="AE272" s="492">
        <v>0</v>
      </c>
      <c r="AF272" s="493">
        <v>3</v>
      </c>
      <c r="AG272" s="492">
        <v>1</v>
      </c>
      <c r="AH272" s="493">
        <v>4</v>
      </c>
      <c r="AI272" s="492">
        <v>3</v>
      </c>
      <c r="AJ272" s="493">
        <v>2</v>
      </c>
      <c r="AK272" s="492">
        <v>4</v>
      </c>
      <c r="AL272" s="493">
        <v>7</v>
      </c>
      <c r="AM272" s="492">
        <v>1</v>
      </c>
      <c r="AN272" s="493">
        <v>6</v>
      </c>
      <c r="AO272" s="494">
        <v>1</v>
      </c>
      <c r="AP272" s="495">
        <v>1</v>
      </c>
      <c r="AQ272" s="466"/>
      <c r="AR272" s="513"/>
      <c r="AS272" s="481">
        <v>2</v>
      </c>
      <c r="AT272" s="492">
        <v>0</v>
      </c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18</v>
      </c>
      <c r="E273" s="1311">
        <f t="shared" si="166"/>
        <v>5</v>
      </c>
      <c r="F273" s="1312">
        <f t="shared" si="166"/>
        <v>13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0</v>
      </c>
      <c r="AE273" s="492">
        <v>0</v>
      </c>
      <c r="AF273" s="493">
        <v>3</v>
      </c>
      <c r="AG273" s="492">
        <v>1</v>
      </c>
      <c r="AH273" s="493">
        <v>3</v>
      </c>
      <c r="AI273" s="492">
        <v>1</v>
      </c>
      <c r="AJ273" s="493">
        <v>2</v>
      </c>
      <c r="AK273" s="492">
        <v>3</v>
      </c>
      <c r="AL273" s="493">
        <v>3</v>
      </c>
      <c r="AM273" s="492">
        <v>0</v>
      </c>
      <c r="AN273" s="493">
        <v>2</v>
      </c>
      <c r="AO273" s="494">
        <v>3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6</v>
      </c>
      <c r="E274" s="1311">
        <f t="shared" si="166"/>
        <v>4</v>
      </c>
      <c r="F274" s="1312">
        <f t="shared" si="166"/>
        <v>2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0</v>
      </c>
      <c r="AE274" s="499">
        <v>0</v>
      </c>
      <c r="AF274" s="500">
        <v>1</v>
      </c>
      <c r="AG274" s="499">
        <v>0</v>
      </c>
      <c r="AH274" s="500">
        <v>0</v>
      </c>
      <c r="AI274" s="499">
        <v>0</v>
      </c>
      <c r="AJ274" s="500">
        <v>0</v>
      </c>
      <c r="AK274" s="499">
        <v>4</v>
      </c>
      <c r="AL274" s="500">
        <v>0</v>
      </c>
      <c r="AM274" s="499">
        <v>0</v>
      </c>
      <c r="AN274" s="500">
        <v>1</v>
      </c>
      <c r="AO274" s="501">
        <v>0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0</v>
      </c>
      <c r="E275" s="1311">
        <f t="shared" si="166"/>
        <v>0</v>
      </c>
      <c r="F275" s="1312">
        <f t="shared" si="166"/>
        <v>0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0</v>
      </c>
      <c r="AI275" s="499">
        <v>0</v>
      </c>
      <c r="AJ275" s="500">
        <v>0</v>
      </c>
      <c r="AK275" s="499">
        <v>0</v>
      </c>
      <c r="AL275" s="500">
        <v>0</v>
      </c>
      <c r="AM275" s="499">
        <v>0</v>
      </c>
      <c r="AN275" s="500">
        <v>0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512"/>
      <c r="B276" s="3521" t="s">
        <v>274</v>
      </c>
      <c r="C276" s="3521"/>
      <c r="D276" s="506">
        <f t="shared" si="167"/>
        <v>0</v>
      </c>
      <c r="E276" s="1313">
        <f t="shared" si="166"/>
        <v>0</v>
      </c>
      <c r="F276" s="1314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/>
      <c r="Z276" s="475"/>
      <c r="AA276" s="474"/>
      <c r="AB276" s="475"/>
      <c r="AC276" s="474"/>
      <c r="AD276" s="475"/>
      <c r="AE276" s="474"/>
      <c r="AF276" s="475"/>
      <c r="AG276" s="474"/>
      <c r="AH276" s="475"/>
      <c r="AI276" s="474"/>
      <c r="AJ276" s="475"/>
      <c r="AK276" s="474"/>
      <c r="AL276" s="475"/>
      <c r="AM276" s="474"/>
      <c r="AN276" s="475"/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3654" t="s">
        <v>280</v>
      </c>
      <c r="B277" s="3296" t="s">
        <v>269</v>
      </c>
      <c r="C277" s="3296"/>
      <c r="D277" s="411">
        <f t="shared" si="167"/>
        <v>0</v>
      </c>
      <c r="E277" s="1315">
        <f t="shared" si="166"/>
        <v>0</v>
      </c>
      <c r="F277" s="1316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/>
      <c r="AP277" s="486">
        <v>0</v>
      </c>
      <c r="AQ277" s="481"/>
      <c r="AR277" s="487"/>
      <c r="AS277" s="1317"/>
      <c r="AT277" s="483">
        <v>0</v>
      </c>
      <c r="AU277" s="483">
        <v>0</v>
      </c>
      <c r="AV277" s="487">
        <v>0</v>
      </c>
      <c r="AW277" s="487">
        <v>0</v>
      </c>
      <c r="AX277" s="482"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1311">
        <f t="shared" si="166"/>
        <v>0</v>
      </c>
      <c r="F278" s="1312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/>
      <c r="AP278" s="495">
        <v>0</v>
      </c>
      <c r="AQ278" s="466"/>
      <c r="AR278" s="513"/>
      <c r="AS278" s="481"/>
      <c r="AT278" s="492">
        <v>0</v>
      </c>
      <c r="AU278" s="492">
        <v>0</v>
      </c>
      <c r="AV278" s="496">
        <v>0</v>
      </c>
      <c r="AW278" s="496">
        <v>0</v>
      </c>
      <c r="AX278" s="491"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1311">
        <f t="shared" si="166"/>
        <v>0</v>
      </c>
      <c r="F279" s="1312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/>
      <c r="AP279" s="495">
        <v>0</v>
      </c>
      <c r="AQ279" s="466"/>
      <c r="AR279" s="513"/>
      <c r="AS279" s="513"/>
      <c r="AT279" s="492">
        <v>0</v>
      </c>
      <c r="AU279" s="492">
        <v>0</v>
      </c>
      <c r="AV279" s="496">
        <v>0</v>
      </c>
      <c r="AW279" s="496">
        <v>0</v>
      </c>
      <c r="AX279" s="491"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1318">
        <f t="shared" si="166"/>
        <v>0</v>
      </c>
      <c r="F280" s="1319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/>
      <c r="AP280" s="502">
        <v>0</v>
      </c>
      <c r="AQ280" s="466"/>
      <c r="AR280" s="513"/>
      <c r="AS280" s="513"/>
      <c r="AT280" s="499">
        <v>0</v>
      </c>
      <c r="AU280" s="499">
        <v>0</v>
      </c>
      <c r="AV280" s="505">
        <v>0</v>
      </c>
      <c r="AW280" s="505">
        <v>0</v>
      </c>
      <c r="AX280" s="498"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1318">
        <f t="shared" si="166"/>
        <v>0</v>
      </c>
      <c r="F281" s="1319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/>
      <c r="AP281" s="502">
        <v>0</v>
      </c>
      <c r="AQ281" s="503"/>
      <c r="AR281" s="523"/>
      <c r="AS281" s="504"/>
      <c r="AT281" s="499">
        <v>0</v>
      </c>
      <c r="AU281" s="499">
        <v>0</v>
      </c>
      <c r="AV281" s="505">
        <v>0</v>
      </c>
      <c r="AW281" s="505">
        <v>0</v>
      </c>
      <c r="AX281" s="498"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655"/>
      <c r="B282" s="3521" t="s">
        <v>274</v>
      </c>
      <c r="C282" s="3521"/>
      <c r="D282" s="1301">
        <f t="shared" si="167"/>
        <v>0</v>
      </c>
      <c r="E282" s="1079">
        <f t="shared" si="166"/>
        <v>0</v>
      </c>
      <c r="F282" s="1097">
        <f t="shared" si="166"/>
        <v>0</v>
      </c>
      <c r="G282" s="1098"/>
      <c r="H282" s="1099"/>
      <c r="I282" s="1100"/>
      <c r="J282" s="1099"/>
      <c r="K282" s="1100"/>
      <c r="L282" s="1099"/>
      <c r="M282" s="1100"/>
      <c r="N282" s="1099"/>
      <c r="O282" s="1100"/>
      <c r="P282" s="1099"/>
      <c r="Q282" s="1100"/>
      <c r="R282" s="1099"/>
      <c r="S282" s="1100"/>
      <c r="T282" s="1099"/>
      <c r="U282" s="1100"/>
      <c r="V282" s="1099"/>
      <c r="W282" s="1100"/>
      <c r="X282" s="109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/>
      <c r="AP282" s="477">
        <v>0</v>
      </c>
      <c r="AQ282" s="509"/>
      <c r="AR282" s="527"/>
      <c r="AS282" s="510"/>
      <c r="AT282" s="474">
        <v>0</v>
      </c>
      <c r="AU282" s="474">
        <v>0</v>
      </c>
      <c r="AV282" s="478">
        <v>0</v>
      </c>
      <c r="AW282" s="478">
        <v>0</v>
      </c>
      <c r="AX282" s="473"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3511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/>
      <c r="AP283" s="486">
        <v>0</v>
      </c>
      <c r="AQ283" s="481"/>
      <c r="AR283" s="487"/>
      <c r="AS283" s="1317"/>
      <c r="AT283" s="483">
        <v>0</v>
      </c>
      <c r="AU283" s="483">
        <v>0</v>
      </c>
      <c r="AV283" s="487">
        <v>0</v>
      </c>
      <c r="AW283" s="487">
        <v>0</v>
      </c>
      <c r="AX283" s="482"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/>
      <c r="AP284" s="495">
        <v>0</v>
      </c>
      <c r="AQ284" s="466"/>
      <c r="AR284" s="513"/>
      <c r="AS284" s="481"/>
      <c r="AT284" s="492">
        <v>0</v>
      </c>
      <c r="AU284" s="492">
        <v>0</v>
      </c>
      <c r="AV284" s="496">
        <v>0</v>
      </c>
      <c r="AW284" s="496">
        <v>0</v>
      </c>
      <c r="AX284" s="491"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/>
      <c r="AP285" s="495">
        <v>0</v>
      </c>
      <c r="AQ285" s="466"/>
      <c r="AR285" s="513"/>
      <c r="AS285" s="513"/>
      <c r="AT285" s="492">
        <v>0</v>
      </c>
      <c r="AU285" s="492">
        <v>0</v>
      </c>
      <c r="AV285" s="496">
        <v>0</v>
      </c>
      <c r="AW285" s="496">
        <v>0</v>
      </c>
      <c r="AX285" s="491"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/>
      <c r="AP286" s="502">
        <v>0</v>
      </c>
      <c r="AQ286" s="466"/>
      <c r="AR286" s="513"/>
      <c r="AS286" s="513"/>
      <c r="AT286" s="499">
        <v>0</v>
      </c>
      <c r="AU286" s="499">
        <v>0</v>
      </c>
      <c r="AV286" s="505">
        <v>0</v>
      </c>
      <c r="AW286" s="505">
        <v>0</v>
      </c>
      <c r="AX286" s="498"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/>
      <c r="AP287" s="502">
        <v>0</v>
      </c>
      <c r="AQ287" s="503"/>
      <c r="AR287" s="523"/>
      <c r="AS287" s="504"/>
      <c r="AT287" s="499">
        <v>0</v>
      </c>
      <c r="AU287" s="499">
        <v>0</v>
      </c>
      <c r="AV287" s="505">
        <v>0</v>
      </c>
      <c r="AW287" s="505">
        <v>0</v>
      </c>
      <c r="AX287" s="498"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3512"/>
      <c r="B288" s="3521" t="s">
        <v>274</v>
      </c>
      <c r="C288" s="3521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/>
      <c r="AP288" s="477">
        <v>0</v>
      </c>
      <c r="AQ288" s="509"/>
      <c r="AR288" s="527"/>
      <c r="AS288" s="510"/>
      <c r="AT288" s="474">
        <v>0</v>
      </c>
      <c r="AU288" s="474">
        <v>0</v>
      </c>
      <c r="AV288" s="478">
        <v>0</v>
      </c>
      <c r="AW288" s="478">
        <v>0</v>
      </c>
      <c r="AX288" s="473"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3511" t="s">
        <v>105</v>
      </c>
      <c r="B289" s="3519" t="s">
        <v>269</v>
      </c>
      <c r="C289" s="3653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/>
      <c r="AP289" s="486">
        <v>0</v>
      </c>
      <c r="AQ289" s="481"/>
      <c r="AR289" s="487"/>
      <c r="AS289" s="1101"/>
      <c r="AT289" s="483">
        <v>0</v>
      </c>
      <c r="AU289" s="483">
        <v>0</v>
      </c>
      <c r="AV289" s="487">
        <v>0</v>
      </c>
      <c r="AW289" s="487">
        <v>0</v>
      </c>
      <c r="AX289" s="482"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/>
      <c r="AP290" s="495">
        <v>0</v>
      </c>
      <c r="AQ290" s="466"/>
      <c r="AR290" s="513"/>
      <c r="AS290" s="481"/>
      <c r="AT290" s="492">
        <v>0</v>
      </c>
      <c r="AU290" s="492">
        <v>0</v>
      </c>
      <c r="AV290" s="496">
        <v>0</v>
      </c>
      <c r="AW290" s="496">
        <v>0</v>
      </c>
      <c r="AX290" s="491"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/>
      <c r="AP291" s="495">
        <v>0</v>
      </c>
      <c r="AQ291" s="466"/>
      <c r="AR291" s="513"/>
      <c r="AS291" s="513"/>
      <c r="AT291" s="492">
        <v>0</v>
      </c>
      <c r="AU291" s="492">
        <v>0</v>
      </c>
      <c r="AV291" s="496">
        <v>0</v>
      </c>
      <c r="AW291" s="496">
        <v>0</v>
      </c>
      <c r="AX291" s="491"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/>
      <c r="AP292" s="502">
        <v>0</v>
      </c>
      <c r="AQ292" s="466"/>
      <c r="AR292" s="513"/>
      <c r="AS292" s="513"/>
      <c r="AT292" s="499">
        <v>0</v>
      </c>
      <c r="AU292" s="499">
        <v>0</v>
      </c>
      <c r="AV292" s="505">
        <v>0</v>
      </c>
      <c r="AW292" s="505">
        <v>0</v>
      </c>
      <c r="AX292" s="498"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/>
      <c r="AP293" s="502">
        <v>0</v>
      </c>
      <c r="AQ293" s="503"/>
      <c r="AR293" s="523"/>
      <c r="AS293" s="504"/>
      <c r="AT293" s="499">
        <v>0</v>
      </c>
      <c r="AU293" s="499">
        <v>0</v>
      </c>
      <c r="AV293" s="505">
        <v>0</v>
      </c>
      <c r="AW293" s="505">
        <v>0</v>
      </c>
      <c r="AX293" s="498"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3512"/>
      <c r="B294" s="3521" t="s">
        <v>274</v>
      </c>
      <c r="C294" s="3521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/>
      <c r="AP294" s="477">
        <v>0</v>
      </c>
      <c r="AQ294" s="509"/>
      <c r="AR294" s="527"/>
      <c r="AS294" s="510"/>
      <c r="AT294" s="474">
        <v>0</v>
      </c>
      <c r="AU294" s="474">
        <v>0</v>
      </c>
      <c r="AV294" s="478">
        <v>0</v>
      </c>
      <c r="AW294" s="478">
        <v>0</v>
      </c>
      <c r="AX294" s="473"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3652" t="s">
        <v>107</v>
      </c>
      <c r="B295" s="3517" t="s">
        <v>269</v>
      </c>
      <c r="C295" s="3517"/>
      <c r="D295" s="1102">
        <f t="shared" si="167"/>
        <v>0</v>
      </c>
      <c r="E295" s="1320">
        <f t="shared" si="168"/>
        <v>0</v>
      </c>
      <c r="F295" s="1321">
        <f t="shared" si="168"/>
        <v>0</v>
      </c>
      <c r="G295" s="1322"/>
      <c r="H295" s="1323"/>
      <c r="I295" s="1324"/>
      <c r="J295" s="1323"/>
      <c r="K295" s="1324"/>
      <c r="L295" s="1323"/>
      <c r="M295" s="1324"/>
      <c r="N295" s="1323"/>
      <c r="O295" s="1324"/>
      <c r="P295" s="1323"/>
      <c r="Q295" s="1324"/>
      <c r="R295" s="1323"/>
      <c r="S295" s="1324"/>
      <c r="T295" s="1323"/>
      <c r="U295" s="1324"/>
      <c r="V295" s="1325"/>
      <c r="W295" s="1324"/>
      <c r="X295" s="1325"/>
      <c r="Y295" s="1324"/>
      <c r="Z295" s="1325"/>
      <c r="AA295" s="1324"/>
      <c r="AB295" s="1325"/>
      <c r="AC295" s="1324"/>
      <c r="AD295" s="1325"/>
      <c r="AE295" s="1324"/>
      <c r="AF295" s="1325"/>
      <c r="AG295" s="1324"/>
      <c r="AH295" s="1325"/>
      <c r="AI295" s="1324"/>
      <c r="AJ295" s="1325"/>
      <c r="AK295" s="1324"/>
      <c r="AL295" s="1325"/>
      <c r="AM295" s="1322"/>
      <c r="AN295" s="1326"/>
      <c r="AO295" s="1324"/>
      <c r="AP295" s="1327">
        <v>0</v>
      </c>
      <c r="AQ295" s="1322"/>
      <c r="AR295" s="1328"/>
      <c r="AS295" s="1101"/>
      <c r="AT295" s="1292">
        <v>0</v>
      </c>
      <c r="AU295" s="1292">
        <v>0</v>
      </c>
      <c r="AV295" s="907">
        <v>0</v>
      </c>
      <c r="AW295" s="907">
        <v>0</v>
      </c>
      <c r="AX295" s="906"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1329">
        <f t="shared" si="168"/>
        <v>0</v>
      </c>
      <c r="F296" s="1330">
        <f t="shared" si="168"/>
        <v>0</v>
      </c>
      <c r="G296" s="1331"/>
      <c r="H296" s="1332"/>
      <c r="I296" s="1333"/>
      <c r="J296" s="1332"/>
      <c r="K296" s="1333"/>
      <c r="L296" s="1332"/>
      <c r="M296" s="1333"/>
      <c r="N296" s="1332"/>
      <c r="O296" s="1333"/>
      <c r="P296" s="1332"/>
      <c r="Q296" s="1333"/>
      <c r="R296" s="1332"/>
      <c r="S296" s="1333"/>
      <c r="T296" s="1332"/>
      <c r="U296" s="1333"/>
      <c r="V296" s="1334"/>
      <c r="W296" s="1333"/>
      <c r="X296" s="1334"/>
      <c r="Y296" s="1333"/>
      <c r="Z296" s="1334"/>
      <c r="AA296" s="1333"/>
      <c r="AB296" s="1334"/>
      <c r="AC296" s="1333"/>
      <c r="AD296" s="1334"/>
      <c r="AE296" s="1333"/>
      <c r="AF296" s="1334"/>
      <c r="AG296" s="1333"/>
      <c r="AH296" s="1334"/>
      <c r="AI296" s="1333"/>
      <c r="AJ296" s="1334"/>
      <c r="AK296" s="1333"/>
      <c r="AL296" s="1334"/>
      <c r="AM296" s="1331"/>
      <c r="AN296" s="1335"/>
      <c r="AO296" s="1333"/>
      <c r="AP296" s="1336">
        <v>0</v>
      </c>
      <c r="AQ296" s="466"/>
      <c r="AR296" s="513"/>
      <c r="AS296" s="481"/>
      <c r="AT296" s="492">
        <v>0</v>
      </c>
      <c r="AU296" s="492">
        <v>0</v>
      </c>
      <c r="AV296" s="496">
        <v>0</v>
      </c>
      <c r="AW296" s="496">
        <v>0</v>
      </c>
      <c r="AX296" s="491"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1329">
        <f t="shared" si="168"/>
        <v>0</v>
      </c>
      <c r="F297" s="1330">
        <f t="shared" si="168"/>
        <v>0</v>
      </c>
      <c r="G297" s="1331"/>
      <c r="H297" s="1332"/>
      <c r="I297" s="1333"/>
      <c r="J297" s="1332"/>
      <c r="K297" s="1333"/>
      <c r="L297" s="1332"/>
      <c r="M297" s="1333"/>
      <c r="N297" s="1332"/>
      <c r="O297" s="1333"/>
      <c r="P297" s="1332"/>
      <c r="Q297" s="1333"/>
      <c r="R297" s="1332"/>
      <c r="S297" s="1333"/>
      <c r="T297" s="1332"/>
      <c r="U297" s="1333"/>
      <c r="V297" s="1334"/>
      <c r="W297" s="1333"/>
      <c r="X297" s="1334"/>
      <c r="Y297" s="1333"/>
      <c r="Z297" s="1334"/>
      <c r="AA297" s="1333"/>
      <c r="AB297" s="1334"/>
      <c r="AC297" s="1333"/>
      <c r="AD297" s="1334"/>
      <c r="AE297" s="1333"/>
      <c r="AF297" s="1334"/>
      <c r="AG297" s="1333"/>
      <c r="AH297" s="1334"/>
      <c r="AI297" s="1333"/>
      <c r="AJ297" s="1334"/>
      <c r="AK297" s="1333"/>
      <c r="AL297" s="1334"/>
      <c r="AM297" s="1331"/>
      <c r="AN297" s="1335"/>
      <c r="AO297" s="1333"/>
      <c r="AP297" s="1336">
        <v>0</v>
      </c>
      <c r="AQ297" s="466"/>
      <c r="AR297" s="513"/>
      <c r="AS297" s="513"/>
      <c r="AT297" s="492">
        <v>0</v>
      </c>
      <c r="AU297" s="492">
        <v>0</v>
      </c>
      <c r="AV297" s="496">
        <v>0</v>
      </c>
      <c r="AW297" s="496">
        <v>0</v>
      </c>
      <c r="AX297" s="491"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1329">
        <f t="shared" si="168"/>
        <v>0</v>
      </c>
      <c r="F298" s="1330">
        <f t="shared" si="168"/>
        <v>0</v>
      </c>
      <c r="G298" s="1337"/>
      <c r="H298" s="1338"/>
      <c r="I298" s="1339"/>
      <c r="J298" s="1338"/>
      <c r="K298" s="1339"/>
      <c r="L298" s="1338"/>
      <c r="M298" s="1339"/>
      <c r="N298" s="1338"/>
      <c r="O298" s="1339"/>
      <c r="P298" s="1338"/>
      <c r="Q298" s="1339"/>
      <c r="R298" s="1338"/>
      <c r="S298" s="1339"/>
      <c r="T298" s="1338"/>
      <c r="U298" s="1339"/>
      <c r="V298" s="1338"/>
      <c r="W298" s="1339"/>
      <c r="X298" s="1338"/>
      <c r="Y298" s="1339"/>
      <c r="Z298" s="1338"/>
      <c r="AA298" s="1339"/>
      <c r="AB298" s="1338"/>
      <c r="AC298" s="1339"/>
      <c r="AD298" s="1338"/>
      <c r="AE298" s="1339"/>
      <c r="AF298" s="1338"/>
      <c r="AG298" s="1339"/>
      <c r="AH298" s="1338"/>
      <c r="AI298" s="1339"/>
      <c r="AJ298" s="1338"/>
      <c r="AK298" s="1339"/>
      <c r="AL298" s="1338"/>
      <c r="AM298" s="1337"/>
      <c r="AN298" s="1340"/>
      <c r="AO298" s="1341"/>
      <c r="AP298" s="1342">
        <v>0</v>
      </c>
      <c r="AQ298" s="466"/>
      <c r="AR298" s="513"/>
      <c r="AS298" s="513"/>
      <c r="AT298" s="1341">
        <v>0</v>
      </c>
      <c r="AU298" s="1341">
        <v>0</v>
      </c>
      <c r="AV298" s="1343">
        <v>0</v>
      </c>
      <c r="AW298" s="1343">
        <v>0</v>
      </c>
      <c r="AX298" s="1344"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1329">
        <f t="shared" si="168"/>
        <v>0</v>
      </c>
      <c r="F299" s="1330">
        <f t="shared" si="168"/>
        <v>0</v>
      </c>
      <c r="G299" s="1337"/>
      <c r="H299" s="1338"/>
      <c r="I299" s="1339"/>
      <c r="J299" s="1338"/>
      <c r="K299" s="1339"/>
      <c r="L299" s="1338"/>
      <c r="M299" s="1339"/>
      <c r="N299" s="1338"/>
      <c r="O299" s="1339"/>
      <c r="P299" s="1338"/>
      <c r="Q299" s="1339"/>
      <c r="R299" s="1338"/>
      <c r="S299" s="1339"/>
      <c r="T299" s="1338"/>
      <c r="U299" s="1339"/>
      <c r="V299" s="1338"/>
      <c r="W299" s="1339"/>
      <c r="X299" s="1338"/>
      <c r="Y299" s="1339"/>
      <c r="Z299" s="1338"/>
      <c r="AA299" s="1339"/>
      <c r="AB299" s="1338"/>
      <c r="AC299" s="1339"/>
      <c r="AD299" s="1338"/>
      <c r="AE299" s="1339"/>
      <c r="AF299" s="1338"/>
      <c r="AG299" s="1339"/>
      <c r="AH299" s="1338"/>
      <c r="AI299" s="1339"/>
      <c r="AJ299" s="1338"/>
      <c r="AK299" s="1339"/>
      <c r="AL299" s="1338"/>
      <c r="AM299" s="1337"/>
      <c r="AN299" s="1340"/>
      <c r="AO299" s="561"/>
      <c r="AP299" s="562">
        <v>0</v>
      </c>
      <c r="AQ299" s="503"/>
      <c r="AR299" s="523"/>
      <c r="AS299" s="504"/>
      <c r="AT299" s="561">
        <v>0</v>
      </c>
      <c r="AU299" s="561">
        <v>0</v>
      </c>
      <c r="AV299" s="563">
        <v>0</v>
      </c>
      <c r="AW299" s="563">
        <v>0</v>
      </c>
      <c r="AX299" s="564"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1345">
        <f t="shared" si="168"/>
        <v>0</v>
      </c>
      <c r="F300" s="1346">
        <f t="shared" si="168"/>
        <v>0</v>
      </c>
      <c r="G300" s="1347"/>
      <c r="H300" s="1348"/>
      <c r="I300" s="1349"/>
      <c r="J300" s="1348"/>
      <c r="K300" s="1349"/>
      <c r="L300" s="1348"/>
      <c r="M300" s="1349"/>
      <c r="N300" s="1348"/>
      <c r="O300" s="1349"/>
      <c r="P300" s="1348"/>
      <c r="Q300" s="1349"/>
      <c r="R300" s="1348"/>
      <c r="S300" s="1349"/>
      <c r="T300" s="1348"/>
      <c r="U300" s="1347"/>
      <c r="V300" s="1348"/>
      <c r="W300" s="1347"/>
      <c r="X300" s="1348"/>
      <c r="Y300" s="1347"/>
      <c r="Z300" s="1348"/>
      <c r="AA300" s="1347"/>
      <c r="AB300" s="1348"/>
      <c r="AC300" s="1347"/>
      <c r="AD300" s="1348"/>
      <c r="AE300" s="1347"/>
      <c r="AF300" s="1348"/>
      <c r="AG300" s="1347"/>
      <c r="AH300" s="1348"/>
      <c r="AI300" s="1347"/>
      <c r="AJ300" s="1348"/>
      <c r="AK300" s="1347"/>
      <c r="AL300" s="1348"/>
      <c r="AM300" s="1347"/>
      <c r="AN300" s="1350"/>
      <c r="AO300" s="568"/>
      <c r="AP300" s="569">
        <v>0</v>
      </c>
      <c r="AQ300" s="570"/>
      <c r="AR300" s="571"/>
      <c r="AS300" s="510"/>
      <c r="AT300" s="568">
        <v>0</v>
      </c>
      <c r="AU300" s="568">
        <v>0</v>
      </c>
      <c r="AV300" s="572">
        <v>0</v>
      </c>
      <c r="AW300" s="572">
        <v>0</v>
      </c>
      <c r="AX300" s="573"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137</v>
      </c>
      <c r="E301" s="574">
        <f t="shared" ref="E301:F306" si="177">SUM(G301+I301+K301+M301+O301+Q301+S301+U301+W301+Y301+AA301+AC301+AE301+AG301+AI301+AK301+AM301)</f>
        <v>50</v>
      </c>
      <c r="F301" s="575">
        <f t="shared" si="177"/>
        <v>87</v>
      </c>
      <c r="G301" s="576">
        <f t="shared" ref="G301:X306" si="178">+G223+G229+G235+G241+G247+G253+G259+G283+G289+G295</f>
        <v>2</v>
      </c>
      <c r="H301" s="577">
        <f t="shared" si="178"/>
        <v>0</v>
      </c>
      <c r="I301" s="576">
        <f t="shared" si="178"/>
        <v>0</v>
      </c>
      <c r="J301" s="577">
        <f t="shared" si="178"/>
        <v>0</v>
      </c>
      <c r="K301" s="577">
        <f t="shared" si="178"/>
        <v>1</v>
      </c>
      <c r="L301" s="577">
        <f t="shared" si="178"/>
        <v>1</v>
      </c>
      <c r="M301" s="577">
        <f t="shared" si="178"/>
        <v>1</v>
      </c>
      <c r="N301" s="577">
        <f t="shared" si="178"/>
        <v>4</v>
      </c>
      <c r="O301" s="577">
        <f t="shared" si="178"/>
        <v>3</v>
      </c>
      <c r="P301" s="577">
        <f t="shared" si="178"/>
        <v>1</v>
      </c>
      <c r="Q301" s="577">
        <f t="shared" si="178"/>
        <v>2</v>
      </c>
      <c r="R301" s="577">
        <f t="shared" si="178"/>
        <v>0</v>
      </c>
      <c r="S301" s="577">
        <f t="shared" si="178"/>
        <v>1</v>
      </c>
      <c r="T301" s="577">
        <f t="shared" si="178"/>
        <v>2</v>
      </c>
      <c r="U301" s="577">
        <f t="shared" si="178"/>
        <v>4</v>
      </c>
      <c r="V301" s="577">
        <f t="shared" si="178"/>
        <v>0</v>
      </c>
      <c r="W301" s="577">
        <f t="shared" si="178"/>
        <v>1</v>
      </c>
      <c r="X301" s="577">
        <f t="shared" si="178"/>
        <v>2</v>
      </c>
      <c r="Y301" s="576">
        <f>+Y223+Y229+Y235+Y241+Y247+Y253+Y259+Y265+Y271+Y277+Y283+Y289+Y295</f>
        <v>7</v>
      </c>
      <c r="Z301" s="576">
        <f t="shared" ref="Z301:AN304" si="179">+Z223+Z229+Z235+Z241+Z247+Z253+Z259+Z265+Z271+Z277+Z283+Z289+Z295</f>
        <v>10</v>
      </c>
      <c r="AA301" s="576">
        <f t="shared" si="179"/>
        <v>1</v>
      </c>
      <c r="AB301" s="576">
        <f t="shared" si="179"/>
        <v>5</v>
      </c>
      <c r="AC301" s="576">
        <f t="shared" si="179"/>
        <v>4</v>
      </c>
      <c r="AD301" s="576">
        <f t="shared" si="179"/>
        <v>14</v>
      </c>
      <c r="AE301" s="576">
        <f t="shared" si="179"/>
        <v>5</v>
      </c>
      <c r="AF301" s="576">
        <f t="shared" si="179"/>
        <v>19</v>
      </c>
      <c r="AG301" s="576">
        <f t="shared" si="179"/>
        <v>3</v>
      </c>
      <c r="AH301" s="576">
        <f t="shared" si="179"/>
        <v>18</v>
      </c>
      <c r="AI301" s="576">
        <f t="shared" si="179"/>
        <v>4</v>
      </c>
      <c r="AJ301" s="576">
        <f t="shared" si="179"/>
        <v>3</v>
      </c>
      <c r="AK301" s="576">
        <f t="shared" si="179"/>
        <v>6</v>
      </c>
      <c r="AL301" s="576">
        <f t="shared" si="179"/>
        <v>6</v>
      </c>
      <c r="AM301" s="576">
        <f t="shared" si="179"/>
        <v>5</v>
      </c>
      <c r="AN301" s="576">
        <f t="shared" si="179"/>
        <v>2</v>
      </c>
      <c r="AO301" s="578">
        <f t="shared" ref="AO301:AO306" si="180">+AO223+AO229+AO235+AO241+AO259+AO265+AO271+AO277+AO283+AO289+AO295</f>
        <v>5</v>
      </c>
      <c r="AP301" s="579">
        <f>+AP223+AP229+AP235+AP259+AP265+AP271+AP277+AP283+AP289+AP295</f>
        <v>2</v>
      </c>
      <c r="AQ301" s="411">
        <f>SUM(AQ223+AQ229+AQ235+AQ241+AQ247+AQ253+AQ259+AQ265+AQ271+AQ277+AQ283+AQ289+AQ295)</f>
        <v>86</v>
      </c>
      <c r="AR301" s="580">
        <f>SUM(AR223+AR229+AR235+AR241+AR247+AR253+AR259+AR265+AR271+AR277+AR283+AR289+AR295)</f>
        <v>79</v>
      </c>
      <c r="AS301" s="576">
        <f t="shared" ref="AS301:AX304" si="181">+AS223+AS229+AS235+AS241+AS247+AS253+AS259+AS265+AS271+AS277+AS283+AS289+AS295</f>
        <v>30</v>
      </c>
      <c r="AT301" s="578">
        <f t="shared" si="181"/>
        <v>0</v>
      </c>
      <c r="AU301" s="578">
        <f t="shared" si="181"/>
        <v>9</v>
      </c>
      <c r="AV301" s="578">
        <f t="shared" si="181"/>
        <v>4</v>
      </c>
      <c r="AW301" s="578">
        <f t="shared" si="181"/>
        <v>0</v>
      </c>
      <c r="AX301" s="578">
        <f t="shared" si="181"/>
        <v>1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429</v>
      </c>
      <c r="E302" s="574">
        <f t="shared" si="177"/>
        <v>183</v>
      </c>
      <c r="F302" s="575">
        <f t="shared" si="177"/>
        <v>246</v>
      </c>
      <c r="G302" s="417">
        <f t="shared" si="178"/>
        <v>1</v>
      </c>
      <c r="H302" s="581">
        <f t="shared" si="178"/>
        <v>2</v>
      </c>
      <c r="I302" s="417">
        <f t="shared" si="178"/>
        <v>1</v>
      </c>
      <c r="J302" s="581">
        <f t="shared" si="178"/>
        <v>1</v>
      </c>
      <c r="K302" s="581">
        <f t="shared" si="178"/>
        <v>0</v>
      </c>
      <c r="L302" s="581">
        <f t="shared" si="178"/>
        <v>1</v>
      </c>
      <c r="M302" s="581">
        <f t="shared" si="178"/>
        <v>6</v>
      </c>
      <c r="N302" s="581">
        <f t="shared" si="178"/>
        <v>4</v>
      </c>
      <c r="O302" s="581">
        <f t="shared" si="178"/>
        <v>4</v>
      </c>
      <c r="P302" s="581">
        <f t="shared" si="178"/>
        <v>3</v>
      </c>
      <c r="Q302" s="581">
        <f t="shared" si="178"/>
        <v>7</v>
      </c>
      <c r="R302" s="581">
        <f t="shared" si="178"/>
        <v>4</v>
      </c>
      <c r="S302" s="581">
        <f t="shared" si="178"/>
        <v>13</v>
      </c>
      <c r="T302" s="581">
        <f t="shared" si="178"/>
        <v>3</v>
      </c>
      <c r="U302" s="581">
        <f t="shared" si="178"/>
        <v>8</v>
      </c>
      <c r="V302" s="581">
        <f t="shared" si="178"/>
        <v>8</v>
      </c>
      <c r="W302" s="581">
        <f t="shared" si="178"/>
        <v>20</v>
      </c>
      <c r="X302" s="581">
        <f t="shared" si="178"/>
        <v>22</v>
      </c>
      <c r="Y302" s="417">
        <f>+Y224+Y230+Y236+Y242+Y248+Y254+Y260+Y266+Y272+Y278+Y284+Y290+Y296</f>
        <v>39</v>
      </c>
      <c r="Z302" s="417">
        <f t="shared" si="179"/>
        <v>42</v>
      </c>
      <c r="AA302" s="417">
        <f t="shared" si="179"/>
        <v>29</v>
      </c>
      <c r="AB302" s="417">
        <f t="shared" si="179"/>
        <v>44</v>
      </c>
      <c r="AC302" s="417">
        <f t="shared" si="179"/>
        <v>8</v>
      </c>
      <c r="AD302" s="417">
        <f t="shared" si="179"/>
        <v>22</v>
      </c>
      <c r="AE302" s="417">
        <f t="shared" si="179"/>
        <v>9</v>
      </c>
      <c r="AF302" s="417">
        <f t="shared" si="179"/>
        <v>18</v>
      </c>
      <c r="AG302" s="417">
        <f t="shared" si="179"/>
        <v>10</v>
      </c>
      <c r="AH302" s="417">
        <f t="shared" si="179"/>
        <v>31</v>
      </c>
      <c r="AI302" s="417">
        <f t="shared" si="179"/>
        <v>10</v>
      </c>
      <c r="AJ302" s="417">
        <f t="shared" si="179"/>
        <v>14</v>
      </c>
      <c r="AK302" s="417">
        <f t="shared" si="179"/>
        <v>10</v>
      </c>
      <c r="AL302" s="417">
        <f t="shared" si="179"/>
        <v>20</v>
      </c>
      <c r="AM302" s="417">
        <f t="shared" si="179"/>
        <v>8</v>
      </c>
      <c r="AN302" s="417">
        <f t="shared" si="179"/>
        <v>7</v>
      </c>
      <c r="AO302" s="582">
        <f t="shared" si="180"/>
        <v>10</v>
      </c>
      <c r="AP302" s="583">
        <f>+AP224+AP230+AP236+AP260+AP266+AP272+AP278+AP284+AP290+AP296</f>
        <v>4</v>
      </c>
      <c r="AQ302" s="584"/>
      <c r="AR302" s="585"/>
      <c r="AS302" s="417">
        <f t="shared" si="181"/>
        <v>62</v>
      </c>
      <c r="AT302" s="582">
        <f t="shared" si="181"/>
        <v>0</v>
      </c>
      <c r="AU302" s="582">
        <f t="shared" si="181"/>
        <v>35</v>
      </c>
      <c r="AV302" s="582">
        <f t="shared" si="181"/>
        <v>4</v>
      </c>
      <c r="AW302" s="582">
        <f t="shared" si="181"/>
        <v>0</v>
      </c>
      <c r="AX302" s="582">
        <f t="shared" si="181"/>
        <v>1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121</v>
      </c>
      <c r="E303" s="574">
        <f t="shared" si="177"/>
        <v>44</v>
      </c>
      <c r="F303" s="575">
        <f t="shared" si="177"/>
        <v>77</v>
      </c>
      <c r="G303" s="417">
        <f t="shared" si="178"/>
        <v>2</v>
      </c>
      <c r="H303" s="581">
        <f t="shared" si="178"/>
        <v>0</v>
      </c>
      <c r="I303" s="417">
        <f t="shared" si="178"/>
        <v>0</v>
      </c>
      <c r="J303" s="581">
        <f t="shared" si="178"/>
        <v>0</v>
      </c>
      <c r="K303" s="581">
        <f t="shared" si="178"/>
        <v>1</v>
      </c>
      <c r="L303" s="581">
        <f t="shared" si="178"/>
        <v>1</v>
      </c>
      <c r="M303" s="581">
        <f t="shared" si="178"/>
        <v>1</v>
      </c>
      <c r="N303" s="581">
        <f t="shared" si="178"/>
        <v>4</v>
      </c>
      <c r="O303" s="581">
        <f t="shared" si="178"/>
        <v>3</v>
      </c>
      <c r="P303" s="581">
        <f t="shared" si="178"/>
        <v>1</v>
      </c>
      <c r="Q303" s="581">
        <f t="shared" si="178"/>
        <v>1</v>
      </c>
      <c r="R303" s="581">
        <f t="shared" si="178"/>
        <v>0</v>
      </c>
      <c r="S303" s="581">
        <f t="shared" si="178"/>
        <v>1</v>
      </c>
      <c r="T303" s="581">
        <f t="shared" si="178"/>
        <v>2</v>
      </c>
      <c r="U303" s="581">
        <f t="shared" si="178"/>
        <v>4</v>
      </c>
      <c r="V303" s="581">
        <f t="shared" si="178"/>
        <v>1</v>
      </c>
      <c r="W303" s="581">
        <f t="shared" si="178"/>
        <v>2</v>
      </c>
      <c r="X303" s="581">
        <f t="shared" si="178"/>
        <v>2</v>
      </c>
      <c r="Y303" s="417">
        <f>+Y225+Y231+Y237+Y243+Y249+Y255+Y261+Y267+Y273+Y279+Y285+Y291+Y297</f>
        <v>4</v>
      </c>
      <c r="Z303" s="417">
        <f t="shared" si="179"/>
        <v>8</v>
      </c>
      <c r="AA303" s="417">
        <f t="shared" si="179"/>
        <v>1</v>
      </c>
      <c r="AB303" s="417">
        <f t="shared" si="179"/>
        <v>2</v>
      </c>
      <c r="AC303" s="417">
        <f t="shared" si="179"/>
        <v>4</v>
      </c>
      <c r="AD303" s="417">
        <f t="shared" si="179"/>
        <v>13</v>
      </c>
      <c r="AE303" s="417">
        <f t="shared" si="179"/>
        <v>6</v>
      </c>
      <c r="AF303" s="417">
        <f t="shared" si="179"/>
        <v>12</v>
      </c>
      <c r="AG303" s="417">
        <f t="shared" si="179"/>
        <v>3</v>
      </c>
      <c r="AH303" s="417">
        <f t="shared" si="179"/>
        <v>17</v>
      </c>
      <c r="AI303" s="417">
        <f t="shared" si="179"/>
        <v>2</v>
      </c>
      <c r="AJ303" s="417">
        <f t="shared" si="179"/>
        <v>4</v>
      </c>
      <c r="AK303" s="417">
        <f t="shared" si="179"/>
        <v>6</v>
      </c>
      <c r="AL303" s="417">
        <f t="shared" si="179"/>
        <v>7</v>
      </c>
      <c r="AM303" s="417">
        <f t="shared" si="179"/>
        <v>3</v>
      </c>
      <c r="AN303" s="417">
        <f t="shared" si="179"/>
        <v>3</v>
      </c>
      <c r="AO303" s="582">
        <f t="shared" si="180"/>
        <v>4</v>
      </c>
      <c r="AP303" s="583">
        <f>+AP225+AP231+AP237+AP261+AP267+AP273+AP279+AP285+AP291+AP297</f>
        <v>2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4</v>
      </c>
      <c r="AW303" s="582">
        <f t="shared" si="181"/>
        <v>0</v>
      </c>
      <c r="AX303" s="582">
        <f t="shared" si="181"/>
        <v>1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82</v>
      </c>
      <c r="E304" s="574">
        <f t="shared" si="177"/>
        <v>35</v>
      </c>
      <c r="F304" s="575">
        <f t="shared" si="177"/>
        <v>47</v>
      </c>
      <c r="G304" s="417">
        <f t="shared" si="178"/>
        <v>0</v>
      </c>
      <c r="H304" s="581">
        <f t="shared" si="178"/>
        <v>0</v>
      </c>
      <c r="I304" s="417">
        <f t="shared" si="178"/>
        <v>0</v>
      </c>
      <c r="J304" s="581">
        <f t="shared" si="178"/>
        <v>0</v>
      </c>
      <c r="K304" s="581">
        <f t="shared" si="178"/>
        <v>0</v>
      </c>
      <c r="L304" s="581">
        <f t="shared" si="178"/>
        <v>0</v>
      </c>
      <c r="M304" s="581">
        <f t="shared" si="178"/>
        <v>0</v>
      </c>
      <c r="N304" s="581">
        <f t="shared" si="178"/>
        <v>1</v>
      </c>
      <c r="O304" s="581">
        <f t="shared" si="178"/>
        <v>1</v>
      </c>
      <c r="P304" s="581">
        <f t="shared" si="178"/>
        <v>0</v>
      </c>
      <c r="Q304" s="581">
        <f t="shared" si="178"/>
        <v>0</v>
      </c>
      <c r="R304" s="581">
        <f t="shared" si="178"/>
        <v>0</v>
      </c>
      <c r="S304" s="581">
        <f t="shared" si="178"/>
        <v>1</v>
      </c>
      <c r="T304" s="581">
        <f t="shared" si="178"/>
        <v>0</v>
      </c>
      <c r="U304" s="581">
        <f t="shared" si="178"/>
        <v>2</v>
      </c>
      <c r="V304" s="581">
        <f t="shared" si="178"/>
        <v>2</v>
      </c>
      <c r="W304" s="581">
        <f t="shared" si="178"/>
        <v>1</v>
      </c>
      <c r="X304" s="581">
        <f t="shared" si="178"/>
        <v>2</v>
      </c>
      <c r="Y304" s="417">
        <f>+Y226+Y232+Y238+Y244+Y250+Y256+Y262+Y268+Y274+Y280+Y286+Y292+Y298</f>
        <v>6</v>
      </c>
      <c r="Z304" s="417">
        <f t="shared" si="179"/>
        <v>7</v>
      </c>
      <c r="AA304" s="417">
        <f t="shared" si="179"/>
        <v>2</v>
      </c>
      <c r="AB304" s="417">
        <f t="shared" si="179"/>
        <v>9</v>
      </c>
      <c r="AC304" s="417">
        <f t="shared" si="179"/>
        <v>2</v>
      </c>
      <c r="AD304" s="417">
        <f t="shared" si="179"/>
        <v>7</v>
      </c>
      <c r="AE304" s="417">
        <f t="shared" si="179"/>
        <v>3</v>
      </c>
      <c r="AF304" s="417">
        <f t="shared" si="179"/>
        <v>7</v>
      </c>
      <c r="AG304" s="417">
        <f t="shared" si="179"/>
        <v>4</v>
      </c>
      <c r="AH304" s="417">
        <f t="shared" si="179"/>
        <v>8</v>
      </c>
      <c r="AI304" s="417">
        <f t="shared" si="179"/>
        <v>2</v>
      </c>
      <c r="AJ304" s="417">
        <f t="shared" si="179"/>
        <v>0</v>
      </c>
      <c r="AK304" s="417">
        <f t="shared" si="179"/>
        <v>7</v>
      </c>
      <c r="AL304" s="417">
        <f t="shared" si="179"/>
        <v>2</v>
      </c>
      <c r="AM304" s="417">
        <f t="shared" si="179"/>
        <v>4</v>
      </c>
      <c r="AN304" s="417">
        <f t="shared" si="179"/>
        <v>2</v>
      </c>
      <c r="AO304" s="582">
        <f t="shared" si="180"/>
        <v>2</v>
      </c>
      <c r="AP304" s="583">
        <f>+AP226+AP232+AP238+AP262+AP268+AP274+AP280+AP286+AP292+AP298</f>
        <v>0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2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11</v>
      </c>
      <c r="E305" s="574">
        <f t="shared" si="177"/>
        <v>4</v>
      </c>
      <c r="F305" s="575">
        <f t="shared" si="177"/>
        <v>7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0</v>
      </c>
      <c r="X305" s="581">
        <f t="shared" si="178"/>
        <v>1</v>
      </c>
      <c r="Y305" s="417">
        <f>+Y227+Y233+Y239+Y245+Y251+Y257+Y263+Y281+Y275+Y269+Y287+Y293+Y299</f>
        <v>1</v>
      </c>
      <c r="Z305" s="417">
        <f t="shared" ref="Z305:AN305" si="182">+Z227+Z233+Z239+Z245+Z251+Z257+Z263+Z281+Z275+Z269+Z287+Z293+Z299</f>
        <v>4</v>
      </c>
      <c r="AA305" s="417">
        <f t="shared" si="182"/>
        <v>0</v>
      </c>
      <c r="AB305" s="417">
        <f t="shared" si="182"/>
        <v>0</v>
      </c>
      <c r="AC305" s="417">
        <f t="shared" si="182"/>
        <v>1</v>
      </c>
      <c r="AD305" s="417">
        <f t="shared" si="182"/>
        <v>0</v>
      </c>
      <c r="AE305" s="417">
        <f t="shared" si="182"/>
        <v>1</v>
      </c>
      <c r="AF305" s="417">
        <f t="shared" si="182"/>
        <v>0</v>
      </c>
      <c r="AG305" s="417">
        <f t="shared" si="182"/>
        <v>0</v>
      </c>
      <c r="AH305" s="417">
        <f t="shared" si="182"/>
        <v>2</v>
      </c>
      <c r="AI305" s="417">
        <f t="shared" si="182"/>
        <v>0</v>
      </c>
      <c r="AJ305" s="417">
        <f t="shared" si="182"/>
        <v>0</v>
      </c>
      <c r="AK305" s="417">
        <f t="shared" si="182"/>
        <v>0</v>
      </c>
      <c r="AL305" s="417">
        <f t="shared" si="182"/>
        <v>0</v>
      </c>
      <c r="AM305" s="417">
        <f t="shared" si="182"/>
        <v>1</v>
      </c>
      <c r="AN305" s="417">
        <f t="shared" si="182"/>
        <v>0</v>
      </c>
      <c r="AO305" s="582">
        <f t="shared" si="180"/>
        <v>0</v>
      </c>
      <c r="AP305" s="583">
        <f>+AP227+AP233+AP239+AP263+AP281+AP275+AP269+AP287+AP293+AP299</f>
        <v>0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0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3515"/>
      <c r="B306" s="3302" t="s">
        <v>274</v>
      </c>
      <c r="C306" s="3302"/>
      <c r="D306" s="506">
        <f t="shared" si="176"/>
        <v>1</v>
      </c>
      <c r="E306" s="586">
        <f t="shared" si="177"/>
        <v>1</v>
      </c>
      <c r="F306" s="587">
        <f t="shared" si="177"/>
        <v>0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0</v>
      </c>
      <c r="Y306" s="506">
        <f>SUM(Y228+Y234+Y240+Y246+Y252+Y258+Y264+Y270+Y276+Y282+Y288+Y294+Y300)</f>
        <v>1</v>
      </c>
      <c r="Z306" s="506">
        <f t="shared" ref="Z306:AN306" si="183">SUM(Z228+Z234+Z240+Z246+Z252+Z258+Z264+Z270+Z276+Z282+Z288+Z294+Z300)</f>
        <v>0</v>
      </c>
      <c r="AA306" s="506">
        <f t="shared" si="183"/>
        <v>0</v>
      </c>
      <c r="AB306" s="506">
        <f t="shared" si="183"/>
        <v>0</v>
      </c>
      <c r="AC306" s="506">
        <f t="shared" si="183"/>
        <v>0</v>
      </c>
      <c r="AD306" s="506">
        <f t="shared" si="183"/>
        <v>0</v>
      </c>
      <c r="AE306" s="506">
        <f t="shared" si="183"/>
        <v>0</v>
      </c>
      <c r="AF306" s="506">
        <f t="shared" si="183"/>
        <v>0</v>
      </c>
      <c r="AG306" s="506">
        <f t="shared" si="183"/>
        <v>0</v>
      </c>
      <c r="AH306" s="506">
        <f t="shared" si="183"/>
        <v>0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3640" t="s">
        <v>40</v>
      </c>
      <c r="B308" s="3641"/>
      <c r="C308" s="3642"/>
      <c r="D308" s="3643" t="s">
        <v>4</v>
      </c>
      <c r="E308" s="3644"/>
      <c r="F308" s="3645"/>
      <c r="G308" s="3631" t="s">
        <v>5</v>
      </c>
      <c r="H308" s="3646"/>
      <c r="I308" s="3646"/>
      <c r="J308" s="3646"/>
      <c r="K308" s="3646"/>
      <c r="L308" s="3646"/>
      <c r="M308" s="3646"/>
      <c r="N308" s="3646"/>
      <c r="O308" s="3646"/>
      <c r="P308" s="3646"/>
      <c r="Q308" s="3646"/>
      <c r="R308" s="3646"/>
      <c r="S308" s="3646"/>
      <c r="T308" s="3646"/>
      <c r="U308" s="3646"/>
      <c r="V308" s="3646"/>
      <c r="W308" s="3646"/>
      <c r="X308" s="3646"/>
      <c r="Y308" s="3646"/>
      <c r="Z308" s="3646"/>
      <c r="AA308" s="3646"/>
      <c r="AB308" s="3646"/>
      <c r="AC308" s="3646"/>
      <c r="AD308" s="3646"/>
      <c r="AE308" s="3646"/>
      <c r="AF308" s="3646"/>
      <c r="AG308" s="3646"/>
      <c r="AH308" s="3646"/>
      <c r="AI308" s="3646"/>
      <c r="AJ308" s="3646"/>
      <c r="AK308" s="3646"/>
      <c r="AL308" s="3646"/>
      <c r="AM308" s="3646"/>
      <c r="AN308" s="3646"/>
      <c r="AO308" s="3646"/>
      <c r="AP308" s="3647"/>
      <c r="AQ308" s="3648" t="s">
        <v>7</v>
      </c>
      <c r="AR308" s="3649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3504"/>
      <c r="E309" s="3505"/>
      <c r="F309" s="3506"/>
      <c r="G309" s="3650" t="s">
        <v>14</v>
      </c>
      <c r="H309" s="3651"/>
      <c r="I309" s="3631" t="s">
        <v>15</v>
      </c>
      <c r="J309" s="3639"/>
      <c r="K309" s="3646" t="s">
        <v>16</v>
      </c>
      <c r="L309" s="3639"/>
      <c r="M309" s="3631" t="s">
        <v>17</v>
      </c>
      <c r="N309" s="3639"/>
      <c r="O309" s="3631" t="s">
        <v>18</v>
      </c>
      <c r="P309" s="3639"/>
      <c r="Q309" s="3631" t="s">
        <v>19</v>
      </c>
      <c r="R309" s="3639"/>
      <c r="S309" s="3631" t="s">
        <v>20</v>
      </c>
      <c r="T309" s="3639"/>
      <c r="U309" s="3631" t="s">
        <v>21</v>
      </c>
      <c r="V309" s="3639"/>
      <c r="W309" s="3631" t="s">
        <v>22</v>
      </c>
      <c r="X309" s="3639"/>
      <c r="Y309" s="3631" t="s">
        <v>23</v>
      </c>
      <c r="Z309" s="3638"/>
      <c r="AA309" s="3631" t="s">
        <v>24</v>
      </c>
      <c r="AB309" s="3638"/>
      <c r="AC309" s="3631" t="s">
        <v>247</v>
      </c>
      <c r="AD309" s="3638"/>
      <c r="AE309" s="3631" t="s">
        <v>248</v>
      </c>
      <c r="AF309" s="3638"/>
      <c r="AG309" s="3631" t="s">
        <v>249</v>
      </c>
      <c r="AH309" s="3638"/>
      <c r="AI309" s="3631" t="s">
        <v>250</v>
      </c>
      <c r="AJ309" s="3638"/>
      <c r="AK309" s="3631" t="s">
        <v>29</v>
      </c>
      <c r="AL309" s="3638"/>
      <c r="AM309" s="3631" t="s">
        <v>30</v>
      </c>
      <c r="AN309" s="3638"/>
      <c r="AO309" s="3631" t="s">
        <v>31</v>
      </c>
      <c r="AP309" s="3638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3498"/>
      <c r="B310" s="3499"/>
      <c r="C310" s="3500"/>
      <c r="D310" s="1135" t="s">
        <v>32</v>
      </c>
      <c r="E310" s="1136" t="s">
        <v>33</v>
      </c>
      <c r="F310" s="1137" t="s">
        <v>34</v>
      </c>
      <c r="G310" s="1351" t="s">
        <v>33</v>
      </c>
      <c r="H310" s="1352" t="s">
        <v>34</v>
      </c>
      <c r="I310" s="1353" t="s">
        <v>33</v>
      </c>
      <c r="J310" s="1352" t="s">
        <v>34</v>
      </c>
      <c r="K310" s="1353" t="s">
        <v>33</v>
      </c>
      <c r="L310" s="1352" t="s">
        <v>34</v>
      </c>
      <c r="M310" s="1353" t="s">
        <v>33</v>
      </c>
      <c r="N310" s="1352" t="s">
        <v>34</v>
      </c>
      <c r="O310" s="1353" t="s">
        <v>33</v>
      </c>
      <c r="P310" s="1352" t="s">
        <v>34</v>
      </c>
      <c r="Q310" s="1353" t="s">
        <v>33</v>
      </c>
      <c r="R310" s="1352" t="s">
        <v>34</v>
      </c>
      <c r="S310" s="1353" t="s">
        <v>33</v>
      </c>
      <c r="T310" s="1352" t="s">
        <v>34</v>
      </c>
      <c r="U310" s="1353" t="s">
        <v>33</v>
      </c>
      <c r="V310" s="1352" t="s">
        <v>34</v>
      </c>
      <c r="W310" s="1353" t="s">
        <v>33</v>
      </c>
      <c r="X310" s="1352" t="s">
        <v>34</v>
      </c>
      <c r="Y310" s="1353" t="s">
        <v>33</v>
      </c>
      <c r="Z310" s="1352" t="s">
        <v>34</v>
      </c>
      <c r="AA310" s="1353" t="s">
        <v>33</v>
      </c>
      <c r="AB310" s="1352" t="s">
        <v>34</v>
      </c>
      <c r="AC310" s="1353" t="s">
        <v>33</v>
      </c>
      <c r="AD310" s="1352" t="s">
        <v>34</v>
      </c>
      <c r="AE310" s="1353" t="s">
        <v>33</v>
      </c>
      <c r="AF310" s="1352" t="s">
        <v>34</v>
      </c>
      <c r="AG310" s="1353" t="s">
        <v>33</v>
      </c>
      <c r="AH310" s="1352" t="s">
        <v>34</v>
      </c>
      <c r="AI310" s="1353" t="s">
        <v>33</v>
      </c>
      <c r="AJ310" s="1352" t="s">
        <v>34</v>
      </c>
      <c r="AK310" s="1353" t="s">
        <v>33</v>
      </c>
      <c r="AL310" s="1352" t="s">
        <v>34</v>
      </c>
      <c r="AM310" s="1353" t="s">
        <v>33</v>
      </c>
      <c r="AN310" s="1352" t="s">
        <v>34</v>
      </c>
      <c r="AO310" s="1353" t="s">
        <v>33</v>
      </c>
      <c r="AP310" s="1352" t="s">
        <v>34</v>
      </c>
      <c r="AQ310" s="3510"/>
      <c r="AR310" s="3512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3635" t="s">
        <v>46</v>
      </c>
      <c r="B311" s="3636"/>
      <c r="C311" s="3637"/>
      <c r="D311" s="1354">
        <f>SUM(E311:F311)</f>
        <v>0</v>
      </c>
      <c r="E311" s="1355">
        <f t="shared" ref="E311:F315" si="184">SUM(G311+I311+K311+M311+O311+Q311+S311+U311+W311+Y311+AA311+AC311+AE311+AG311+AI311+AK311+AM311+AO311)</f>
        <v>0</v>
      </c>
      <c r="F311" s="1355">
        <f t="shared" si="184"/>
        <v>0</v>
      </c>
      <c r="G311" s="1356"/>
      <c r="H311" s="1357"/>
      <c r="I311" s="1356"/>
      <c r="J311" s="1357"/>
      <c r="K311" s="1356"/>
      <c r="L311" s="1357"/>
      <c r="M311" s="1356"/>
      <c r="N311" s="1357"/>
      <c r="O311" s="1356"/>
      <c r="P311" s="1357"/>
      <c r="Q311" s="1356"/>
      <c r="R311" s="1357"/>
      <c r="S311" s="1356"/>
      <c r="T311" s="1357"/>
      <c r="U311" s="1356"/>
      <c r="V311" s="1357"/>
      <c r="W311" s="1356"/>
      <c r="X311" s="1357"/>
      <c r="Y311" s="1356"/>
      <c r="Z311" s="1357"/>
      <c r="AA311" s="1356"/>
      <c r="AB311" s="1357"/>
      <c r="AC311" s="1356"/>
      <c r="AD311" s="1357"/>
      <c r="AE311" s="1356"/>
      <c r="AF311" s="1357"/>
      <c r="AG311" s="1356"/>
      <c r="AH311" s="1357"/>
      <c r="AI311" s="1356"/>
      <c r="AJ311" s="1357"/>
      <c r="AK311" s="1356"/>
      <c r="AL311" s="1357"/>
      <c r="AM311" s="1356"/>
      <c r="AN311" s="1357"/>
      <c r="AO311" s="1356"/>
      <c r="AP311" s="1358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3631" t="s">
        <v>287</v>
      </c>
      <c r="B317" s="3632"/>
      <c r="C317" s="1359" t="s">
        <v>288</v>
      </c>
      <c r="D317" s="1359" t="s">
        <v>289</v>
      </c>
      <c r="E317" s="1359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3633" t="s">
        <v>94</v>
      </c>
      <c r="B318" s="3634"/>
      <c r="C318" s="1360"/>
      <c r="D318" s="1360"/>
      <c r="E318" s="1360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2397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2079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55" workbookViewId="0">
      <selection activeCell="D248" sqref="D248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",[4]NOMBRE!B2," - ","( ",[4]NOMBRE!C2,[4]NOMBRE!D2,[4]NOMBRE!E2,[4]NOMBRE!F2,[4]NOMBRE!G2,"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",[4]NOMBRE!B6," - ","( ",[4]NOMBRE!C6,[4]NOMBRE!D6," )")</f>
        <v>MES: MARZO - ( 03 )</v>
      </c>
      <c r="BU4" s="4"/>
      <c r="BV4" s="4"/>
      <c r="BW4" s="4"/>
    </row>
    <row r="5" spans="1:112" x14ac:dyDescent="0.2">
      <c r="A5" s="7" t="str">
        <f>CONCATENATE("AÑO: ",[4]NOMBRE!B7)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3641" t="s">
        <v>3</v>
      </c>
      <c r="B9" s="3641"/>
      <c r="C9" s="3642"/>
      <c r="D9" s="3790" t="s">
        <v>4</v>
      </c>
      <c r="E9" s="3790"/>
      <c r="F9" s="3791"/>
      <c r="G9" s="3631" t="s">
        <v>5</v>
      </c>
      <c r="H9" s="3646"/>
      <c r="I9" s="3646"/>
      <c r="J9" s="3646"/>
      <c r="K9" s="3646"/>
      <c r="L9" s="3646"/>
      <c r="M9" s="3646"/>
      <c r="N9" s="3646"/>
      <c r="O9" s="3646"/>
      <c r="P9" s="3646"/>
      <c r="Q9" s="3646"/>
      <c r="R9" s="3646"/>
      <c r="S9" s="3646"/>
      <c r="T9" s="3646"/>
      <c r="U9" s="3646"/>
      <c r="V9" s="3646"/>
      <c r="W9" s="3646"/>
      <c r="X9" s="3646"/>
      <c r="Y9" s="3646"/>
      <c r="Z9" s="3646"/>
      <c r="AA9" s="3646"/>
      <c r="AB9" s="3646"/>
      <c r="AC9" s="3646"/>
      <c r="AD9" s="3646"/>
      <c r="AE9" s="3646"/>
      <c r="AF9" s="3646"/>
      <c r="AG9" s="3646"/>
      <c r="AH9" s="3646"/>
      <c r="AI9" s="3646"/>
      <c r="AJ9" s="3646"/>
      <c r="AK9" s="3646"/>
      <c r="AL9" s="3646"/>
      <c r="AM9" s="3646"/>
      <c r="AN9" s="3646"/>
      <c r="AO9" s="3646"/>
      <c r="AP9" s="3647"/>
      <c r="AQ9" s="3791" t="s">
        <v>6</v>
      </c>
      <c r="AR9" s="3649" t="s">
        <v>7</v>
      </c>
      <c r="AS9" s="3649" t="s">
        <v>8</v>
      </c>
      <c r="AT9" s="3649" t="s">
        <v>9</v>
      </c>
      <c r="AU9" s="3649" t="s">
        <v>10</v>
      </c>
      <c r="AV9" s="3645" t="s">
        <v>11</v>
      </c>
      <c r="AW9" s="3649" t="s">
        <v>12</v>
      </c>
      <c r="AX9" s="3649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3687"/>
      <c r="G10" s="3776" t="s">
        <v>14</v>
      </c>
      <c r="H10" s="3651"/>
      <c r="I10" s="3631" t="s">
        <v>15</v>
      </c>
      <c r="J10" s="3639"/>
      <c r="K10" s="3646" t="s">
        <v>16</v>
      </c>
      <c r="L10" s="3639"/>
      <c r="M10" s="3631" t="s">
        <v>17</v>
      </c>
      <c r="N10" s="3639"/>
      <c r="O10" s="3631" t="s">
        <v>18</v>
      </c>
      <c r="P10" s="3639"/>
      <c r="Q10" s="3631" t="s">
        <v>19</v>
      </c>
      <c r="R10" s="3639"/>
      <c r="S10" s="3631" t="s">
        <v>20</v>
      </c>
      <c r="T10" s="3639"/>
      <c r="U10" s="3631" t="s">
        <v>21</v>
      </c>
      <c r="V10" s="3639"/>
      <c r="W10" s="3631" t="s">
        <v>22</v>
      </c>
      <c r="X10" s="3639"/>
      <c r="Y10" s="3631" t="s">
        <v>23</v>
      </c>
      <c r="Z10" s="3638"/>
      <c r="AA10" s="3631" t="s">
        <v>24</v>
      </c>
      <c r="AB10" s="3638"/>
      <c r="AC10" s="3631" t="s">
        <v>25</v>
      </c>
      <c r="AD10" s="3638"/>
      <c r="AE10" s="3631" t="s">
        <v>26</v>
      </c>
      <c r="AF10" s="3638"/>
      <c r="AG10" s="3631" t="s">
        <v>27</v>
      </c>
      <c r="AH10" s="3638"/>
      <c r="AI10" s="3631" t="s">
        <v>28</v>
      </c>
      <c r="AJ10" s="3638"/>
      <c r="AK10" s="3631" t="s">
        <v>29</v>
      </c>
      <c r="AL10" s="3638"/>
      <c r="AM10" s="3631" t="s">
        <v>30</v>
      </c>
      <c r="AN10" s="3638"/>
      <c r="AO10" s="3631" t="s">
        <v>31</v>
      </c>
      <c r="AP10" s="3807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3500"/>
      <c r="D11" s="1361" t="s">
        <v>32</v>
      </c>
      <c r="E11" s="1362" t="s">
        <v>33</v>
      </c>
      <c r="F11" s="1352" t="s">
        <v>34</v>
      </c>
      <c r="G11" s="1353" t="s">
        <v>33</v>
      </c>
      <c r="H11" s="1352" t="s">
        <v>34</v>
      </c>
      <c r="I11" s="1353" t="s">
        <v>33</v>
      </c>
      <c r="J11" s="1352" t="s">
        <v>34</v>
      </c>
      <c r="K11" s="1353" t="s">
        <v>33</v>
      </c>
      <c r="L11" s="1352" t="s">
        <v>34</v>
      </c>
      <c r="M11" s="1353" t="s">
        <v>33</v>
      </c>
      <c r="N11" s="1352" t="s">
        <v>34</v>
      </c>
      <c r="O11" s="1353" t="s">
        <v>33</v>
      </c>
      <c r="P11" s="1352" t="s">
        <v>34</v>
      </c>
      <c r="Q11" s="1353" t="s">
        <v>33</v>
      </c>
      <c r="R11" s="1352" t="s">
        <v>34</v>
      </c>
      <c r="S11" s="1353" t="s">
        <v>33</v>
      </c>
      <c r="T11" s="1352" t="s">
        <v>34</v>
      </c>
      <c r="U11" s="1353" t="s">
        <v>33</v>
      </c>
      <c r="V11" s="1352" t="s">
        <v>34</v>
      </c>
      <c r="W11" s="1353" t="s">
        <v>33</v>
      </c>
      <c r="X11" s="1352" t="s">
        <v>34</v>
      </c>
      <c r="Y11" s="1353" t="s">
        <v>33</v>
      </c>
      <c r="Z11" s="1352" t="s">
        <v>34</v>
      </c>
      <c r="AA11" s="1353" t="s">
        <v>33</v>
      </c>
      <c r="AB11" s="1352" t="s">
        <v>34</v>
      </c>
      <c r="AC11" s="1353" t="s">
        <v>33</v>
      </c>
      <c r="AD11" s="1352" t="s">
        <v>34</v>
      </c>
      <c r="AE11" s="1353" t="s">
        <v>33</v>
      </c>
      <c r="AF11" s="1352" t="s">
        <v>34</v>
      </c>
      <c r="AG11" s="1353" t="s">
        <v>33</v>
      </c>
      <c r="AH11" s="1352" t="s">
        <v>34</v>
      </c>
      <c r="AI11" s="1353" t="s">
        <v>33</v>
      </c>
      <c r="AJ11" s="1352" t="s">
        <v>34</v>
      </c>
      <c r="AK11" s="1353" t="s">
        <v>33</v>
      </c>
      <c r="AL11" s="1352" t="s">
        <v>34</v>
      </c>
      <c r="AM11" s="1353" t="s">
        <v>33</v>
      </c>
      <c r="AN11" s="1352" t="s">
        <v>34</v>
      </c>
      <c r="AO11" s="1353" t="s">
        <v>33</v>
      </c>
      <c r="AP11" s="1363" t="s">
        <v>34</v>
      </c>
      <c r="AQ11" s="3687"/>
      <c r="AR11" s="3512"/>
      <c r="AS11" s="3512"/>
      <c r="AT11" s="3512"/>
      <c r="AU11" s="3512"/>
      <c r="AV11" s="3506"/>
      <c r="AW11" s="3512"/>
      <c r="AX11" s="3512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3826" t="s">
        <v>35</v>
      </c>
      <c r="B12" s="3827"/>
      <c r="C12" s="3828"/>
      <c r="D12" s="1364">
        <f>SUM(E12+F12)</f>
        <v>0</v>
      </c>
      <c r="E12" s="1365">
        <f>SUM(G12+I12+K12+M12+O12+Q12+S12+U12+W12+Y12+AA12+AC12+AE12+AG12+AI12+AK12+AM12+AO12)</f>
        <v>0</v>
      </c>
      <c r="F12" s="1366">
        <f t="shared" ref="E12:F15" si="0">SUM(H12+J12+L12+N12+P12+R12+T12+V12+X12+Z12+AB12+AD12+AF12+AH12+AJ12+AL12+AN12+AP12)</f>
        <v>0</v>
      </c>
      <c r="G12" s="24"/>
      <c r="H12" s="25"/>
      <c r="I12" s="1367"/>
      <c r="J12" s="25"/>
      <c r="K12" s="1367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1368"/>
      <c r="H16" s="1368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3640" t="s">
        <v>40</v>
      </c>
      <c r="B17" s="3641"/>
      <c r="C17" s="3642"/>
      <c r="D17" s="3631" t="s">
        <v>41</v>
      </c>
      <c r="E17" s="3646"/>
      <c r="F17" s="3639"/>
      <c r="G17" s="3829" t="s">
        <v>14</v>
      </c>
      <c r="H17" s="3830"/>
      <c r="I17" s="3639" t="s">
        <v>15</v>
      </c>
      <c r="J17" s="3811"/>
      <c r="K17" s="3631" t="s">
        <v>16</v>
      </c>
      <c r="L17" s="3639"/>
      <c r="M17" s="3639" t="s">
        <v>17</v>
      </c>
      <c r="N17" s="3811"/>
      <c r="O17" s="3631" t="s">
        <v>18</v>
      </c>
      <c r="P17" s="3639"/>
      <c r="Q17" s="3631" t="s">
        <v>19</v>
      </c>
      <c r="R17" s="3639"/>
      <c r="S17" s="3631" t="s">
        <v>20</v>
      </c>
      <c r="T17" s="3639"/>
      <c r="U17" s="3631" t="s">
        <v>21</v>
      </c>
      <c r="V17" s="3639"/>
      <c r="W17" s="3646" t="s">
        <v>22</v>
      </c>
      <c r="X17" s="3646"/>
      <c r="Y17" s="3631" t="s">
        <v>23</v>
      </c>
      <c r="Z17" s="3638"/>
      <c r="AA17" s="3646" t="s">
        <v>24</v>
      </c>
      <c r="AB17" s="3815"/>
      <c r="AC17" s="3646" t="s">
        <v>25</v>
      </c>
      <c r="AD17" s="3815"/>
      <c r="AE17" s="3646" t="s">
        <v>26</v>
      </c>
      <c r="AF17" s="3815"/>
      <c r="AG17" s="3646" t="s">
        <v>27</v>
      </c>
      <c r="AH17" s="3815"/>
      <c r="AI17" s="3646" t="s">
        <v>28</v>
      </c>
      <c r="AJ17" s="3815"/>
      <c r="AK17" s="3646" t="s">
        <v>29</v>
      </c>
      <c r="AL17" s="3815"/>
      <c r="AM17" s="3646" t="s">
        <v>30</v>
      </c>
      <c r="AN17" s="3638"/>
      <c r="AO17" s="3646" t="s">
        <v>31</v>
      </c>
      <c r="AP17" s="3807"/>
      <c r="AQ17" s="3791" t="s">
        <v>6</v>
      </c>
      <c r="AR17" s="3791" t="s">
        <v>7</v>
      </c>
      <c r="AS17" s="3649" t="s">
        <v>8</v>
      </c>
      <c r="AT17" s="3649" t="s">
        <v>42</v>
      </c>
      <c r="AU17" s="3791" t="s">
        <v>9</v>
      </c>
      <c r="AV17" s="3824" t="s">
        <v>10</v>
      </c>
      <c r="AW17" s="3824" t="s">
        <v>12</v>
      </c>
      <c r="AX17" s="3824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3498"/>
      <c r="B18" s="3499"/>
      <c r="C18" s="3500"/>
      <c r="D18" s="1353" t="s">
        <v>32</v>
      </c>
      <c r="E18" s="1369" t="s">
        <v>33</v>
      </c>
      <c r="F18" s="617" t="s">
        <v>34</v>
      </c>
      <c r="G18" s="1353" t="s">
        <v>33</v>
      </c>
      <c r="H18" s="1352" t="s">
        <v>34</v>
      </c>
      <c r="I18" s="1370" t="s">
        <v>33</v>
      </c>
      <c r="J18" s="617" t="s">
        <v>34</v>
      </c>
      <c r="K18" s="1370" t="s">
        <v>33</v>
      </c>
      <c r="L18" s="1371" t="s">
        <v>34</v>
      </c>
      <c r="M18" s="1370" t="s">
        <v>33</v>
      </c>
      <c r="N18" s="617" t="s">
        <v>34</v>
      </c>
      <c r="O18" s="1370" t="s">
        <v>33</v>
      </c>
      <c r="P18" s="617" t="s">
        <v>34</v>
      </c>
      <c r="Q18" s="1370" t="s">
        <v>33</v>
      </c>
      <c r="R18" s="617" t="s">
        <v>34</v>
      </c>
      <c r="S18" s="1370" t="s">
        <v>33</v>
      </c>
      <c r="T18" s="617" t="s">
        <v>34</v>
      </c>
      <c r="U18" s="1353" t="s">
        <v>33</v>
      </c>
      <c r="V18" s="1352" t="s">
        <v>34</v>
      </c>
      <c r="W18" s="1351" t="s">
        <v>33</v>
      </c>
      <c r="X18" s="1372" t="s">
        <v>34</v>
      </c>
      <c r="Y18" s="1353" t="s">
        <v>33</v>
      </c>
      <c r="Z18" s="1352" t="s">
        <v>34</v>
      </c>
      <c r="AA18" s="1351" t="s">
        <v>33</v>
      </c>
      <c r="AB18" s="1372" t="s">
        <v>34</v>
      </c>
      <c r="AC18" s="1353" t="s">
        <v>33</v>
      </c>
      <c r="AD18" s="1352" t="s">
        <v>34</v>
      </c>
      <c r="AE18" s="1351" t="s">
        <v>33</v>
      </c>
      <c r="AF18" s="1372" t="s">
        <v>34</v>
      </c>
      <c r="AG18" s="1353" t="s">
        <v>33</v>
      </c>
      <c r="AH18" s="1352" t="s">
        <v>34</v>
      </c>
      <c r="AI18" s="1351" t="s">
        <v>33</v>
      </c>
      <c r="AJ18" s="1372" t="s">
        <v>34</v>
      </c>
      <c r="AK18" s="1353" t="s">
        <v>33</v>
      </c>
      <c r="AL18" s="1352" t="s">
        <v>34</v>
      </c>
      <c r="AM18" s="1351" t="s">
        <v>33</v>
      </c>
      <c r="AN18" s="1352" t="s">
        <v>34</v>
      </c>
      <c r="AO18" s="1351" t="s">
        <v>33</v>
      </c>
      <c r="AP18" s="1363" t="s">
        <v>34</v>
      </c>
      <c r="AQ18" s="3304"/>
      <c r="AR18" s="3471"/>
      <c r="AS18" s="3512"/>
      <c r="AT18" s="3512"/>
      <c r="AU18" s="3687"/>
      <c r="AV18" s="3728"/>
      <c r="AW18" s="3728"/>
      <c r="AX18" s="3728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3783" t="s">
        <v>43</v>
      </c>
      <c r="B19" s="3784"/>
      <c r="C19" s="3825"/>
      <c r="D19" s="1373">
        <f>SUM(E19+F19)</f>
        <v>0</v>
      </c>
      <c r="E19" s="1365">
        <f>SUM(G19+I19+K19+M19+O19+Q19+S19+U19+W19+Y19+AA19+AC19+AE19+AG19+AI19+AK19+AM19+AO19)</f>
        <v>0</v>
      </c>
      <c r="F19" s="1366">
        <f>SUM(H19+J19+L19+N19+P19+R19+T19+V19+X19+Z19+AB19+AD19+AF19+AH19+AJ19+AL19+AN19+AP19)</f>
        <v>0</v>
      </c>
      <c r="G19" s="1367"/>
      <c r="H19" s="1357"/>
      <c r="I19" s="1367"/>
      <c r="J19" s="1374"/>
      <c r="K19" s="1367"/>
      <c r="L19" s="1357"/>
      <c r="M19" s="1367"/>
      <c r="N19" s="1374"/>
      <c r="O19" s="1367"/>
      <c r="P19" s="1357"/>
      <c r="Q19" s="1367"/>
      <c r="R19" s="1357"/>
      <c r="S19" s="1367"/>
      <c r="T19" s="1357"/>
      <c r="U19" s="1367"/>
      <c r="V19" s="1357"/>
      <c r="W19" s="1356"/>
      <c r="X19" s="1375"/>
      <c r="Y19" s="1367"/>
      <c r="Z19" s="1357"/>
      <c r="AA19" s="1356"/>
      <c r="AB19" s="1375"/>
      <c r="AC19" s="1367"/>
      <c r="AD19" s="1357"/>
      <c r="AE19" s="1356"/>
      <c r="AF19" s="1375"/>
      <c r="AG19" s="1367"/>
      <c r="AH19" s="1357"/>
      <c r="AI19" s="1356"/>
      <c r="AJ19" s="1375"/>
      <c r="AK19" s="1367"/>
      <c r="AL19" s="1357"/>
      <c r="AM19" s="1356"/>
      <c r="AN19" s="1357"/>
      <c r="AO19" s="1356"/>
      <c r="AP19" s="1358"/>
      <c r="AQ19" s="1376"/>
      <c r="AR19" s="1374"/>
      <c r="AS19" s="1377"/>
      <c r="AT19" s="1377"/>
      <c r="AU19" s="1377"/>
      <c r="AV19" s="1377"/>
      <c r="AW19" s="1377"/>
      <c r="AX19" s="1377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0</v>
      </c>
      <c r="E22" s="35">
        <f t="shared" si="25"/>
        <v>0</v>
      </c>
      <c r="F22" s="36">
        <f t="shared" si="25"/>
        <v>0</v>
      </c>
      <c r="G22" s="37"/>
      <c r="H22" s="39"/>
      <c r="I22" s="37"/>
      <c r="J22" s="38"/>
      <c r="K22" s="37"/>
      <c r="L22" s="39"/>
      <c r="M22" s="37"/>
      <c r="N22" s="38"/>
      <c r="O22" s="37"/>
      <c r="P22" s="39"/>
      <c r="Q22" s="37"/>
      <c r="R22" s="39"/>
      <c r="S22" s="37"/>
      <c r="T22" s="39"/>
      <c r="U22" s="37"/>
      <c r="V22" s="39"/>
      <c r="W22" s="68"/>
      <c r="X22" s="69"/>
      <c r="Y22" s="37"/>
      <c r="Z22" s="39"/>
      <c r="AA22" s="68"/>
      <c r="AB22" s="69"/>
      <c r="AC22" s="37"/>
      <c r="AD22" s="39"/>
      <c r="AE22" s="68"/>
      <c r="AF22" s="69"/>
      <c r="AG22" s="37"/>
      <c r="AH22" s="39"/>
      <c r="AI22" s="68"/>
      <c r="AJ22" s="69"/>
      <c r="AK22" s="37"/>
      <c r="AL22" s="39"/>
      <c r="AM22" s="68"/>
      <c r="AN22" s="39"/>
      <c r="AO22" s="68"/>
      <c r="AP22" s="40"/>
      <c r="AQ22" s="70"/>
      <c r="AR22" s="38"/>
      <c r="AS22" s="71"/>
      <c r="AT22" s="71"/>
      <c r="AU22" s="71"/>
      <c r="AV22" s="71"/>
      <c r="AW22" s="71"/>
      <c r="AX22" s="71"/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7</v>
      </c>
      <c r="E23" s="35">
        <f t="shared" si="25"/>
        <v>4</v>
      </c>
      <c r="F23" s="36">
        <f t="shared" si="25"/>
        <v>3</v>
      </c>
      <c r="G23" s="37">
        <v>0</v>
      </c>
      <c r="H23" s="39">
        <v>0</v>
      </c>
      <c r="I23" s="37">
        <v>0</v>
      </c>
      <c r="J23" s="38">
        <v>0</v>
      </c>
      <c r="K23" s="37">
        <v>0</v>
      </c>
      <c r="L23" s="39">
        <v>0</v>
      </c>
      <c r="M23" s="37">
        <v>0</v>
      </c>
      <c r="N23" s="38">
        <v>1</v>
      </c>
      <c r="O23" s="37">
        <v>0</v>
      </c>
      <c r="P23" s="39">
        <v>0</v>
      </c>
      <c r="Q23" s="37">
        <v>0</v>
      </c>
      <c r="R23" s="39">
        <v>1</v>
      </c>
      <c r="S23" s="37">
        <v>1</v>
      </c>
      <c r="T23" s="39">
        <v>1</v>
      </c>
      <c r="U23" s="37">
        <v>2</v>
      </c>
      <c r="V23" s="39">
        <v>0</v>
      </c>
      <c r="W23" s="68">
        <v>0</v>
      </c>
      <c r="X23" s="69">
        <v>0</v>
      </c>
      <c r="Y23" s="37">
        <v>0</v>
      </c>
      <c r="Z23" s="39">
        <v>0</v>
      </c>
      <c r="AA23" s="68">
        <v>0</v>
      </c>
      <c r="AB23" s="69">
        <v>0</v>
      </c>
      <c r="AC23" s="37">
        <v>1</v>
      </c>
      <c r="AD23" s="39">
        <v>0</v>
      </c>
      <c r="AE23" s="68">
        <v>0</v>
      </c>
      <c r="AF23" s="69">
        <v>0</v>
      </c>
      <c r="AG23" s="37">
        <v>0</v>
      </c>
      <c r="AH23" s="39">
        <v>0</v>
      </c>
      <c r="AI23" s="68">
        <v>0</v>
      </c>
      <c r="AJ23" s="69">
        <v>0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10</v>
      </c>
      <c r="E26" s="35">
        <f t="shared" si="25"/>
        <v>7</v>
      </c>
      <c r="F26" s="36">
        <f t="shared" si="25"/>
        <v>3</v>
      </c>
      <c r="G26" s="37">
        <v>0</v>
      </c>
      <c r="H26" s="39">
        <v>2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0</v>
      </c>
      <c r="R26" s="39">
        <v>0</v>
      </c>
      <c r="S26" s="37">
        <v>0</v>
      </c>
      <c r="T26" s="39">
        <v>0</v>
      </c>
      <c r="U26" s="37">
        <v>0</v>
      </c>
      <c r="V26" s="39">
        <v>0</v>
      </c>
      <c r="W26" s="68">
        <v>1</v>
      </c>
      <c r="X26" s="69">
        <v>0</v>
      </c>
      <c r="Y26" s="37">
        <v>0</v>
      </c>
      <c r="Z26" s="39">
        <v>0</v>
      </c>
      <c r="AA26" s="68">
        <v>0</v>
      </c>
      <c r="AB26" s="69">
        <v>0</v>
      </c>
      <c r="AC26" s="37">
        <v>0</v>
      </c>
      <c r="AD26" s="39">
        <v>0</v>
      </c>
      <c r="AE26" s="68">
        <v>4</v>
      </c>
      <c r="AF26" s="69">
        <v>0</v>
      </c>
      <c r="AG26" s="37">
        <v>0</v>
      </c>
      <c r="AH26" s="39">
        <v>0</v>
      </c>
      <c r="AI26" s="68">
        <v>2</v>
      </c>
      <c r="AJ26" s="69">
        <v>0</v>
      </c>
      <c r="AK26" s="37">
        <v>0</v>
      </c>
      <c r="AL26" s="39">
        <v>1</v>
      </c>
      <c r="AM26" s="68">
        <v>0</v>
      </c>
      <c r="AN26" s="39">
        <v>0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120</v>
      </c>
      <c r="E31" s="35">
        <f t="shared" si="25"/>
        <v>62</v>
      </c>
      <c r="F31" s="36">
        <f t="shared" si="25"/>
        <v>58</v>
      </c>
      <c r="G31" s="37">
        <v>0</v>
      </c>
      <c r="H31" s="39">
        <v>0</v>
      </c>
      <c r="I31" s="37">
        <v>2</v>
      </c>
      <c r="J31" s="38">
        <v>0</v>
      </c>
      <c r="K31" s="37">
        <v>0</v>
      </c>
      <c r="L31" s="39">
        <v>0</v>
      </c>
      <c r="M31" s="37">
        <v>0</v>
      </c>
      <c r="N31" s="38">
        <v>2</v>
      </c>
      <c r="O31" s="37">
        <v>4</v>
      </c>
      <c r="P31" s="39">
        <v>2</v>
      </c>
      <c r="Q31" s="37">
        <v>8</v>
      </c>
      <c r="R31" s="39">
        <v>9</v>
      </c>
      <c r="S31" s="37">
        <v>6</v>
      </c>
      <c r="T31" s="39">
        <v>10</v>
      </c>
      <c r="U31" s="37">
        <v>9</v>
      </c>
      <c r="V31" s="39">
        <v>5</v>
      </c>
      <c r="W31" s="68">
        <v>10</v>
      </c>
      <c r="X31" s="69">
        <v>7</v>
      </c>
      <c r="Y31" s="37">
        <v>10</v>
      </c>
      <c r="Z31" s="39">
        <v>2</v>
      </c>
      <c r="AA31" s="68">
        <v>3</v>
      </c>
      <c r="AB31" s="69">
        <v>0</v>
      </c>
      <c r="AC31" s="37">
        <v>2</v>
      </c>
      <c r="AD31" s="39">
        <v>0</v>
      </c>
      <c r="AE31" s="68">
        <v>2</v>
      </c>
      <c r="AF31" s="69">
        <v>3</v>
      </c>
      <c r="AG31" s="37">
        <v>1</v>
      </c>
      <c r="AH31" s="39">
        <v>6</v>
      </c>
      <c r="AI31" s="68">
        <v>3</v>
      </c>
      <c r="AJ31" s="69">
        <v>10</v>
      </c>
      <c r="AK31" s="37">
        <v>0</v>
      </c>
      <c r="AL31" s="39">
        <v>1</v>
      </c>
      <c r="AM31" s="68">
        <v>1</v>
      </c>
      <c r="AN31" s="39">
        <v>0</v>
      </c>
      <c r="AO31" s="68">
        <v>1</v>
      </c>
      <c r="AP31" s="40">
        <v>1</v>
      </c>
      <c r="AQ31" s="70">
        <v>0</v>
      </c>
      <c r="AR31" s="38">
        <v>1</v>
      </c>
      <c r="AS31" s="70">
        <v>0</v>
      </c>
      <c r="AT31" s="70">
        <v>0</v>
      </c>
      <c r="AU31" s="70">
        <v>0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3811" t="s">
        <v>60</v>
      </c>
      <c r="B36" s="3811"/>
      <c r="C36" s="3811"/>
      <c r="D36" s="1378">
        <f t="shared" ref="D36:AV36" si="27">SUM(D19:D35)</f>
        <v>137</v>
      </c>
      <c r="E36" s="1379">
        <f t="shared" si="27"/>
        <v>73</v>
      </c>
      <c r="F36" s="1380">
        <f t="shared" si="27"/>
        <v>64</v>
      </c>
      <c r="G36" s="1378">
        <f t="shared" si="27"/>
        <v>0</v>
      </c>
      <c r="H36" s="1380">
        <f t="shared" si="27"/>
        <v>2</v>
      </c>
      <c r="I36" s="1378">
        <f t="shared" si="27"/>
        <v>2</v>
      </c>
      <c r="J36" s="1380">
        <f t="shared" si="27"/>
        <v>0</v>
      </c>
      <c r="K36" s="1378">
        <f t="shared" si="27"/>
        <v>0</v>
      </c>
      <c r="L36" s="1380">
        <f t="shared" si="27"/>
        <v>0</v>
      </c>
      <c r="M36" s="1378">
        <f t="shared" si="27"/>
        <v>0</v>
      </c>
      <c r="N36" s="1380">
        <f t="shared" si="27"/>
        <v>3</v>
      </c>
      <c r="O36" s="1378">
        <f t="shared" si="27"/>
        <v>4</v>
      </c>
      <c r="P36" s="1380">
        <f t="shared" si="27"/>
        <v>2</v>
      </c>
      <c r="Q36" s="1378">
        <f t="shared" si="27"/>
        <v>8</v>
      </c>
      <c r="R36" s="1380">
        <f t="shared" si="27"/>
        <v>10</v>
      </c>
      <c r="S36" s="1378">
        <f t="shared" si="27"/>
        <v>7</v>
      </c>
      <c r="T36" s="1380">
        <f t="shared" si="27"/>
        <v>11</v>
      </c>
      <c r="U36" s="1378">
        <f t="shared" si="27"/>
        <v>11</v>
      </c>
      <c r="V36" s="1380">
        <f t="shared" si="27"/>
        <v>5</v>
      </c>
      <c r="W36" s="1381">
        <f t="shared" si="27"/>
        <v>11</v>
      </c>
      <c r="X36" s="1382">
        <f t="shared" si="27"/>
        <v>7</v>
      </c>
      <c r="Y36" s="1378">
        <f t="shared" si="27"/>
        <v>10</v>
      </c>
      <c r="Z36" s="1380">
        <f t="shared" si="27"/>
        <v>2</v>
      </c>
      <c r="AA36" s="1381">
        <f t="shared" si="27"/>
        <v>3</v>
      </c>
      <c r="AB36" s="1382">
        <f t="shared" si="27"/>
        <v>0</v>
      </c>
      <c r="AC36" s="1378">
        <f t="shared" si="27"/>
        <v>3</v>
      </c>
      <c r="AD36" s="1380">
        <f t="shared" si="27"/>
        <v>0</v>
      </c>
      <c r="AE36" s="1378">
        <f t="shared" si="27"/>
        <v>6</v>
      </c>
      <c r="AF36" s="1382">
        <f t="shared" si="27"/>
        <v>3</v>
      </c>
      <c r="AG36" s="1378">
        <f t="shared" si="27"/>
        <v>1</v>
      </c>
      <c r="AH36" s="1380">
        <f t="shared" si="27"/>
        <v>6</v>
      </c>
      <c r="AI36" s="1378">
        <f t="shared" si="27"/>
        <v>5</v>
      </c>
      <c r="AJ36" s="1382">
        <f t="shared" si="27"/>
        <v>10</v>
      </c>
      <c r="AK36" s="1378">
        <f t="shared" si="27"/>
        <v>0</v>
      </c>
      <c r="AL36" s="1380">
        <f t="shared" si="27"/>
        <v>2</v>
      </c>
      <c r="AM36" s="1378">
        <f t="shared" si="27"/>
        <v>1</v>
      </c>
      <c r="AN36" s="1380">
        <f t="shared" si="27"/>
        <v>0</v>
      </c>
      <c r="AO36" s="1378">
        <f t="shared" si="27"/>
        <v>1</v>
      </c>
      <c r="AP36" s="1383">
        <f t="shared" si="27"/>
        <v>1</v>
      </c>
      <c r="AQ36" s="1380">
        <f t="shared" si="27"/>
        <v>0</v>
      </c>
      <c r="AR36" s="1380">
        <f t="shared" si="27"/>
        <v>1</v>
      </c>
      <c r="AS36" s="1384">
        <f t="shared" si="27"/>
        <v>0</v>
      </c>
      <c r="AT36" s="1384">
        <f t="shared" si="27"/>
        <v>0</v>
      </c>
      <c r="AU36" s="1384">
        <f t="shared" si="27"/>
        <v>0</v>
      </c>
      <c r="AV36" s="1384">
        <f t="shared" si="27"/>
        <v>0</v>
      </c>
      <c r="AW36" s="1384">
        <f>SUM(AW19:AW35)</f>
        <v>0</v>
      </c>
      <c r="AX36" s="1384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3789" t="s">
        <v>62</v>
      </c>
      <c r="B38" s="3790"/>
      <c r="C38" s="3790"/>
      <c r="D38" s="3789" t="s">
        <v>63</v>
      </c>
      <c r="E38" s="3790"/>
      <c r="F38" s="3791"/>
      <c r="G38" s="3631" t="s">
        <v>64</v>
      </c>
      <c r="H38" s="3646"/>
      <c r="I38" s="3646"/>
      <c r="J38" s="3646"/>
      <c r="K38" s="3646"/>
      <c r="L38" s="3646"/>
      <c r="M38" s="3646"/>
      <c r="N38" s="3646"/>
      <c r="O38" s="3646"/>
      <c r="P38" s="3646"/>
      <c r="Q38" s="3646"/>
      <c r="R38" s="3646"/>
      <c r="S38" s="3646"/>
      <c r="T38" s="3646"/>
      <c r="U38" s="3646"/>
      <c r="V38" s="3646"/>
      <c r="W38" s="3646"/>
      <c r="X38" s="3646"/>
      <c r="Y38" s="3646"/>
      <c r="Z38" s="3646"/>
      <c r="AA38" s="3646"/>
      <c r="AB38" s="3646"/>
      <c r="AC38" s="3646"/>
      <c r="AD38" s="3646"/>
      <c r="AE38" s="3646"/>
      <c r="AF38" s="3646"/>
      <c r="AG38" s="3646"/>
      <c r="AH38" s="3646"/>
      <c r="AI38" s="3646"/>
      <c r="AJ38" s="3646"/>
      <c r="AK38" s="3646"/>
      <c r="AL38" s="3646"/>
      <c r="AM38" s="3646"/>
      <c r="AN38" s="3646"/>
      <c r="AO38" s="3646"/>
      <c r="AP38" s="3647"/>
      <c r="AQ38" s="3791" t="s">
        <v>6</v>
      </c>
      <c r="AR38" s="3791" t="s">
        <v>7</v>
      </c>
      <c r="AS38" s="3791" t="s">
        <v>8</v>
      </c>
      <c r="AT38" s="3791" t="s">
        <v>9</v>
      </c>
      <c r="AU38" s="3649" t="s">
        <v>65</v>
      </c>
      <c r="AV38" s="3649" t="s">
        <v>13</v>
      </c>
      <c r="AW38" s="3649" t="s">
        <v>10</v>
      </c>
      <c r="AX38" s="3645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3687"/>
      <c r="G39" s="3776" t="s">
        <v>14</v>
      </c>
      <c r="H39" s="3651"/>
      <c r="I39" s="3631" t="s">
        <v>15</v>
      </c>
      <c r="J39" s="3639"/>
      <c r="K39" s="3646" t="s">
        <v>16</v>
      </c>
      <c r="L39" s="3639"/>
      <c r="M39" s="3631" t="s">
        <v>17</v>
      </c>
      <c r="N39" s="3639"/>
      <c r="O39" s="3631" t="s">
        <v>18</v>
      </c>
      <c r="P39" s="3639"/>
      <c r="Q39" s="3631" t="s">
        <v>19</v>
      </c>
      <c r="R39" s="3639"/>
      <c r="S39" s="3631" t="s">
        <v>20</v>
      </c>
      <c r="T39" s="3639"/>
      <c r="U39" s="3631" t="s">
        <v>21</v>
      </c>
      <c r="V39" s="3639"/>
      <c r="W39" s="3631" t="s">
        <v>22</v>
      </c>
      <c r="X39" s="3639"/>
      <c r="Y39" s="3631" t="s">
        <v>23</v>
      </c>
      <c r="Z39" s="3638"/>
      <c r="AA39" s="3631" t="s">
        <v>24</v>
      </c>
      <c r="AB39" s="3638"/>
      <c r="AC39" s="3631" t="s">
        <v>25</v>
      </c>
      <c r="AD39" s="3638"/>
      <c r="AE39" s="3631" t="s">
        <v>26</v>
      </c>
      <c r="AF39" s="3638"/>
      <c r="AG39" s="3631" t="s">
        <v>27</v>
      </c>
      <c r="AH39" s="3638"/>
      <c r="AI39" s="3631" t="s">
        <v>28</v>
      </c>
      <c r="AJ39" s="3638"/>
      <c r="AK39" s="3631" t="s">
        <v>29</v>
      </c>
      <c r="AL39" s="3638"/>
      <c r="AM39" s="3631" t="s">
        <v>30</v>
      </c>
      <c r="AN39" s="3638"/>
      <c r="AO39" s="3631" t="s">
        <v>31</v>
      </c>
      <c r="AP39" s="3807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1385" t="s">
        <v>32</v>
      </c>
      <c r="E40" s="1362" t="s">
        <v>33</v>
      </c>
      <c r="F40" s="1386" t="s">
        <v>34</v>
      </c>
      <c r="G40" s="1385" t="s">
        <v>33</v>
      </c>
      <c r="H40" s="1386" t="s">
        <v>34</v>
      </c>
      <c r="I40" s="1385" t="s">
        <v>33</v>
      </c>
      <c r="J40" s="1386" t="s">
        <v>34</v>
      </c>
      <c r="K40" s="1361" t="s">
        <v>33</v>
      </c>
      <c r="L40" s="1386" t="s">
        <v>34</v>
      </c>
      <c r="M40" s="1362" t="s">
        <v>33</v>
      </c>
      <c r="N40" s="1386" t="s">
        <v>34</v>
      </c>
      <c r="O40" s="1362" t="s">
        <v>33</v>
      </c>
      <c r="P40" s="1386" t="s">
        <v>34</v>
      </c>
      <c r="Q40" s="1362" t="s">
        <v>33</v>
      </c>
      <c r="R40" s="1386" t="s">
        <v>34</v>
      </c>
      <c r="S40" s="1362" t="s">
        <v>33</v>
      </c>
      <c r="T40" s="1386" t="s">
        <v>34</v>
      </c>
      <c r="U40" s="1387" t="s">
        <v>33</v>
      </c>
      <c r="V40" s="1352" t="s">
        <v>34</v>
      </c>
      <c r="W40" s="1387" t="s">
        <v>33</v>
      </c>
      <c r="X40" s="1352" t="s">
        <v>34</v>
      </c>
      <c r="Y40" s="1387" t="s">
        <v>33</v>
      </c>
      <c r="Z40" s="1352" t="s">
        <v>34</v>
      </c>
      <c r="AA40" s="1387" t="s">
        <v>33</v>
      </c>
      <c r="AB40" s="1352" t="s">
        <v>34</v>
      </c>
      <c r="AC40" s="1387" t="s">
        <v>33</v>
      </c>
      <c r="AD40" s="1352" t="s">
        <v>34</v>
      </c>
      <c r="AE40" s="1387" t="s">
        <v>33</v>
      </c>
      <c r="AF40" s="1352" t="s">
        <v>34</v>
      </c>
      <c r="AG40" s="1387" t="s">
        <v>33</v>
      </c>
      <c r="AH40" s="1352" t="s">
        <v>34</v>
      </c>
      <c r="AI40" s="1387" t="s">
        <v>33</v>
      </c>
      <c r="AJ40" s="1352" t="s">
        <v>34</v>
      </c>
      <c r="AK40" s="1387" t="s">
        <v>33</v>
      </c>
      <c r="AL40" s="1352" t="s">
        <v>34</v>
      </c>
      <c r="AM40" s="1387" t="s">
        <v>33</v>
      </c>
      <c r="AN40" s="1352" t="s">
        <v>34</v>
      </c>
      <c r="AO40" s="1387" t="s">
        <v>33</v>
      </c>
      <c r="AP40" s="1363" t="s">
        <v>34</v>
      </c>
      <c r="AQ40" s="3687"/>
      <c r="AR40" s="3687"/>
      <c r="AS40" s="3687"/>
      <c r="AT40" s="3687"/>
      <c r="AU40" s="3512"/>
      <c r="AV40" s="3512"/>
      <c r="AW40" s="3512"/>
      <c r="AX40" s="3506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3794" t="s">
        <v>67</v>
      </c>
      <c r="B41" s="3795"/>
      <c r="C41" s="3796"/>
      <c r="D41" s="1388">
        <f>SUM(E41+F41)</f>
        <v>0</v>
      </c>
      <c r="E41" s="1389">
        <f>+S41+Y41+AA41+AC41+AE41+AG41+AI41+AK41+AM41+AO41</f>
        <v>0</v>
      </c>
      <c r="F41" s="1390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1391"/>
      <c r="T41" s="1392"/>
      <c r="U41" s="65"/>
      <c r="V41" s="67"/>
      <c r="W41" s="65"/>
      <c r="X41" s="67"/>
      <c r="Y41" s="1391"/>
      <c r="Z41" s="1392"/>
      <c r="AA41" s="1393"/>
      <c r="AB41" s="1392"/>
      <c r="AC41" s="1394"/>
      <c r="AD41" s="1392"/>
      <c r="AE41" s="1393"/>
      <c r="AF41" s="1392"/>
      <c r="AG41" s="1391"/>
      <c r="AH41" s="1392"/>
      <c r="AI41" s="1391"/>
      <c r="AJ41" s="1392"/>
      <c r="AK41" s="1393"/>
      <c r="AL41" s="1392"/>
      <c r="AM41" s="1394"/>
      <c r="AN41" s="1392"/>
      <c r="AO41" s="1395"/>
      <c r="AP41" s="1396"/>
      <c r="AQ41" s="1397"/>
      <c r="AR41" s="1392"/>
      <c r="AS41" s="1398"/>
      <c r="AT41" s="1398"/>
      <c r="AU41" s="1398"/>
      <c r="AV41" s="1398"/>
      <c r="AW41" s="1398"/>
      <c r="AX41" s="1398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3631" t="s">
        <v>72</v>
      </c>
      <c r="B46" s="3646"/>
      <c r="C46" s="3639"/>
      <c r="D46" s="1353">
        <f t="shared" ref="D46:D59" si="34">SUM(E46+F46)</f>
        <v>0</v>
      </c>
      <c r="E46" s="1369">
        <f>S46+U46+W46+Y46+AA46+AC46+AE46+AG46+AI46+AK46+AM46+AO46</f>
        <v>0</v>
      </c>
      <c r="F46" s="1352">
        <f>T46+V46+X46+Z46+AB46+AD46+AF46+AH46+AJ46+AL46+AN46+AP46</f>
        <v>0</v>
      </c>
      <c r="G46" s="1399"/>
      <c r="H46" s="1400"/>
      <c r="I46" s="1399"/>
      <c r="J46" s="1400"/>
      <c r="K46" s="1399"/>
      <c r="L46" s="1400"/>
      <c r="M46" s="1399"/>
      <c r="N46" s="1400"/>
      <c r="O46" s="1399"/>
      <c r="P46" s="1400"/>
      <c r="Q46" s="1399"/>
      <c r="R46" s="1400"/>
      <c r="S46" s="1353">
        <f t="shared" ref="S46:AB46" si="35">SUM(S44:S45)</f>
        <v>0</v>
      </c>
      <c r="T46" s="1352">
        <f t="shared" si="35"/>
        <v>0</v>
      </c>
      <c r="U46" s="1353">
        <f t="shared" si="35"/>
        <v>0</v>
      </c>
      <c r="V46" s="1352">
        <f t="shared" si="35"/>
        <v>0</v>
      </c>
      <c r="W46" s="1351">
        <f t="shared" si="35"/>
        <v>0</v>
      </c>
      <c r="X46" s="1351">
        <f t="shared" si="35"/>
        <v>0</v>
      </c>
      <c r="Y46" s="1353">
        <f t="shared" si="35"/>
        <v>0</v>
      </c>
      <c r="Z46" s="1351">
        <f t="shared" si="35"/>
        <v>0</v>
      </c>
      <c r="AA46" s="1353">
        <f t="shared" si="35"/>
        <v>0</v>
      </c>
      <c r="AB46" s="1351">
        <f t="shared" si="35"/>
        <v>0</v>
      </c>
      <c r="AC46" s="1353">
        <f>SUM(AC44:AC45)</f>
        <v>0</v>
      </c>
      <c r="AD46" s="1352">
        <f>SUM(AD44:AD45)</f>
        <v>0</v>
      </c>
      <c r="AE46" s="1351">
        <f>SUM(AE44:AE45)</f>
        <v>0</v>
      </c>
      <c r="AF46" s="1351">
        <f t="shared" ref="AF46:AN46" si="36">SUM(AF44:AF45)</f>
        <v>0</v>
      </c>
      <c r="AG46" s="1353">
        <f t="shared" si="36"/>
        <v>0</v>
      </c>
      <c r="AH46" s="1351">
        <f t="shared" si="36"/>
        <v>0</v>
      </c>
      <c r="AI46" s="1353">
        <f t="shared" si="36"/>
        <v>0</v>
      </c>
      <c r="AJ46" s="1351">
        <f t="shared" si="36"/>
        <v>0</v>
      </c>
      <c r="AK46" s="1353">
        <f t="shared" si="36"/>
        <v>0</v>
      </c>
      <c r="AL46" s="1351">
        <f t="shared" si="36"/>
        <v>0</v>
      </c>
      <c r="AM46" s="1353">
        <f t="shared" si="36"/>
        <v>0</v>
      </c>
      <c r="AN46" s="1352">
        <f t="shared" si="36"/>
        <v>0</v>
      </c>
      <c r="AO46" s="1351">
        <f>SUM(AO44:AO45)</f>
        <v>0</v>
      </c>
      <c r="AP46" s="1401">
        <f>SUM(AP44:AP45)</f>
        <v>0</v>
      </c>
      <c r="AQ46" s="1351">
        <f>SUM(AQ44:AQ45)</f>
        <v>0</v>
      </c>
      <c r="AR46" s="1402">
        <f>SUM(AR44:AR45)</f>
        <v>0</v>
      </c>
      <c r="AS46" s="1352">
        <f>SUM(AS44)</f>
        <v>0</v>
      </c>
      <c r="AT46" s="1352">
        <f>SUM(AT44:AT45)</f>
        <v>0</v>
      </c>
      <c r="AU46" s="1352">
        <f>SUM(AU44:AU45)</f>
        <v>0</v>
      </c>
      <c r="AV46" s="1352">
        <f>SUM(AV44:AV45)</f>
        <v>0</v>
      </c>
      <c r="AW46" s="1352">
        <f>SUM(AW44:AW45)</f>
        <v>0</v>
      </c>
      <c r="AX46" s="1352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3821" t="s">
        <v>73</v>
      </c>
      <c r="B47" s="3822"/>
      <c r="C47" s="3823"/>
      <c r="D47" s="1353">
        <f t="shared" si="34"/>
        <v>0</v>
      </c>
      <c r="E47" s="1369">
        <f>+G47+I47+K47+M47+O47+Q47+S47+U47+W47+Y47+AA47+AC47+AE47+AG47+AI47+AK47+AM47+AO47</f>
        <v>0</v>
      </c>
      <c r="F47" s="1352">
        <f>+H47+J47+L47+N47+P47+R47+T47+V47+X47+Z47+AB47+AD47+AF47+AH47+AJ47+AL47+AN47+AP47</f>
        <v>0</v>
      </c>
      <c r="G47" s="1403"/>
      <c r="H47" s="1404"/>
      <c r="I47" s="1403"/>
      <c r="J47" s="1405"/>
      <c r="K47" s="1403"/>
      <c r="L47" s="1404"/>
      <c r="M47" s="1403"/>
      <c r="N47" s="1404"/>
      <c r="O47" s="1403"/>
      <c r="P47" s="1404"/>
      <c r="Q47" s="1403"/>
      <c r="R47" s="1406"/>
      <c r="S47" s="1403"/>
      <c r="T47" s="1406"/>
      <c r="U47" s="1403"/>
      <c r="V47" s="1406"/>
      <c r="W47" s="1403"/>
      <c r="X47" s="1406"/>
      <c r="Y47" s="1403"/>
      <c r="Z47" s="1406"/>
      <c r="AA47" s="1403"/>
      <c r="AB47" s="1406"/>
      <c r="AC47" s="1407"/>
      <c r="AD47" s="1406"/>
      <c r="AE47" s="1408"/>
      <c r="AF47" s="1406"/>
      <c r="AG47" s="1403"/>
      <c r="AH47" s="1406"/>
      <c r="AI47" s="1403"/>
      <c r="AJ47" s="1406"/>
      <c r="AK47" s="1403"/>
      <c r="AL47" s="1406"/>
      <c r="AM47" s="1407"/>
      <c r="AN47" s="1406"/>
      <c r="AO47" s="1405"/>
      <c r="AP47" s="1409"/>
      <c r="AQ47" s="1410"/>
      <c r="AR47" s="1404"/>
      <c r="AS47" s="1404"/>
      <c r="AT47" s="1404"/>
      <c r="AU47" s="1404"/>
      <c r="AV47" s="1404"/>
      <c r="AW47" s="1404"/>
      <c r="AX47" s="1404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3786" t="s">
        <v>74</v>
      </c>
      <c r="B48" s="3788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3811" t="s">
        <v>4</v>
      </c>
      <c r="B54" s="3811"/>
      <c r="C54" s="3811"/>
      <c r="D54" s="1353">
        <f>SUM(D48:D53)</f>
        <v>0</v>
      </c>
      <c r="E54" s="1351">
        <f>SUM(E48:E53)</f>
        <v>0</v>
      </c>
      <c r="F54" s="1352">
        <f>SUM(F48:F53)</f>
        <v>0</v>
      </c>
      <c r="G54" s="1353">
        <f>SUM(G48:G53)</f>
        <v>0</v>
      </c>
      <c r="H54" s="1353">
        <f t="shared" ref="H54:AW54" si="52">SUM(H48:H53)</f>
        <v>0</v>
      </c>
      <c r="I54" s="1353">
        <f t="shared" si="52"/>
        <v>0</v>
      </c>
      <c r="J54" s="1353">
        <f t="shared" si="52"/>
        <v>0</v>
      </c>
      <c r="K54" s="1353">
        <f t="shared" si="52"/>
        <v>0</v>
      </c>
      <c r="L54" s="1353">
        <f t="shared" si="52"/>
        <v>0</v>
      </c>
      <c r="M54" s="1353">
        <f t="shared" si="52"/>
        <v>0</v>
      </c>
      <c r="N54" s="1353">
        <f t="shared" si="52"/>
        <v>0</v>
      </c>
      <c r="O54" s="1353">
        <f t="shared" si="52"/>
        <v>0</v>
      </c>
      <c r="P54" s="1353">
        <f t="shared" si="52"/>
        <v>0</v>
      </c>
      <c r="Q54" s="1353">
        <f t="shared" si="52"/>
        <v>0</v>
      </c>
      <c r="R54" s="1353">
        <f t="shared" si="52"/>
        <v>0</v>
      </c>
      <c r="S54" s="1353">
        <f t="shared" si="52"/>
        <v>0</v>
      </c>
      <c r="T54" s="1353">
        <f t="shared" si="52"/>
        <v>0</v>
      </c>
      <c r="U54" s="1353">
        <f t="shared" si="52"/>
        <v>0</v>
      </c>
      <c r="V54" s="1353">
        <f t="shared" si="52"/>
        <v>0</v>
      </c>
      <c r="W54" s="1353">
        <f t="shared" si="52"/>
        <v>0</v>
      </c>
      <c r="X54" s="1353">
        <f t="shared" si="52"/>
        <v>0</v>
      </c>
      <c r="Y54" s="1353">
        <f>SUM(Y48:Y53)</f>
        <v>0</v>
      </c>
      <c r="Z54" s="1353">
        <f>SUM(Z48:Z53)</f>
        <v>0</v>
      </c>
      <c r="AA54" s="1353">
        <f t="shared" si="52"/>
        <v>0</v>
      </c>
      <c r="AB54" s="1353">
        <f t="shared" si="52"/>
        <v>0</v>
      </c>
      <c r="AC54" s="1353">
        <f t="shared" si="52"/>
        <v>0</v>
      </c>
      <c r="AD54" s="1353">
        <f t="shared" si="52"/>
        <v>0</v>
      </c>
      <c r="AE54" s="1353">
        <f t="shared" si="52"/>
        <v>0</v>
      </c>
      <c r="AF54" s="1353">
        <f t="shared" si="52"/>
        <v>0</v>
      </c>
      <c r="AG54" s="1353">
        <f t="shared" si="52"/>
        <v>0</v>
      </c>
      <c r="AH54" s="1353">
        <f t="shared" si="52"/>
        <v>0</v>
      </c>
      <c r="AI54" s="1353">
        <f t="shared" si="52"/>
        <v>0</v>
      </c>
      <c r="AJ54" s="1353">
        <f t="shared" si="52"/>
        <v>0</v>
      </c>
      <c r="AK54" s="1353">
        <f t="shared" si="52"/>
        <v>0</v>
      </c>
      <c r="AL54" s="1353">
        <f t="shared" si="52"/>
        <v>0</v>
      </c>
      <c r="AM54" s="1353">
        <f t="shared" si="52"/>
        <v>0</v>
      </c>
      <c r="AN54" s="1353">
        <f t="shared" si="52"/>
        <v>0</v>
      </c>
      <c r="AO54" s="1353">
        <f t="shared" si="52"/>
        <v>0</v>
      </c>
      <c r="AP54" s="1353">
        <f t="shared" si="52"/>
        <v>0</v>
      </c>
      <c r="AQ54" s="1353">
        <f t="shared" si="52"/>
        <v>0</v>
      </c>
      <c r="AR54" s="1353">
        <f t="shared" si="52"/>
        <v>0</v>
      </c>
      <c r="AS54" s="1353">
        <f t="shared" si="52"/>
        <v>0</v>
      </c>
      <c r="AT54" s="1353">
        <f t="shared" si="52"/>
        <v>0</v>
      </c>
      <c r="AU54" s="1353">
        <f t="shared" si="52"/>
        <v>0</v>
      </c>
      <c r="AV54" s="1352">
        <f>SUM(AV48:AV53)</f>
        <v>0</v>
      </c>
      <c r="AW54" s="1353">
        <f t="shared" si="52"/>
        <v>0</v>
      </c>
      <c r="AX54" s="1353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1388">
        <f t="shared" si="34"/>
        <v>0</v>
      </c>
      <c r="E55" s="1411">
        <f t="shared" si="51"/>
        <v>0</v>
      </c>
      <c r="F55" s="1412">
        <f t="shared" si="51"/>
        <v>0</v>
      </c>
      <c r="G55" s="1391"/>
      <c r="H55" s="1392"/>
      <c r="I55" s="1391"/>
      <c r="J55" s="1392"/>
      <c r="K55" s="1391"/>
      <c r="L55" s="1392"/>
      <c r="M55" s="1391"/>
      <c r="N55" s="1392"/>
      <c r="O55" s="1391"/>
      <c r="P55" s="1392"/>
      <c r="Q55" s="1391"/>
      <c r="R55" s="1392"/>
      <c r="S55" s="1391"/>
      <c r="T55" s="1392"/>
      <c r="U55" s="1391"/>
      <c r="V55" s="1392"/>
      <c r="W55" s="1391"/>
      <c r="X55" s="1392"/>
      <c r="Y55" s="1391"/>
      <c r="Z55" s="1392"/>
      <c r="AA55" s="1391"/>
      <c r="AB55" s="1392"/>
      <c r="AC55" s="1391"/>
      <c r="AD55" s="1392"/>
      <c r="AE55" s="1391"/>
      <c r="AF55" s="1392"/>
      <c r="AG55" s="1391"/>
      <c r="AH55" s="1392"/>
      <c r="AI55" s="1391"/>
      <c r="AJ55" s="1392"/>
      <c r="AK55" s="1391"/>
      <c r="AL55" s="1392"/>
      <c r="AM55" s="1391"/>
      <c r="AN55" s="1392"/>
      <c r="AO55" s="1391"/>
      <c r="AP55" s="1396"/>
      <c r="AQ55" s="1398"/>
      <c r="AR55" s="1398"/>
      <c r="AS55" s="1413"/>
      <c r="AT55" s="1413"/>
      <c r="AU55" s="1413"/>
      <c r="AV55" s="1413"/>
      <c r="AW55" s="1413"/>
      <c r="AX55" s="1413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3681"/>
      <c r="B59" s="3682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3819" t="s">
        <v>4</v>
      </c>
      <c r="B60" s="3820"/>
      <c r="C60" s="3682"/>
      <c r="D60" s="1414">
        <f t="shared" ref="D60:AX60" si="53">SUM(D55:D59)</f>
        <v>0</v>
      </c>
      <c r="E60" s="1415">
        <f>SUM(E55:E59)</f>
        <v>0</v>
      </c>
      <c r="F60" s="1416">
        <f>SUM(F55:F59)</f>
        <v>0</v>
      </c>
      <c r="G60" s="1414">
        <f t="shared" si="53"/>
        <v>0</v>
      </c>
      <c r="H60" s="1417">
        <f t="shared" si="53"/>
        <v>0</v>
      </c>
      <c r="I60" s="1414">
        <f t="shared" si="53"/>
        <v>0</v>
      </c>
      <c r="J60" s="1417">
        <f t="shared" si="53"/>
        <v>0</v>
      </c>
      <c r="K60" s="1414">
        <f t="shared" si="53"/>
        <v>0</v>
      </c>
      <c r="L60" s="1417">
        <f t="shared" si="53"/>
        <v>0</v>
      </c>
      <c r="M60" s="1414">
        <f t="shared" si="53"/>
        <v>0</v>
      </c>
      <c r="N60" s="1417">
        <f t="shared" si="53"/>
        <v>0</v>
      </c>
      <c r="O60" s="1414">
        <f t="shared" si="53"/>
        <v>0</v>
      </c>
      <c r="P60" s="1417">
        <f t="shared" si="53"/>
        <v>0</v>
      </c>
      <c r="Q60" s="1414">
        <f t="shared" si="53"/>
        <v>0</v>
      </c>
      <c r="R60" s="1417">
        <f t="shared" si="53"/>
        <v>0</v>
      </c>
      <c r="S60" s="1414">
        <f t="shared" si="53"/>
        <v>0</v>
      </c>
      <c r="T60" s="1416">
        <f t="shared" si="53"/>
        <v>0</v>
      </c>
      <c r="U60" s="1414">
        <f t="shared" si="53"/>
        <v>0</v>
      </c>
      <c r="V60" s="1417">
        <f t="shared" si="53"/>
        <v>0</v>
      </c>
      <c r="W60" s="1414">
        <f t="shared" si="53"/>
        <v>0</v>
      </c>
      <c r="X60" s="1417">
        <f t="shared" si="53"/>
        <v>0</v>
      </c>
      <c r="Y60" s="1414">
        <f t="shared" si="53"/>
        <v>0</v>
      </c>
      <c r="Z60" s="1417">
        <f t="shared" si="53"/>
        <v>0</v>
      </c>
      <c r="AA60" s="1414">
        <f t="shared" si="53"/>
        <v>0</v>
      </c>
      <c r="AB60" s="1417">
        <f t="shared" si="53"/>
        <v>0</v>
      </c>
      <c r="AC60" s="1414">
        <f t="shared" si="53"/>
        <v>0</v>
      </c>
      <c r="AD60" s="1417">
        <f t="shared" si="53"/>
        <v>0</v>
      </c>
      <c r="AE60" s="1414">
        <f t="shared" si="53"/>
        <v>0</v>
      </c>
      <c r="AF60" s="1417">
        <f t="shared" si="53"/>
        <v>0</v>
      </c>
      <c r="AG60" s="1414">
        <f t="shared" si="53"/>
        <v>0</v>
      </c>
      <c r="AH60" s="1417">
        <f t="shared" si="53"/>
        <v>0</v>
      </c>
      <c r="AI60" s="1414">
        <f t="shared" si="53"/>
        <v>0</v>
      </c>
      <c r="AJ60" s="1417">
        <f t="shared" si="53"/>
        <v>0</v>
      </c>
      <c r="AK60" s="1414">
        <f t="shared" si="53"/>
        <v>0</v>
      </c>
      <c r="AL60" s="1417">
        <f t="shared" si="53"/>
        <v>0</v>
      </c>
      <c r="AM60" s="1414">
        <f t="shared" si="53"/>
        <v>0</v>
      </c>
      <c r="AN60" s="1417">
        <f t="shared" si="53"/>
        <v>0</v>
      </c>
      <c r="AO60" s="1414">
        <f t="shared" si="53"/>
        <v>0</v>
      </c>
      <c r="AP60" s="1418">
        <f t="shared" si="53"/>
        <v>0</v>
      </c>
      <c r="AQ60" s="1417">
        <f t="shared" si="53"/>
        <v>0</v>
      </c>
      <c r="AR60" s="1414">
        <f t="shared" si="53"/>
        <v>0</v>
      </c>
      <c r="AS60" s="1414">
        <f t="shared" si="53"/>
        <v>0</v>
      </c>
      <c r="AT60" s="1414">
        <f t="shared" si="53"/>
        <v>0</v>
      </c>
      <c r="AU60" s="1414">
        <f t="shared" si="53"/>
        <v>0</v>
      </c>
      <c r="AV60" s="1352">
        <f>SUM(AV55:AV59)</f>
        <v>0</v>
      </c>
      <c r="AW60" s="1414">
        <f t="shared" si="53"/>
        <v>0</v>
      </c>
      <c r="AX60" s="1419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3789" t="s">
        <v>85</v>
      </c>
      <c r="B61" s="3791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1420"/>
      <c r="H61" s="1421"/>
      <c r="I61" s="1422"/>
      <c r="J61" s="1421"/>
      <c r="K61" s="1422"/>
      <c r="L61" s="1421"/>
      <c r="M61" s="1422"/>
      <c r="N61" s="1421"/>
      <c r="O61" s="1422"/>
      <c r="P61" s="1421"/>
      <c r="Q61" s="1422"/>
      <c r="R61" s="1421"/>
      <c r="S61" s="194"/>
      <c r="T61" s="195"/>
      <c r="U61" s="1422"/>
      <c r="V61" s="1421"/>
      <c r="W61" s="1422"/>
      <c r="X61" s="1421"/>
      <c r="Y61" s="163"/>
      <c r="Z61" s="166"/>
      <c r="AA61" s="163"/>
      <c r="AB61" s="166"/>
      <c r="AC61" s="1423"/>
      <c r="AD61" s="1424"/>
      <c r="AE61" s="198"/>
      <c r="AF61" s="199"/>
      <c r="AG61" s="198"/>
      <c r="AH61" s="199"/>
      <c r="AI61" s="133"/>
      <c r="AJ61" s="166"/>
      <c r="AK61" s="163"/>
      <c r="AL61" s="166"/>
      <c r="AM61" s="1423"/>
      <c r="AN61" s="1424"/>
      <c r="AO61" s="133"/>
      <c r="AP61" s="1396"/>
      <c r="AQ61" s="1425"/>
      <c r="AR61" s="164"/>
      <c r="AS61" s="164"/>
      <c r="AT61" s="1426"/>
      <c r="AU61" s="164"/>
      <c r="AV61" s="164"/>
      <c r="AW61" s="1426"/>
      <c r="AX61" s="1426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3686"/>
      <c r="B64" s="3687"/>
      <c r="C64" s="1402" t="s">
        <v>4</v>
      </c>
      <c r="D64" s="1414">
        <f>SUM(E64:F64)</f>
        <v>0</v>
      </c>
      <c r="E64" s="1415">
        <f>SUM(E61:E63)</f>
        <v>0</v>
      </c>
      <c r="F64" s="1352">
        <f>SUM(F61:F63)</f>
        <v>0</v>
      </c>
      <c r="G64" s="1427"/>
      <c r="H64" s="1428"/>
      <c r="I64" s="1427"/>
      <c r="J64" s="1428"/>
      <c r="K64" s="1427"/>
      <c r="L64" s="1428"/>
      <c r="M64" s="1427"/>
      <c r="N64" s="1428"/>
      <c r="O64" s="1427"/>
      <c r="P64" s="1428"/>
      <c r="Q64" s="1427"/>
      <c r="R64" s="1428"/>
      <c r="S64" s="1427"/>
      <c r="T64" s="1429"/>
      <c r="U64" s="1427"/>
      <c r="V64" s="1428"/>
      <c r="W64" s="1427"/>
      <c r="X64" s="1428"/>
      <c r="Y64" s="1353">
        <f>SUM(Y61:Y63)</f>
        <v>0</v>
      </c>
      <c r="Z64" s="1352">
        <f t="shared" ref="Z64:AX64" si="56">SUM(Z61:Z63)</f>
        <v>0</v>
      </c>
      <c r="AA64" s="1353">
        <f t="shared" si="56"/>
        <v>0</v>
      </c>
      <c r="AB64" s="1352">
        <f t="shared" si="56"/>
        <v>0</v>
      </c>
      <c r="AC64" s="1353">
        <f t="shared" si="56"/>
        <v>0</v>
      </c>
      <c r="AD64" s="1430">
        <f t="shared" si="56"/>
        <v>0</v>
      </c>
      <c r="AE64" s="1351">
        <f t="shared" si="56"/>
        <v>0</v>
      </c>
      <c r="AF64" s="1430">
        <f t="shared" si="56"/>
        <v>0</v>
      </c>
      <c r="AG64" s="1351">
        <f t="shared" si="56"/>
        <v>0</v>
      </c>
      <c r="AH64" s="1430">
        <f t="shared" si="56"/>
        <v>0</v>
      </c>
      <c r="AI64" s="1351">
        <f t="shared" si="56"/>
        <v>0</v>
      </c>
      <c r="AJ64" s="1352">
        <f t="shared" si="56"/>
        <v>0</v>
      </c>
      <c r="AK64" s="1353">
        <f t="shared" si="56"/>
        <v>0</v>
      </c>
      <c r="AL64" s="1352">
        <f t="shared" si="56"/>
        <v>0</v>
      </c>
      <c r="AM64" s="1353">
        <f t="shared" si="56"/>
        <v>0</v>
      </c>
      <c r="AN64" s="1430">
        <f t="shared" si="56"/>
        <v>0</v>
      </c>
      <c r="AO64" s="1351">
        <f t="shared" si="56"/>
        <v>0</v>
      </c>
      <c r="AP64" s="1401">
        <f t="shared" si="56"/>
        <v>0</v>
      </c>
      <c r="AQ64" s="1431">
        <f t="shared" si="56"/>
        <v>0</v>
      </c>
      <c r="AR64" s="1352">
        <f t="shared" si="56"/>
        <v>0</v>
      </c>
      <c r="AS64" s="1352">
        <f t="shared" si="56"/>
        <v>0</v>
      </c>
      <c r="AT64" s="1402">
        <f t="shared" si="56"/>
        <v>0</v>
      </c>
      <c r="AU64" s="1352">
        <f t="shared" si="56"/>
        <v>0</v>
      </c>
      <c r="AV64" s="1352">
        <f t="shared" si="56"/>
        <v>0</v>
      </c>
      <c r="AW64" s="1402">
        <f t="shared" si="56"/>
        <v>0</v>
      </c>
      <c r="AX64" s="1402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3798" t="s">
        <v>89</v>
      </c>
      <c r="B66" s="3815"/>
      <c r="C66" s="3638"/>
      <c r="D66" s="1432" t="s">
        <v>4</v>
      </c>
      <c r="E66" s="1432" t="s">
        <v>90</v>
      </c>
      <c r="F66" s="1371" t="s">
        <v>91</v>
      </c>
      <c r="G66" s="1371" t="s">
        <v>9</v>
      </c>
      <c r="H66" s="1433" t="s">
        <v>92</v>
      </c>
      <c r="I66" s="1433" t="s">
        <v>93</v>
      </c>
      <c r="J66" s="1433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3821" t="s">
        <v>94</v>
      </c>
      <c r="B67" s="3822"/>
      <c r="C67" s="3823"/>
      <c r="D67" s="1434"/>
      <c r="E67" s="1434"/>
      <c r="F67" s="1434"/>
      <c r="G67" s="1434"/>
      <c r="H67" s="1434"/>
      <c r="I67" s="1434"/>
      <c r="J67" s="1434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3717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3635" t="s">
        <v>99</v>
      </c>
      <c r="B71" s="3636"/>
      <c r="C71" s="3637"/>
      <c r="D71" s="1435"/>
      <c r="E71" s="1435"/>
      <c r="F71" s="1435"/>
      <c r="G71" s="1435"/>
      <c r="H71" s="1435"/>
      <c r="I71" s="1435"/>
      <c r="J71" s="1435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3720" t="s">
        <v>101</v>
      </c>
      <c r="B73" s="3616"/>
      <c r="C73" s="3721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3816" t="s">
        <v>102</v>
      </c>
      <c r="B74" s="3635" t="s">
        <v>102</v>
      </c>
      <c r="C74" s="3637"/>
      <c r="D74" s="1435"/>
      <c r="E74" s="1435"/>
      <c r="F74" s="1436"/>
      <c r="G74" s="1437"/>
      <c r="H74" s="1437"/>
      <c r="I74" s="1437"/>
      <c r="J74" s="1437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3717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3635" t="s">
        <v>104</v>
      </c>
      <c r="B76" s="3636"/>
      <c r="C76" s="3637"/>
      <c r="D76" s="1435"/>
      <c r="E76" s="1435"/>
      <c r="F76" s="1435"/>
      <c r="G76" s="1435"/>
      <c r="H76" s="1435"/>
      <c r="I76" s="1435"/>
      <c r="J76" s="1435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3640" t="s">
        <v>110</v>
      </c>
      <c r="B82" s="3641"/>
      <c r="C82" s="3642"/>
      <c r="D82" s="3798" t="s">
        <v>111</v>
      </c>
      <c r="E82" s="3815"/>
      <c r="F82" s="3638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3498"/>
      <c r="B83" s="3499"/>
      <c r="C83" s="3500"/>
      <c r="D83" s="1438" t="s">
        <v>4</v>
      </c>
      <c r="E83" s="1385" t="s">
        <v>33</v>
      </c>
      <c r="F83" s="1439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3816" t="s">
        <v>112</v>
      </c>
      <c r="B84" s="3817" t="s">
        <v>113</v>
      </c>
      <c r="C84" s="3818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3717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3641" t="s">
        <v>116</v>
      </c>
      <c r="B87" s="3641"/>
      <c r="C87" s="3642"/>
      <c r="D87" s="3640" t="s">
        <v>4</v>
      </c>
      <c r="E87" s="3641"/>
      <c r="F87" s="3642"/>
      <c r="G87" s="3631" t="s">
        <v>5</v>
      </c>
      <c r="H87" s="3646"/>
      <c r="I87" s="3646"/>
      <c r="J87" s="3646"/>
      <c r="K87" s="3646"/>
      <c r="L87" s="3646"/>
      <c r="M87" s="3646"/>
      <c r="N87" s="3646"/>
      <c r="O87" s="3646"/>
      <c r="P87" s="3646"/>
      <c r="Q87" s="3646"/>
      <c r="R87" s="3646"/>
      <c r="S87" s="3646"/>
      <c r="T87" s="3646"/>
      <c r="U87" s="3646"/>
      <c r="V87" s="3646"/>
      <c r="W87" s="3646"/>
      <c r="X87" s="3646"/>
      <c r="Y87" s="3646"/>
      <c r="Z87" s="3646"/>
      <c r="AA87" s="3646"/>
      <c r="AB87" s="3646"/>
      <c r="AC87" s="3646"/>
      <c r="AD87" s="3646"/>
      <c r="AE87" s="3646"/>
      <c r="AF87" s="3646"/>
      <c r="AG87" s="3646"/>
      <c r="AH87" s="3646"/>
      <c r="AI87" s="3646"/>
      <c r="AJ87" s="3646"/>
      <c r="AK87" s="3646"/>
      <c r="AL87" s="3646"/>
      <c r="AM87" s="3646"/>
      <c r="AN87" s="3647"/>
      <c r="AO87" s="3639" t="s">
        <v>117</v>
      </c>
      <c r="AP87" s="3811" t="s">
        <v>7</v>
      </c>
      <c r="AQ87" s="3814" t="s">
        <v>118</v>
      </c>
      <c r="AR87" s="3649" t="s">
        <v>119</v>
      </c>
      <c r="AS87" s="3649" t="s">
        <v>120</v>
      </c>
      <c r="AT87" s="3806" t="s">
        <v>121</v>
      </c>
      <c r="AU87" s="3806" t="s">
        <v>122</v>
      </c>
      <c r="AV87" s="3806" t="s">
        <v>123</v>
      </c>
      <c r="AW87" s="3769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3498"/>
      <c r="E88" s="3499"/>
      <c r="F88" s="3500"/>
      <c r="G88" s="3776" t="s">
        <v>124</v>
      </c>
      <c r="H88" s="3651"/>
      <c r="I88" s="3631" t="s">
        <v>16</v>
      </c>
      <c r="J88" s="3646"/>
      <c r="K88" s="3631" t="s">
        <v>17</v>
      </c>
      <c r="L88" s="3639"/>
      <c r="M88" s="3631" t="s">
        <v>18</v>
      </c>
      <c r="N88" s="3639"/>
      <c r="O88" s="3631" t="s">
        <v>19</v>
      </c>
      <c r="P88" s="3639"/>
      <c r="Q88" s="3631" t="s">
        <v>20</v>
      </c>
      <c r="R88" s="3639"/>
      <c r="S88" s="3631" t="s">
        <v>21</v>
      </c>
      <c r="T88" s="3639"/>
      <c r="U88" s="3646" t="s">
        <v>22</v>
      </c>
      <c r="V88" s="3639"/>
      <c r="W88" s="3631" t="s">
        <v>23</v>
      </c>
      <c r="X88" s="3638"/>
      <c r="Y88" s="3631" t="s">
        <v>24</v>
      </c>
      <c r="Z88" s="3638"/>
      <c r="AA88" s="3631" t="s">
        <v>25</v>
      </c>
      <c r="AB88" s="3638"/>
      <c r="AC88" s="3631" t="s">
        <v>26</v>
      </c>
      <c r="AD88" s="3638"/>
      <c r="AE88" s="3631" t="s">
        <v>27</v>
      </c>
      <c r="AF88" s="3638"/>
      <c r="AG88" s="3631" t="s">
        <v>28</v>
      </c>
      <c r="AH88" s="3638"/>
      <c r="AI88" s="3631" t="s">
        <v>29</v>
      </c>
      <c r="AJ88" s="3638"/>
      <c r="AK88" s="3646" t="s">
        <v>30</v>
      </c>
      <c r="AL88" s="3638"/>
      <c r="AM88" s="3631" t="s">
        <v>31</v>
      </c>
      <c r="AN88" s="3807"/>
      <c r="AO88" s="3639"/>
      <c r="AP88" s="3811"/>
      <c r="AQ88" s="3441"/>
      <c r="AR88" s="3290"/>
      <c r="AS88" s="3290"/>
      <c r="AT88" s="3806"/>
      <c r="AU88" s="3806"/>
      <c r="AV88" s="3806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3500"/>
      <c r="D89" s="1353" t="s">
        <v>32</v>
      </c>
      <c r="E89" s="1351" t="s">
        <v>33</v>
      </c>
      <c r="F89" s="1352" t="s">
        <v>34</v>
      </c>
      <c r="G89" s="1353" t="s">
        <v>33</v>
      </c>
      <c r="H89" s="1352" t="s">
        <v>34</v>
      </c>
      <c r="I89" s="1353" t="s">
        <v>33</v>
      </c>
      <c r="J89" s="1372" t="s">
        <v>34</v>
      </c>
      <c r="K89" s="1353" t="s">
        <v>33</v>
      </c>
      <c r="L89" s="1352" t="s">
        <v>34</v>
      </c>
      <c r="M89" s="1353" t="s">
        <v>33</v>
      </c>
      <c r="N89" s="1352" t="s">
        <v>34</v>
      </c>
      <c r="O89" s="1351" t="s">
        <v>33</v>
      </c>
      <c r="P89" s="1352" t="s">
        <v>34</v>
      </c>
      <c r="Q89" s="1351" t="s">
        <v>33</v>
      </c>
      <c r="R89" s="1352" t="s">
        <v>34</v>
      </c>
      <c r="S89" s="1351" t="s">
        <v>33</v>
      </c>
      <c r="T89" s="1352" t="s">
        <v>34</v>
      </c>
      <c r="U89" s="1351" t="s">
        <v>33</v>
      </c>
      <c r="V89" s="1352" t="s">
        <v>34</v>
      </c>
      <c r="W89" s="1351" t="s">
        <v>33</v>
      </c>
      <c r="X89" s="1352" t="s">
        <v>34</v>
      </c>
      <c r="Y89" s="1351" t="s">
        <v>33</v>
      </c>
      <c r="Z89" s="1352" t="s">
        <v>34</v>
      </c>
      <c r="AA89" s="1351" t="s">
        <v>33</v>
      </c>
      <c r="AB89" s="1352" t="s">
        <v>34</v>
      </c>
      <c r="AC89" s="1351" t="s">
        <v>33</v>
      </c>
      <c r="AD89" s="1352" t="s">
        <v>34</v>
      </c>
      <c r="AE89" s="1351" t="s">
        <v>33</v>
      </c>
      <c r="AF89" s="1352" t="s">
        <v>34</v>
      </c>
      <c r="AG89" s="1351" t="s">
        <v>33</v>
      </c>
      <c r="AH89" s="1352" t="s">
        <v>34</v>
      </c>
      <c r="AI89" s="1351" t="s">
        <v>33</v>
      </c>
      <c r="AJ89" s="1352" t="s">
        <v>34</v>
      </c>
      <c r="AK89" s="1351" t="s">
        <v>33</v>
      </c>
      <c r="AL89" s="1352" t="s">
        <v>34</v>
      </c>
      <c r="AM89" s="1351" t="s">
        <v>33</v>
      </c>
      <c r="AN89" s="1363" t="s">
        <v>34</v>
      </c>
      <c r="AO89" s="3639"/>
      <c r="AP89" s="3811"/>
      <c r="AQ89" s="3714"/>
      <c r="AR89" s="3512"/>
      <c r="AS89" s="3512"/>
      <c r="AT89" s="3806"/>
      <c r="AU89" s="3806"/>
      <c r="AV89" s="3806"/>
      <c r="AW89" s="3655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3813" t="s">
        <v>125</v>
      </c>
      <c r="B90" s="3813"/>
      <c r="C90" s="3813"/>
      <c r="D90" s="1440">
        <f>SUM(E90:F90)</f>
        <v>147</v>
      </c>
      <c r="E90" s="1364">
        <f>SUM(G90+I90+K90+M90+O90+Q90+S90+U90+W90+Y90+AA90+AC90+AE90+AG90+AI90+AK90+AM90)</f>
        <v>53</v>
      </c>
      <c r="F90" s="1366">
        <f>SUM(H90+J90+L90+N90+P90+R90+T90+V90+X90+Z90+AB90+AD90+AF90+AH90+AJ90+AL90+AN90)</f>
        <v>94</v>
      </c>
      <c r="G90" s="1367">
        <v>0</v>
      </c>
      <c r="H90" s="1357">
        <v>1</v>
      </c>
      <c r="I90" s="1367">
        <v>0</v>
      </c>
      <c r="J90" s="1375">
        <v>0</v>
      </c>
      <c r="K90" s="1367">
        <v>0</v>
      </c>
      <c r="L90" s="1357">
        <v>0</v>
      </c>
      <c r="M90" s="1367">
        <v>3</v>
      </c>
      <c r="N90" s="1357">
        <v>2</v>
      </c>
      <c r="O90" s="1356">
        <v>0</v>
      </c>
      <c r="P90" s="1357">
        <v>1</v>
      </c>
      <c r="Q90" s="1356">
        <v>3</v>
      </c>
      <c r="R90" s="1357">
        <v>0</v>
      </c>
      <c r="S90" s="1356">
        <v>0</v>
      </c>
      <c r="T90" s="1357">
        <v>0</v>
      </c>
      <c r="U90" s="1356">
        <v>2</v>
      </c>
      <c r="V90" s="1357">
        <v>0</v>
      </c>
      <c r="W90" s="1356">
        <v>4</v>
      </c>
      <c r="X90" s="1357">
        <v>4</v>
      </c>
      <c r="Y90" s="1356">
        <v>10</v>
      </c>
      <c r="Z90" s="1357">
        <v>16</v>
      </c>
      <c r="AA90" s="1356">
        <v>8</v>
      </c>
      <c r="AB90" s="1357">
        <v>8</v>
      </c>
      <c r="AC90" s="1356">
        <v>2</v>
      </c>
      <c r="AD90" s="1357">
        <v>16</v>
      </c>
      <c r="AE90" s="1356">
        <v>3</v>
      </c>
      <c r="AF90" s="1357">
        <v>16</v>
      </c>
      <c r="AG90" s="1356">
        <v>9</v>
      </c>
      <c r="AH90" s="1357">
        <v>15</v>
      </c>
      <c r="AI90" s="1356">
        <v>3</v>
      </c>
      <c r="AJ90" s="1357">
        <v>5</v>
      </c>
      <c r="AK90" s="1356">
        <v>5</v>
      </c>
      <c r="AL90" s="1357">
        <v>6</v>
      </c>
      <c r="AM90" s="1356">
        <v>1</v>
      </c>
      <c r="AN90" s="1358">
        <v>4</v>
      </c>
      <c r="AO90" s="1374"/>
      <c r="AP90" s="1360">
        <v>8</v>
      </c>
      <c r="AQ90" s="1360">
        <v>147</v>
      </c>
      <c r="AR90" s="1360"/>
      <c r="AS90" s="1360"/>
      <c r="AT90" s="1360">
        <v>3</v>
      </c>
      <c r="AU90" s="1360">
        <v>0</v>
      </c>
      <c r="AV90" s="1360">
        <v>0</v>
      </c>
      <c r="AW90" s="1360">
        <v>0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11</v>
      </c>
      <c r="E91" s="34">
        <f t="shared" ref="E91:E143" si="78">SUM(G91+I91+K91+M91+O91+Q91+S91+U91+W91+Y91+AA91+AC91+AE91+AG91+AI91+AK91+AM91)</f>
        <v>3</v>
      </c>
      <c r="F91" s="36">
        <f t="shared" ref="F91:F143" si="79">SUM(H91+J91+L91+N91+P91+R91+T91+V91+X91+Z91+AB91+AD91+AF91+AH91+AJ91+AL91+AN91)</f>
        <v>8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0</v>
      </c>
      <c r="X91" s="39">
        <v>0</v>
      </c>
      <c r="Y91" s="68">
        <v>0</v>
      </c>
      <c r="Z91" s="39">
        <v>0</v>
      </c>
      <c r="AA91" s="68">
        <v>0</v>
      </c>
      <c r="AB91" s="39">
        <v>0</v>
      </c>
      <c r="AC91" s="68">
        <v>0</v>
      </c>
      <c r="AD91" s="39">
        <v>0</v>
      </c>
      <c r="AE91" s="68">
        <v>1</v>
      </c>
      <c r="AF91" s="39">
        <v>0</v>
      </c>
      <c r="AG91" s="68">
        <v>1</v>
      </c>
      <c r="AH91" s="39">
        <v>2</v>
      </c>
      <c r="AI91" s="68">
        <v>1</v>
      </c>
      <c r="AJ91" s="39">
        <v>3</v>
      </c>
      <c r="AK91" s="68">
        <v>0</v>
      </c>
      <c r="AL91" s="39">
        <v>3</v>
      </c>
      <c r="AM91" s="68">
        <v>0</v>
      </c>
      <c r="AN91" s="40">
        <v>0</v>
      </c>
      <c r="AO91" s="38"/>
      <c r="AP91" s="38">
        <v>0</v>
      </c>
      <c r="AQ91" s="41">
        <v>11</v>
      </c>
      <c r="AR91" s="41"/>
      <c r="AS91" s="41"/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13</v>
      </c>
      <c r="E92" s="34">
        <f t="shared" si="78"/>
        <v>10</v>
      </c>
      <c r="F92" s="36">
        <f t="shared" si="79"/>
        <v>3</v>
      </c>
      <c r="G92" s="37">
        <v>0</v>
      </c>
      <c r="H92" s="27">
        <v>0</v>
      </c>
      <c r="I92" s="24">
        <v>0</v>
      </c>
      <c r="J92" s="238">
        <v>0</v>
      </c>
      <c r="K92" s="24">
        <v>0</v>
      </c>
      <c r="L92" s="39">
        <v>0</v>
      </c>
      <c r="M92" s="37">
        <v>0</v>
      </c>
      <c r="N92" s="39">
        <v>1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0</v>
      </c>
      <c r="V92" s="39">
        <v>0</v>
      </c>
      <c r="W92" s="68">
        <v>1</v>
      </c>
      <c r="X92" s="39">
        <v>0</v>
      </c>
      <c r="Y92" s="68">
        <v>1</v>
      </c>
      <c r="Z92" s="39">
        <v>0</v>
      </c>
      <c r="AA92" s="68">
        <v>0</v>
      </c>
      <c r="AB92" s="39">
        <v>0</v>
      </c>
      <c r="AC92" s="68">
        <v>1</v>
      </c>
      <c r="AD92" s="39">
        <v>0</v>
      </c>
      <c r="AE92" s="68">
        <v>2</v>
      </c>
      <c r="AF92" s="39">
        <v>0</v>
      </c>
      <c r="AG92" s="68">
        <v>2</v>
      </c>
      <c r="AH92" s="39">
        <v>0</v>
      </c>
      <c r="AI92" s="68">
        <v>1</v>
      </c>
      <c r="AJ92" s="39">
        <v>0</v>
      </c>
      <c r="AK92" s="68">
        <v>0</v>
      </c>
      <c r="AL92" s="39">
        <v>1</v>
      </c>
      <c r="AM92" s="68">
        <v>2</v>
      </c>
      <c r="AN92" s="40">
        <v>1</v>
      </c>
      <c r="AO92" s="38"/>
      <c r="AP92" s="25">
        <v>0</v>
      </c>
      <c r="AQ92" s="29">
        <v>13</v>
      </c>
      <c r="AR92" s="29"/>
      <c r="AS92" s="29"/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24</v>
      </c>
      <c r="E93" s="34">
        <f t="shared" si="78"/>
        <v>14</v>
      </c>
      <c r="F93" s="36">
        <f t="shared" si="79"/>
        <v>10</v>
      </c>
      <c r="G93" s="37">
        <v>0</v>
      </c>
      <c r="H93" s="27">
        <v>2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0</v>
      </c>
      <c r="X93" s="39">
        <v>0</v>
      </c>
      <c r="Y93" s="68">
        <v>2</v>
      </c>
      <c r="Z93" s="39">
        <v>0</v>
      </c>
      <c r="AA93" s="68">
        <v>0</v>
      </c>
      <c r="AB93" s="39">
        <v>0</v>
      </c>
      <c r="AC93" s="68">
        <v>0</v>
      </c>
      <c r="AD93" s="39">
        <v>0</v>
      </c>
      <c r="AE93" s="68">
        <v>9</v>
      </c>
      <c r="AF93" s="39">
        <v>7</v>
      </c>
      <c r="AG93" s="68">
        <v>1</v>
      </c>
      <c r="AH93" s="39">
        <v>0</v>
      </c>
      <c r="AI93" s="68">
        <v>1</v>
      </c>
      <c r="AJ93" s="39">
        <v>0</v>
      </c>
      <c r="AK93" s="68">
        <v>0</v>
      </c>
      <c r="AL93" s="39">
        <v>0</v>
      </c>
      <c r="AM93" s="68">
        <v>1</v>
      </c>
      <c r="AN93" s="40">
        <v>1</v>
      </c>
      <c r="AO93" s="38"/>
      <c r="AP93" s="25">
        <v>0</v>
      </c>
      <c r="AQ93" s="29">
        <v>24</v>
      </c>
      <c r="AR93" s="29"/>
      <c r="AS93" s="29"/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293</v>
      </c>
      <c r="E94" s="34">
        <f t="shared" si="78"/>
        <v>114</v>
      </c>
      <c r="F94" s="36">
        <f>SUM(H94+J94+L94+N94+P94+R94+T94+V94+X94+Z94+AB94+AD94+AF94+AH94+AJ94+AL94+AN94)</f>
        <v>179</v>
      </c>
      <c r="G94" s="37"/>
      <c r="H94" s="27">
        <v>1</v>
      </c>
      <c r="I94" s="24"/>
      <c r="J94" s="238"/>
      <c r="K94" s="24"/>
      <c r="L94" s="39"/>
      <c r="M94" s="37"/>
      <c r="N94" s="39"/>
      <c r="O94" s="68"/>
      <c r="P94" s="39"/>
      <c r="Q94" s="68"/>
      <c r="R94" s="39"/>
      <c r="S94" s="68">
        <v>1</v>
      </c>
      <c r="T94" s="39"/>
      <c r="U94" s="68">
        <v>5</v>
      </c>
      <c r="V94" s="39">
        <v>8</v>
      </c>
      <c r="W94" s="68">
        <v>22</v>
      </c>
      <c r="X94" s="39">
        <v>26</v>
      </c>
      <c r="Y94" s="68">
        <v>4</v>
      </c>
      <c r="Z94" s="39">
        <v>5</v>
      </c>
      <c r="AA94" s="68">
        <v>9</v>
      </c>
      <c r="AB94" s="39">
        <v>10</v>
      </c>
      <c r="AC94" s="68">
        <v>6</v>
      </c>
      <c r="AD94" s="39">
        <v>21</v>
      </c>
      <c r="AE94" s="68">
        <v>10</v>
      </c>
      <c r="AF94" s="39">
        <v>20</v>
      </c>
      <c r="AG94" s="68">
        <v>13</v>
      </c>
      <c r="AH94" s="39">
        <v>25</v>
      </c>
      <c r="AI94" s="68">
        <v>10</v>
      </c>
      <c r="AJ94" s="39">
        <v>14</v>
      </c>
      <c r="AK94" s="68">
        <v>24</v>
      </c>
      <c r="AL94" s="39">
        <v>39</v>
      </c>
      <c r="AM94" s="68">
        <v>10</v>
      </c>
      <c r="AN94" s="40">
        <v>10</v>
      </c>
      <c r="AO94" s="38">
        <v>7</v>
      </c>
      <c r="AP94" s="25">
        <v>0</v>
      </c>
      <c r="AQ94" s="29">
        <v>293</v>
      </c>
      <c r="AR94" s="29">
        <v>2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44</v>
      </c>
      <c r="E95" s="34">
        <f>SUM(Y95+AA95+AC95+AE95+AG95+AI95+AK95+AM95)</f>
        <v>24</v>
      </c>
      <c r="F95" s="36">
        <f>SUM(Z95+AB95+AD95+AF95+AH95+AJ95+AL95+AN95)</f>
        <v>20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7</v>
      </c>
      <c r="Z95" s="39">
        <v>5</v>
      </c>
      <c r="AA95" s="68">
        <v>4</v>
      </c>
      <c r="AB95" s="39">
        <v>7</v>
      </c>
      <c r="AC95" s="68">
        <v>3</v>
      </c>
      <c r="AD95" s="39">
        <v>6</v>
      </c>
      <c r="AE95" s="68">
        <v>0</v>
      </c>
      <c r="AF95" s="39">
        <v>1</v>
      </c>
      <c r="AG95" s="68">
        <v>8</v>
      </c>
      <c r="AH95" s="39">
        <v>1</v>
      </c>
      <c r="AI95" s="68">
        <v>1</v>
      </c>
      <c r="AJ95" s="39">
        <v>0</v>
      </c>
      <c r="AK95" s="68">
        <v>0</v>
      </c>
      <c r="AL95" s="39">
        <v>0</v>
      </c>
      <c r="AM95" s="68">
        <v>1</v>
      </c>
      <c r="AN95" s="40">
        <v>0</v>
      </c>
      <c r="AO95" s="243"/>
      <c r="AP95" s="25">
        <v>0</v>
      </c>
      <c r="AQ95" s="29">
        <v>44</v>
      </c>
      <c r="AR95" s="29"/>
      <c r="AS95" s="29"/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78</v>
      </c>
      <c r="E96" s="34">
        <f t="shared" si="78"/>
        <v>38</v>
      </c>
      <c r="F96" s="36">
        <f t="shared" si="79"/>
        <v>40</v>
      </c>
      <c r="G96" s="37">
        <v>1</v>
      </c>
      <c r="H96" s="39">
        <v>3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0</v>
      </c>
      <c r="P96" s="39">
        <v>0</v>
      </c>
      <c r="Q96" s="68">
        <v>1</v>
      </c>
      <c r="R96" s="39">
        <v>1</v>
      </c>
      <c r="S96" s="68">
        <v>0</v>
      </c>
      <c r="T96" s="39">
        <v>0</v>
      </c>
      <c r="U96" s="68">
        <v>1</v>
      </c>
      <c r="V96" s="39">
        <v>0</v>
      </c>
      <c r="W96" s="68">
        <v>0</v>
      </c>
      <c r="X96" s="39">
        <v>2</v>
      </c>
      <c r="Y96" s="68">
        <v>10</v>
      </c>
      <c r="Z96" s="39">
        <v>5</v>
      </c>
      <c r="AA96" s="68">
        <v>4</v>
      </c>
      <c r="AB96" s="39">
        <v>9</v>
      </c>
      <c r="AC96" s="68">
        <v>7</v>
      </c>
      <c r="AD96" s="39">
        <v>7</v>
      </c>
      <c r="AE96" s="68">
        <v>0</v>
      </c>
      <c r="AF96" s="39">
        <v>3</v>
      </c>
      <c r="AG96" s="68">
        <v>11</v>
      </c>
      <c r="AH96" s="39">
        <v>4</v>
      </c>
      <c r="AI96" s="68">
        <v>1</v>
      </c>
      <c r="AJ96" s="39">
        <v>5</v>
      </c>
      <c r="AK96" s="68">
        <v>0</v>
      </c>
      <c r="AL96" s="39">
        <v>1</v>
      </c>
      <c r="AM96" s="68">
        <v>2</v>
      </c>
      <c r="AN96" s="40">
        <v>0</v>
      </c>
      <c r="AO96" s="38"/>
      <c r="AP96" s="38">
        <v>0</v>
      </c>
      <c r="AQ96" s="41">
        <v>78</v>
      </c>
      <c r="AR96" s="41"/>
      <c r="AS96" s="41"/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14</v>
      </c>
      <c r="E97" s="34">
        <f t="shared" si="78"/>
        <v>9</v>
      </c>
      <c r="F97" s="36">
        <f t="shared" si="79"/>
        <v>5</v>
      </c>
      <c r="G97" s="37">
        <v>0</v>
      </c>
      <c r="H97" s="39">
        <v>0</v>
      </c>
      <c r="I97" s="37">
        <v>0</v>
      </c>
      <c r="J97" s="69">
        <v>0</v>
      </c>
      <c r="K97" s="37">
        <v>0</v>
      </c>
      <c r="L97" s="39">
        <v>0</v>
      </c>
      <c r="M97" s="37">
        <v>2</v>
      </c>
      <c r="N97" s="39">
        <v>2</v>
      </c>
      <c r="O97" s="68">
        <v>1</v>
      </c>
      <c r="P97" s="39">
        <v>0</v>
      </c>
      <c r="Q97" s="68">
        <v>2</v>
      </c>
      <c r="R97" s="39">
        <v>0</v>
      </c>
      <c r="S97" s="68">
        <v>0</v>
      </c>
      <c r="T97" s="39">
        <v>0</v>
      </c>
      <c r="U97" s="68">
        <v>1</v>
      </c>
      <c r="V97" s="39">
        <v>0</v>
      </c>
      <c r="W97" s="68">
        <v>3</v>
      </c>
      <c r="X97" s="39">
        <v>0</v>
      </c>
      <c r="Y97" s="68">
        <v>0</v>
      </c>
      <c r="Z97" s="39">
        <v>0</v>
      </c>
      <c r="AA97" s="68">
        <v>0</v>
      </c>
      <c r="AB97" s="39">
        <v>0</v>
      </c>
      <c r="AC97" s="68">
        <v>0</v>
      </c>
      <c r="AD97" s="39">
        <v>0</v>
      </c>
      <c r="AE97" s="68">
        <v>0</v>
      </c>
      <c r="AF97" s="39">
        <v>1</v>
      </c>
      <c r="AG97" s="68">
        <v>0</v>
      </c>
      <c r="AH97" s="39">
        <v>1</v>
      </c>
      <c r="AI97" s="68">
        <v>0</v>
      </c>
      <c r="AJ97" s="39">
        <v>0</v>
      </c>
      <c r="AK97" s="68">
        <v>0</v>
      </c>
      <c r="AL97" s="39">
        <v>0</v>
      </c>
      <c r="AM97" s="68">
        <v>0</v>
      </c>
      <c r="AN97" s="40">
        <v>1</v>
      </c>
      <c r="AO97" s="38"/>
      <c r="AP97" s="38">
        <v>0</v>
      </c>
      <c r="AQ97" s="41">
        <v>14</v>
      </c>
      <c r="AR97" s="41"/>
      <c r="AS97" s="41"/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152</v>
      </c>
      <c r="E98" s="34">
        <f t="shared" si="78"/>
        <v>66</v>
      </c>
      <c r="F98" s="36">
        <f t="shared" si="79"/>
        <v>86</v>
      </c>
      <c r="G98" s="37">
        <v>0</v>
      </c>
      <c r="H98" s="27">
        <v>0</v>
      </c>
      <c r="I98" s="24">
        <v>0</v>
      </c>
      <c r="J98" s="238">
        <v>0</v>
      </c>
      <c r="K98" s="24">
        <v>0</v>
      </c>
      <c r="L98" s="39">
        <v>0</v>
      </c>
      <c r="M98" s="37">
        <v>0</v>
      </c>
      <c r="N98" s="39">
        <v>0</v>
      </c>
      <c r="O98" s="68">
        <v>4</v>
      </c>
      <c r="P98" s="39">
        <v>0</v>
      </c>
      <c r="Q98" s="68">
        <v>0</v>
      </c>
      <c r="R98" s="39">
        <v>0</v>
      </c>
      <c r="S98" s="68">
        <v>0</v>
      </c>
      <c r="T98" s="39">
        <v>0</v>
      </c>
      <c r="U98" s="68">
        <v>2</v>
      </c>
      <c r="V98" s="39">
        <v>0</v>
      </c>
      <c r="W98" s="68">
        <v>2</v>
      </c>
      <c r="X98" s="39">
        <v>0</v>
      </c>
      <c r="Y98" s="68">
        <v>2</v>
      </c>
      <c r="Z98" s="39">
        <v>4</v>
      </c>
      <c r="AA98" s="68">
        <v>0</v>
      </c>
      <c r="AB98" s="39">
        <v>0</v>
      </c>
      <c r="AC98" s="68">
        <v>0</v>
      </c>
      <c r="AD98" s="39">
        <v>1</v>
      </c>
      <c r="AE98" s="68">
        <v>8</v>
      </c>
      <c r="AF98" s="39">
        <v>17</v>
      </c>
      <c r="AG98" s="68">
        <v>25</v>
      </c>
      <c r="AH98" s="39">
        <v>21</v>
      </c>
      <c r="AI98" s="68">
        <v>5</v>
      </c>
      <c r="AJ98" s="39">
        <v>1</v>
      </c>
      <c r="AK98" s="68">
        <v>3</v>
      </c>
      <c r="AL98" s="39">
        <v>20</v>
      </c>
      <c r="AM98" s="68">
        <v>15</v>
      </c>
      <c r="AN98" s="40">
        <v>22</v>
      </c>
      <c r="AO98" s="38"/>
      <c r="AP98" s="25">
        <v>10</v>
      </c>
      <c r="AQ98" s="29">
        <v>152</v>
      </c>
      <c r="AR98" s="29"/>
      <c r="AS98" s="29"/>
      <c r="AT98" s="25">
        <v>0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/>
      <c r="AS99" s="29"/>
      <c r="AT99" s="25">
        <v>0</v>
      </c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13</v>
      </c>
      <c r="E100" s="34">
        <f>SUM(G100+I100+K100+M100+O100+Q100+S100+U100+W100+Y100)</f>
        <v>2</v>
      </c>
      <c r="F100" s="36">
        <f>SUM(H100+J100+L100+N100+P100+R100+T100+V100+X100+Z100)</f>
        <v>11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2</v>
      </c>
      <c r="Q100" s="68">
        <v>0</v>
      </c>
      <c r="R100" s="39">
        <v>0</v>
      </c>
      <c r="S100" s="68">
        <v>0</v>
      </c>
      <c r="T100" s="39">
        <v>0</v>
      </c>
      <c r="U100" s="68">
        <v>1</v>
      </c>
      <c r="V100" s="39">
        <v>0</v>
      </c>
      <c r="W100" s="68">
        <v>0</v>
      </c>
      <c r="X100" s="39">
        <v>6</v>
      </c>
      <c r="Y100" s="68">
        <v>1</v>
      </c>
      <c r="Z100" s="39">
        <v>3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/>
      <c r="AP100" s="38">
        <v>0</v>
      </c>
      <c r="AQ100" s="41">
        <v>13</v>
      </c>
      <c r="AR100" s="245"/>
      <c r="AS100" s="41"/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17</v>
      </c>
      <c r="E101" s="34">
        <f t="shared" si="78"/>
        <v>7</v>
      </c>
      <c r="F101" s="36">
        <f t="shared" si="79"/>
        <v>10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3</v>
      </c>
      <c r="X101" s="39">
        <v>2</v>
      </c>
      <c r="Y101" s="68">
        <v>2</v>
      </c>
      <c r="Z101" s="39">
        <v>6</v>
      </c>
      <c r="AA101" s="68">
        <v>2</v>
      </c>
      <c r="AB101" s="39">
        <v>0</v>
      </c>
      <c r="AC101" s="68">
        <v>0</v>
      </c>
      <c r="AD101" s="39">
        <v>2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/>
      <c r="AP101" s="38">
        <v>0</v>
      </c>
      <c r="AQ101" s="41">
        <v>17</v>
      </c>
      <c r="AR101" s="29"/>
      <c r="AS101" s="41"/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10</v>
      </c>
      <c r="E102" s="34">
        <f t="shared" si="78"/>
        <v>2</v>
      </c>
      <c r="F102" s="36">
        <f t="shared" si="79"/>
        <v>8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0</v>
      </c>
      <c r="Y102" s="68">
        <v>1</v>
      </c>
      <c r="Z102" s="39">
        <v>2</v>
      </c>
      <c r="AA102" s="68">
        <v>0</v>
      </c>
      <c r="AB102" s="39">
        <v>0</v>
      </c>
      <c r="AC102" s="68">
        <v>0</v>
      </c>
      <c r="AD102" s="39">
        <v>0</v>
      </c>
      <c r="AE102" s="68">
        <v>0</v>
      </c>
      <c r="AF102" s="39">
        <v>0</v>
      </c>
      <c r="AG102" s="68">
        <v>1</v>
      </c>
      <c r="AH102" s="39">
        <v>2</v>
      </c>
      <c r="AI102" s="68">
        <v>0</v>
      </c>
      <c r="AJ102" s="39">
        <v>2</v>
      </c>
      <c r="AK102" s="68">
        <v>0</v>
      </c>
      <c r="AL102" s="39">
        <v>2</v>
      </c>
      <c r="AM102" s="68">
        <v>0</v>
      </c>
      <c r="AN102" s="40">
        <v>0</v>
      </c>
      <c r="AO102" s="38"/>
      <c r="AP102" s="38">
        <v>0</v>
      </c>
      <c r="AQ102" s="41">
        <v>10</v>
      </c>
      <c r="AR102" s="29"/>
      <c r="AS102" s="41"/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4</v>
      </c>
      <c r="E103" s="34">
        <f t="shared" si="78"/>
        <v>3</v>
      </c>
      <c r="F103" s="36">
        <f t="shared" si="79"/>
        <v>1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0</v>
      </c>
      <c r="X103" s="39">
        <v>0</v>
      </c>
      <c r="Y103" s="68">
        <v>2</v>
      </c>
      <c r="Z103" s="39">
        <v>1</v>
      </c>
      <c r="AA103" s="68">
        <v>1</v>
      </c>
      <c r="AB103" s="39">
        <v>0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/>
      <c r="AP103" s="38">
        <v>0</v>
      </c>
      <c r="AQ103" s="41">
        <v>4</v>
      </c>
      <c r="AR103" s="29"/>
      <c r="AS103" s="41"/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/>
      <c r="AP104" s="38">
        <v>0</v>
      </c>
      <c r="AQ104" s="41">
        <v>0</v>
      </c>
      <c r="AR104" s="29"/>
      <c r="AS104" s="41"/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/>
      <c r="AP105" s="38">
        <v>0</v>
      </c>
      <c r="AQ105" s="41">
        <v>0</v>
      </c>
      <c r="AR105" s="245"/>
      <c r="AS105" s="41"/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16</v>
      </c>
      <c r="E106" s="34">
        <f t="shared" ref="E106:F108" si="87">SUM(Q106+S106+U106+W106+Y106+AA106+AC106+AE106+AG106+AI106+AK106+AM106)</f>
        <v>3</v>
      </c>
      <c r="F106" s="36">
        <f t="shared" si="87"/>
        <v>13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0</v>
      </c>
      <c r="X106" s="39">
        <v>1</v>
      </c>
      <c r="Y106" s="68">
        <v>0</v>
      </c>
      <c r="Z106" s="39">
        <v>2</v>
      </c>
      <c r="AA106" s="68">
        <v>0</v>
      </c>
      <c r="AB106" s="39">
        <v>0</v>
      </c>
      <c r="AC106" s="68">
        <v>2</v>
      </c>
      <c r="AD106" s="39">
        <v>0</v>
      </c>
      <c r="AE106" s="68">
        <v>1</v>
      </c>
      <c r="AF106" s="39">
        <v>0</v>
      </c>
      <c r="AG106" s="68">
        <v>0</v>
      </c>
      <c r="AH106" s="39">
        <v>6</v>
      </c>
      <c r="AI106" s="68">
        <v>0</v>
      </c>
      <c r="AJ106" s="39">
        <v>3</v>
      </c>
      <c r="AK106" s="68">
        <v>0</v>
      </c>
      <c r="AL106" s="39">
        <v>1</v>
      </c>
      <c r="AM106" s="68">
        <v>0</v>
      </c>
      <c r="AN106" s="40">
        <v>0</v>
      </c>
      <c r="AO106" s="38"/>
      <c r="AP106" s="38">
        <v>0</v>
      </c>
      <c r="AQ106" s="41">
        <v>16</v>
      </c>
      <c r="AR106" s="41"/>
      <c r="AS106" s="41"/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11</v>
      </c>
      <c r="E107" s="34">
        <f t="shared" si="87"/>
        <v>3</v>
      </c>
      <c r="F107" s="36">
        <f t="shared" si="87"/>
        <v>8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0</v>
      </c>
      <c r="Y107" s="68">
        <v>0</v>
      </c>
      <c r="Z107" s="39">
        <v>1</v>
      </c>
      <c r="AA107" s="68">
        <v>0</v>
      </c>
      <c r="AB107" s="39">
        <v>1</v>
      </c>
      <c r="AC107" s="68">
        <v>2</v>
      </c>
      <c r="AD107" s="39">
        <v>2</v>
      </c>
      <c r="AE107" s="68">
        <v>1</v>
      </c>
      <c r="AF107" s="39">
        <v>0</v>
      </c>
      <c r="AG107" s="68">
        <v>0</v>
      </c>
      <c r="AH107" s="39">
        <v>0</v>
      </c>
      <c r="AI107" s="68">
        <v>0</v>
      </c>
      <c r="AJ107" s="39">
        <v>4</v>
      </c>
      <c r="AK107" s="68">
        <v>0</v>
      </c>
      <c r="AL107" s="39">
        <v>0</v>
      </c>
      <c r="AM107" s="68">
        <v>0</v>
      </c>
      <c r="AN107" s="40">
        <v>0</v>
      </c>
      <c r="AO107" s="38"/>
      <c r="AP107" s="38">
        <v>0</v>
      </c>
      <c r="AQ107" s="41">
        <v>11</v>
      </c>
      <c r="AR107" s="41"/>
      <c r="AS107" s="41"/>
      <c r="AT107" s="38">
        <v>0</v>
      </c>
      <c r="AU107" s="38">
        <v>0</v>
      </c>
      <c r="AV107" s="38">
        <v>0</v>
      </c>
      <c r="AW107" s="38">
        <v>1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9</v>
      </c>
      <c r="E108" s="34">
        <f t="shared" si="87"/>
        <v>3</v>
      </c>
      <c r="F108" s="36">
        <f t="shared" si="87"/>
        <v>6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2</v>
      </c>
      <c r="X108" s="39">
        <v>1</v>
      </c>
      <c r="Y108" s="68">
        <v>0</v>
      </c>
      <c r="Z108" s="39">
        <v>1</v>
      </c>
      <c r="AA108" s="68">
        <v>0</v>
      </c>
      <c r="AB108" s="39">
        <v>1</v>
      </c>
      <c r="AC108" s="68">
        <v>1</v>
      </c>
      <c r="AD108" s="39">
        <v>0</v>
      </c>
      <c r="AE108" s="68">
        <v>0</v>
      </c>
      <c r="AF108" s="39">
        <v>2</v>
      </c>
      <c r="AG108" s="68">
        <v>0</v>
      </c>
      <c r="AH108" s="39">
        <v>1</v>
      </c>
      <c r="AI108" s="68">
        <v>0</v>
      </c>
      <c r="AJ108" s="39">
        <v>0</v>
      </c>
      <c r="AK108" s="68">
        <v>0</v>
      </c>
      <c r="AL108" s="39">
        <v>0</v>
      </c>
      <c r="AM108" s="68">
        <v>0</v>
      </c>
      <c r="AN108" s="40">
        <v>0</v>
      </c>
      <c r="AO108" s="38"/>
      <c r="AP108" s="38">
        <v>0</v>
      </c>
      <c r="AQ108" s="41">
        <v>9</v>
      </c>
      <c r="AR108" s="41"/>
      <c r="AS108" s="41"/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/>
      <c r="AP109" s="38">
        <v>0</v>
      </c>
      <c r="AQ109" s="41">
        <v>0</v>
      </c>
      <c r="AR109" s="245"/>
      <c r="AS109" s="41"/>
      <c r="AT109" s="38">
        <v>0</v>
      </c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/>
      <c r="AP110" s="38">
        <v>0</v>
      </c>
      <c r="AQ110" s="41">
        <v>0</v>
      </c>
      <c r="AR110" s="41"/>
      <c r="AS110" s="41"/>
      <c r="AT110" s="38">
        <v>0</v>
      </c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/>
      <c r="AP111" s="38">
        <v>0</v>
      </c>
      <c r="AQ111" s="41">
        <v>0</v>
      </c>
      <c r="AR111" s="41"/>
      <c r="AS111" s="41"/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/>
      <c r="AP112" s="38">
        <v>0</v>
      </c>
      <c r="AQ112" s="41">
        <v>0</v>
      </c>
      <c r="AR112" s="41"/>
      <c r="AS112" s="41"/>
      <c r="AT112" s="38">
        <v>0</v>
      </c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/>
      <c r="AP113" s="38">
        <v>0</v>
      </c>
      <c r="AQ113" s="41">
        <v>0</v>
      </c>
      <c r="AR113" s="41"/>
      <c r="AS113" s="41"/>
      <c r="AT113" s="38">
        <v>0</v>
      </c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/>
      <c r="AP114" s="38">
        <v>0</v>
      </c>
      <c r="AQ114" s="41">
        <v>0</v>
      </c>
      <c r="AR114" s="41"/>
      <c r="AS114" s="41"/>
      <c r="AT114" s="38">
        <v>0</v>
      </c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/>
      <c r="AP115" s="38">
        <v>0</v>
      </c>
      <c r="AQ115" s="41">
        <v>0</v>
      </c>
      <c r="AR115" s="41"/>
      <c r="AS115" s="41"/>
      <c r="AT115" s="38">
        <v>0</v>
      </c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/>
      <c r="AP116" s="38">
        <v>0</v>
      </c>
      <c r="AQ116" s="41">
        <v>0</v>
      </c>
      <c r="AR116" s="41"/>
      <c r="AS116" s="41"/>
      <c r="AT116" s="38">
        <v>0</v>
      </c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16</v>
      </c>
      <c r="E117" s="34">
        <f>SUM(S117+U117+W117+Y117+AA117+AC117+AE117+AG117+AI117+AK117+AM117)</f>
        <v>3</v>
      </c>
      <c r="F117" s="36">
        <f>SUM(T117+V117+X117+Z117+AB117+AD117+AF117+AH117+AJ117+AL117+AN117)</f>
        <v>13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>
        <v>0</v>
      </c>
      <c r="T117" s="39">
        <v>0</v>
      </c>
      <c r="U117" s="68">
        <v>0</v>
      </c>
      <c r="V117" s="39">
        <v>0</v>
      </c>
      <c r="W117" s="68">
        <v>0</v>
      </c>
      <c r="X117" s="39">
        <v>0</v>
      </c>
      <c r="Y117" s="68">
        <v>1</v>
      </c>
      <c r="Z117" s="39">
        <v>0</v>
      </c>
      <c r="AA117" s="68">
        <v>0</v>
      </c>
      <c r="AB117" s="39">
        <v>0</v>
      </c>
      <c r="AC117" s="68">
        <v>0</v>
      </c>
      <c r="AD117" s="39">
        <v>1</v>
      </c>
      <c r="AE117" s="68">
        <v>0</v>
      </c>
      <c r="AF117" s="39">
        <v>6</v>
      </c>
      <c r="AG117" s="68">
        <v>1</v>
      </c>
      <c r="AH117" s="39">
        <v>5</v>
      </c>
      <c r="AI117" s="68">
        <v>1</v>
      </c>
      <c r="AJ117" s="39">
        <v>0</v>
      </c>
      <c r="AK117" s="68">
        <v>0</v>
      </c>
      <c r="AL117" s="39">
        <v>1</v>
      </c>
      <c r="AM117" s="68">
        <v>0</v>
      </c>
      <c r="AN117" s="40">
        <v>0</v>
      </c>
      <c r="AO117" s="38"/>
      <c r="AP117" s="38">
        <v>0</v>
      </c>
      <c r="AQ117" s="41">
        <v>16</v>
      </c>
      <c r="AR117" s="41"/>
      <c r="AS117" s="41"/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18</v>
      </c>
      <c r="E118" s="34">
        <f>SUM(U118+W118+Y118+AA118+AC118+AE118+AG118+AI118+AK118+AM118)</f>
        <v>5</v>
      </c>
      <c r="F118" s="36">
        <f>SUM(V118+X118+Z118+AB118+AD118+AF118+AH118+AJ118+AL118+AN118)</f>
        <v>13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0</v>
      </c>
      <c r="W118" s="68">
        <v>0</v>
      </c>
      <c r="X118" s="39">
        <v>0</v>
      </c>
      <c r="Y118" s="68">
        <v>3</v>
      </c>
      <c r="Z118" s="39">
        <v>0</v>
      </c>
      <c r="AA118" s="68">
        <v>0</v>
      </c>
      <c r="AB118" s="39">
        <v>2</v>
      </c>
      <c r="AC118" s="68">
        <v>0</v>
      </c>
      <c r="AD118" s="39">
        <v>1</v>
      </c>
      <c r="AE118" s="68">
        <v>0</v>
      </c>
      <c r="AF118" s="39">
        <v>2</v>
      </c>
      <c r="AG118" s="68">
        <v>1</v>
      </c>
      <c r="AH118" s="39">
        <v>3</v>
      </c>
      <c r="AI118" s="68">
        <v>0</v>
      </c>
      <c r="AJ118" s="39">
        <v>4</v>
      </c>
      <c r="AK118" s="68">
        <v>0</v>
      </c>
      <c r="AL118" s="39">
        <v>1</v>
      </c>
      <c r="AM118" s="68">
        <v>1</v>
      </c>
      <c r="AN118" s="40">
        <v>0</v>
      </c>
      <c r="AO118" s="38"/>
      <c r="AP118" s="38">
        <v>0</v>
      </c>
      <c r="AQ118" s="41">
        <v>18</v>
      </c>
      <c r="AR118" s="41"/>
      <c r="AS118" s="41"/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/>
      <c r="AS119" s="41"/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10</v>
      </c>
      <c r="E120" s="34">
        <f>SUM(G120+I120+K120+M120+O120+Q120+S120+U120+W120+Y120+AA120+AC120+AE120+AG120+AI120+AK120+AM120)</f>
        <v>2</v>
      </c>
      <c r="F120" s="36">
        <f t="shared" si="79"/>
        <v>8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0</v>
      </c>
      <c r="X120" s="39">
        <v>0</v>
      </c>
      <c r="Y120" s="68">
        <v>1</v>
      </c>
      <c r="Z120" s="39">
        <v>2</v>
      </c>
      <c r="AA120" s="68">
        <v>0</v>
      </c>
      <c r="AB120" s="39">
        <v>0</v>
      </c>
      <c r="AC120" s="68">
        <v>0</v>
      </c>
      <c r="AD120" s="39">
        <v>0</v>
      </c>
      <c r="AE120" s="68">
        <v>0</v>
      </c>
      <c r="AF120" s="39">
        <v>0</v>
      </c>
      <c r="AG120" s="68">
        <v>1</v>
      </c>
      <c r="AH120" s="39">
        <v>2</v>
      </c>
      <c r="AI120" s="68">
        <v>0</v>
      </c>
      <c r="AJ120" s="39">
        <v>2</v>
      </c>
      <c r="AK120" s="68">
        <v>0</v>
      </c>
      <c r="AL120" s="39">
        <v>2</v>
      </c>
      <c r="AM120" s="68">
        <v>0</v>
      </c>
      <c r="AN120" s="40">
        <v>0</v>
      </c>
      <c r="AO120" s="38"/>
      <c r="AP120" s="38">
        <v>0</v>
      </c>
      <c r="AQ120" s="41">
        <v>10</v>
      </c>
      <c r="AR120" s="41"/>
      <c r="AS120" s="41"/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/>
      <c r="AS121" s="41"/>
      <c r="AT121" s="38">
        <v>0</v>
      </c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/>
      <c r="AS122" s="41"/>
      <c r="AT122" s="38">
        <v>0</v>
      </c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/>
      <c r="AS123" s="41"/>
      <c r="AT123" s="38">
        <v>0</v>
      </c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/>
      <c r="AS124" s="41"/>
      <c r="AT124" s="38">
        <v>0</v>
      </c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/>
      <c r="AS125" s="41"/>
      <c r="AT125" s="38">
        <v>0</v>
      </c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4</v>
      </c>
      <c r="E126" s="34">
        <f t="shared" si="92"/>
        <v>0</v>
      </c>
      <c r="F126" s="36">
        <f t="shared" si="92"/>
        <v>4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0</v>
      </c>
      <c r="AH126" s="39">
        <v>0</v>
      </c>
      <c r="AI126" s="68">
        <v>0</v>
      </c>
      <c r="AJ126" s="39">
        <v>1</v>
      </c>
      <c r="AK126" s="68">
        <v>0</v>
      </c>
      <c r="AL126" s="39">
        <v>2</v>
      </c>
      <c r="AM126" s="68">
        <v>0</v>
      </c>
      <c r="AN126" s="40">
        <v>1</v>
      </c>
      <c r="AO126" s="243"/>
      <c r="AP126" s="38">
        <v>0</v>
      </c>
      <c r="AQ126" s="41">
        <v>4</v>
      </c>
      <c r="AR126" s="249"/>
      <c r="AS126" s="41"/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/>
      <c r="AS127" s="41"/>
      <c r="AT127" s="38">
        <v>0</v>
      </c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/>
      <c r="AP128" s="252">
        <v>0</v>
      </c>
      <c r="AQ128" s="249">
        <v>0</v>
      </c>
      <c r="AR128" s="249"/>
      <c r="AS128" s="41"/>
      <c r="AT128" s="38">
        <v>0</v>
      </c>
      <c r="AU128" s="38">
        <v>0</v>
      </c>
      <c r="AV128" s="38">
        <v>0</v>
      </c>
      <c r="AW128" s="38"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/>
      <c r="AP129" s="252">
        <v>0</v>
      </c>
      <c r="AQ129" s="249">
        <v>0</v>
      </c>
      <c r="AR129" s="249"/>
      <c r="AS129" s="41"/>
      <c r="AT129" s="38">
        <v>0</v>
      </c>
      <c r="AU129" s="38">
        <v>0</v>
      </c>
      <c r="AV129" s="38">
        <v>0</v>
      </c>
      <c r="AW129" s="38"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/>
      <c r="AP130" s="252">
        <v>0</v>
      </c>
      <c r="AQ130" s="249">
        <v>0</v>
      </c>
      <c r="AR130" s="249"/>
      <c r="AS130" s="41"/>
      <c r="AT130" s="38">
        <v>0</v>
      </c>
      <c r="AU130" s="38">
        <v>0</v>
      </c>
      <c r="AV130" s="38">
        <v>0</v>
      </c>
      <c r="AW130" s="38"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/>
      <c r="AP131" s="252">
        <v>0</v>
      </c>
      <c r="AQ131" s="249">
        <v>0</v>
      </c>
      <c r="AR131" s="249"/>
      <c r="AS131" s="41"/>
      <c r="AT131" s="38">
        <v>0</v>
      </c>
      <c r="AU131" s="38">
        <v>0</v>
      </c>
      <c r="AV131" s="38">
        <v>0</v>
      </c>
      <c r="AW131" s="38"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/>
      <c r="AP132" s="252">
        <v>0</v>
      </c>
      <c r="AQ132" s="249">
        <v>0</v>
      </c>
      <c r="AR132" s="249"/>
      <c r="AS132" s="41"/>
      <c r="AT132" s="38">
        <v>0</v>
      </c>
      <c r="AU132" s="38">
        <v>0</v>
      </c>
      <c r="AV132" s="38">
        <v>0</v>
      </c>
      <c r="AW132" s="38"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/>
      <c r="AP133" s="252">
        <v>0</v>
      </c>
      <c r="AQ133" s="249">
        <v>0</v>
      </c>
      <c r="AR133" s="249"/>
      <c r="AS133" s="41"/>
      <c r="AT133" s="38">
        <v>0</v>
      </c>
      <c r="AU133" s="38">
        <v>0</v>
      </c>
      <c r="AV133" s="38">
        <v>0</v>
      </c>
      <c r="AW133" s="38"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/>
      <c r="AP134" s="38">
        <v>0</v>
      </c>
      <c r="AQ134" s="41">
        <v>0</v>
      </c>
      <c r="AR134" s="41"/>
      <c r="AS134" s="41"/>
      <c r="AT134" s="38">
        <v>0</v>
      </c>
      <c r="AU134" s="38">
        <v>0</v>
      </c>
      <c r="AV134" s="38">
        <v>0</v>
      </c>
      <c r="AW134" s="38"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/>
      <c r="AP135" s="38">
        <v>0</v>
      </c>
      <c r="AQ135" s="41">
        <v>0</v>
      </c>
      <c r="AR135" s="41"/>
      <c r="AS135" s="41"/>
      <c r="AT135" s="38">
        <v>0</v>
      </c>
      <c r="AU135" s="38">
        <v>0</v>
      </c>
      <c r="AV135" s="38">
        <v>0</v>
      </c>
      <c r="AW135" s="38"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2</v>
      </c>
      <c r="E136" s="34">
        <f t="shared" si="78"/>
        <v>2</v>
      </c>
      <c r="F136" s="36">
        <f t="shared" si="79"/>
        <v>0</v>
      </c>
      <c r="G136" s="253">
        <v>0</v>
      </c>
      <c r="H136" s="254">
        <v>0</v>
      </c>
      <c r="I136" s="253">
        <v>0</v>
      </c>
      <c r="J136" s="255">
        <v>0</v>
      </c>
      <c r="K136" s="253">
        <v>0</v>
      </c>
      <c r="L136" s="39">
        <v>0</v>
      </c>
      <c r="M136" s="37">
        <v>0</v>
      </c>
      <c r="N136" s="39">
        <v>0</v>
      </c>
      <c r="O136" s="68">
        <v>0</v>
      </c>
      <c r="P136" s="39">
        <v>0</v>
      </c>
      <c r="Q136" s="68">
        <v>0</v>
      </c>
      <c r="R136" s="39">
        <v>0</v>
      </c>
      <c r="S136" s="68">
        <v>0</v>
      </c>
      <c r="T136" s="39">
        <v>0</v>
      </c>
      <c r="U136" s="68">
        <v>1</v>
      </c>
      <c r="V136" s="39">
        <v>0</v>
      </c>
      <c r="W136" s="68">
        <v>0</v>
      </c>
      <c r="X136" s="39">
        <v>0</v>
      </c>
      <c r="Y136" s="68">
        <v>0</v>
      </c>
      <c r="Z136" s="39">
        <v>0</v>
      </c>
      <c r="AA136" s="68">
        <v>1</v>
      </c>
      <c r="AB136" s="39">
        <v>0</v>
      </c>
      <c r="AC136" s="68">
        <v>0</v>
      </c>
      <c r="AD136" s="39">
        <v>0</v>
      </c>
      <c r="AE136" s="68">
        <v>0</v>
      </c>
      <c r="AF136" s="39">
        <v>0</v>
      </c>
      <c r="AG136" s="68">
        <v>0</v>
      </c>
      <c r="AH136" s="39">
        <v>0</v>
      </c>
      <c r="AI136" s="68">
        <v>0</v>
      </c>
      <c r="AJ136" s="39">
        <v>0</v>
      </c>
      <c r="AK136" s="68">
        <v>0</v>
      </c>
      <c r="AL136" s="39">
        <v>0</v>
      </c>
      <c r="AM136" s="68">
        <v>0</v>
      </c>
      <c r="AN136" s="40">
        <v>0</v>
      </c>
      <c r="AO136" s="38"/>
      <c r="AP136" s="256">
        <v>0</v>
      </c>
      <c r="AQ136" s="41">
        <v>2</v>
      </c>
      <c r="AR136" s="41"/>
      <c r="AS136" s="257"/>
      <c r="AT136" s="38">
        <v>0</v>
      </c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/>
      <c r="AP137" s="256">
        <v>0</v>
      </c>
      <c r="AQ137" s="41">
        <v>0</v>
      </c>
      <c r="AR137" s="41"/>
      <c r="AS137" s="257"/>
      <c r="AT137" s="38">
        <v>0</v>
      </c>
      <c r="AU137" s="38">
        <v>0</v>
      </c>
      <c r="AV137" s="38">
        <v>0</v>
      </c>
      <c r="AW137" s="38">
        <v>0</v>
      </c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/>
      <c r="AP138" s="256">
        <v>0</v>
      </c>
      <c r="AQ138" s="41">
        <v>0</v>
      </c>
      <c r="AR138" s="41"/>
      <c r="AS138" s="257"/>
      <c r="AT138" s="38">
        <v>0</v>
      </c>
      <c r="AU138" s="38">
        <v>0</v>
      </c>
      <c r="AV138" s="38">
        <v>0</v>
      </c>
      <c r="AW138" s="38">
        <v>0</v>
      </c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/>
      <c r="AP139" s="256">
        <v>0</v>
      </c>
      <c r="AQ139" s="41">
        <v>0</v>
      </c>
      <c r="AR139" s="41"/>
      <c r="AS139" s="257"/>
      <c r="AT139" s="38">
        <v>0</v>
      </c>
      <c r="AU139" s="38">
        <v>0</v>
      </c>
      <c r="AV139" s="38">
        <v>0</v>
      </c>
      <c r="AW139" s="38">
        <v>0</v>
      </c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/>
      <c r="AP140" s="256">
        <v>0</v>
      </c>
      <c r="AQ140" s="41">
        <v>0</v>
      </c>
      <c r="AR140" s="41"/>
      <c r="AS140" s="257"/>
      <c r="AT140" s="38">
        <v>0</v>
      </c>
      <c r="AU140" s="38">
        <v>0</v>
      </c>
      <c r="AV140" s="38">
        <v>0</v>
      </c>
      <c r="AW140" s="38">
        <v>0</v>
      </c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/>
      <c r="AP141" s="38">
        <v>0</v>
      </c>
      <c r="AQ141" s="41">
        <v>0</v>
      </c>
      <c r="AR141" s="41"/>
      <c r="AS141" s="41"/>
      <c r="AT141" s="38">
        <v>0</v>
      </c>
      <c r="AU141" s="38">
        <v>0</v>
      </c>
      <c r="AV141" s="38">
        <v>0</v>
      </c>
      <c r="AW141" s="38">
        <v>0</v>
      </c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/>
      <c r="AP142" s="38">
        <v>0</v>
      </c>
      <c r="AQ142" s="41">
        <v>0</v>
      </c>
      <c r="AR142" s="41"/>
      <c r="AS142" s="41"/>
      <c r="AT142" s="38">
        <v>0</v>
      </c>
      <c r="AU142" s="80">
        <v>0</v>
      </c>
      <c r="AV142" s="80">
        <v>0</v>
      </c>
      <c r="AW142" s="80">
        <v>0</v>
      </c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3631" t="s">
        <v>4</v>
      </c>
      <c r="B143" s="3646"/>
      <c r="C143" s="3639"/>
      <c r="D143" s="1441">
        <f t="shared" si="77"/>
        <v>906</v>
      </c>
      <c r="E143" s="1381">
        <f t="shared" si="78"/>
        <v>366</v>
      </c>
      <c r="F143" s="1442">
        <f t="shared" si="79"/>
        <v>540</v>
      </c>
      <c r="G143" s="1441">
        <f t="shared" ref="G143:AW143" si="95">SUM(G90:G142)</f>
        <v>1</v>
      </c>
      <c r="H143" s="1443">
        <f t="shared" si="95"/>
        <v>7</v>
      </c>
      <c r="I143" s="1441">
        <f t="shared" si="95"/>
        <v>0</v>
      </c>
      <c r="J143" s="1444">
        <f t="shared" si="95"/>
        <v>0</v>
      </c>
      <c r="K143" s="1441">
        <f t="shared" si="95"/>
        <v>0</v>
      </c>
      <c r="L143" s="1443">
        <f t="shared" si="95"/>
        <v>0</v>
      </c>
      <c r="M143" s="1445">
        <f t="shared" si="95"/>
        <v>5</v>
      </c>
      <c r="N143" s="1446">
        <f t="shared" si="95"/>
        <v>5</v>
      </c>
      <c r="O143" s="1447">
        <f t="shared" si="95"/>
        <v>5</v>
      </c>
      <c r="P143" s="1446">
        <f t="shared" si="95"/>
        <v>3</v>
      </c>
      <c r="Q143" s="1447">
        <f t="shared" si="95"/>
        <v>6</v>
      </c>
      <c r="R143" s="1446">
        <f t="shared" si="95"/>
        <v>1</v>
      </c>
      <c r="S143" s="1447">
        <f t="shared" si="95"/>
        <v>1</v>
      </c>
      <c r="T143" s="1446">
        <f t="shared" si="95"/>
        <v>0</v>
      </c>
      <c r="U143" s="1447">
        <f t="shared" si="95"/>
        <v>13</v>
      </c>
      <c r="V143" s="1446">
        <f t="shared" si="95"/>
        <v>8</v>
      </c>
      <c r="W143" s="1447">
        <f t="shared" si="95"/>
        <v>37</v>
      </c>
      <c r="X143" s="1446">
        <f t="shared" si="95"/>
        <v>42</v>
      </c>
      <c r="Y143" s="1447">
        <f t="shared" si="95"/>
        <v>47</v>
      </c>
      <c r="Z143" s="1446">
        <f t="shared" si="95"/>
        <v>53</v>
      </c>
      <c r="AA143" s="1447">
        <f t="shared" si="95"/>
        <v>29</v>
      </c>
      <c r="AB143" s="1446">
        <f t="shared" si="95"/>
        <v>38</v>
      </c>
      <c r="AC143" s="1447">
        <f t="shared" si="95"/>
        <v>24</v>
      </c>
      <c r="AD143" s="1446">
        <f t="shared" si="95"/>
        <v>57</v>
      </c>
      <c r="AE143" s="1447">
        <f t="shared" si="95"/>
        <v>35</v>
      </c>
      <c r="AF143" s="1446">
        <f t="shared" si="95"/>
        <v>75</v>
      </c>
      <c r="AG143" s="1447">
        <f t="shared" si="95"/>
        <v>74</v>
      </c>
      <c r="AH143" s="1446">
        <f t="shared" si="95"/>
        <v>88</v>
      </c>
      <c r="AI143" s="1447">
        <f t="shared" si="95"/>
        <v>24</v>
      </c>
      <c r="AJ143" s="1446">
        <f t="shared" si="95"/>
        <v>44</v>
      </c>
      <c r="AK143" s="1447">
        <f t="shared" si="95"/>
        <v>32</v>
      </c>
      <c r="AL143" s="1446">
        <f t="shared" si="95"/>
        <v>79</v>
      </c>
      <c r="AM143" s="1447">
        <f t="shared" si="95"/>
        <v>33</v>
      </c>
      <c r="AN143" s="1448">
        <f t="shared" si="95"/>
        <v>40</v>
      </c>
      <c r="AO143" s="1449">
        <f t="shared" si="95"/>
        <v>7</v>
      </c>
      <c r="AP143" s="1450">
        <f t="shared" si="95"/>
        <v>18</v>
      </c>
      <c r="AQ143" s="1450">
        <f t="shared" si="95"/>
        <v>906</v>
      </c>
      <c r="AR143" s="1450">
        <f t="shared" si="95"/>
        <v>2</v>
      </c>
      <c r="AS143" s="1450">
        <f t="shared" si="95"/>
        <v>0</v>
      </c>
      <c r="AT143" s="1450">
        <f t="shared" si="95"/>
        <v>3</v>
      </c>
      <c r="AU143" s="1450">
        <f t="shared" si="95"/>
        <v>0</v>
      </c>
      <c r="AV143" s="1450">
        <f t="shared" si="95"/>
        <v>0</v>
      </c>
      <c r="AW143" s="1450">
        <f t="shared" si="95"/>
        <v>1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3812" t="s">
        <v>179</v>
      </c>
      <c r="B145" s="3812"/>
      <c r="C145" s="3812"/>
      <c r="D145" s="3789" t="s">
        <v>4</v>
      </c>
      <c r="E145" s="3790"/>
      <c r="F145" s="3791"/>
      <c r="G145" s="3631" t="s">
        <v>5</v>
      </c>
      <c r="H145" s="3646"/>
      <c r="I145" s="3646"/>
      <c r="J145" s="3646"/>
      <c r="K145" s="3646"/>
      <c r="L145" s="3646"/>
      <c r="M145" s="3646"/>
      <c r="N145" s="3646"/>
      <c r="O145" s="3646"/>
      <c r="P145" s="3646"/>
      <c r="Q145" s="3646"/>
      <c r="R145" s="3646"/>
      <c r="S145" s="3646"/>
      <c r="T145" s="3646"/>
      <c r="U145" s="3646"/>
      <c r="V145" s="3646"/>
      <c r="W145" s="3646"/>
      <c r="X145" s="3646"/>
      <c r="Y145" s="3646"/>
      <c r="Z145" s="3646"/>
      <c r="AA145" s="3646"/>
      <c r="AB145" s="3646"/>
      <c r="AC145" s="3646"/>
      <c r="AD145" s="3646"/>
      <c r="AE145" s="3646"/>
      <c r="AF145" s="3646"/>
      <c r="AG145" s="3646"/>
      <c r="AH145" s="3646"/>
      <c r="AI145" s="3646"/>
      <c r="AJ145" s="3646"/>
      <c r="AK145" s="3646"/>
      <c r="AL145" s="3646"/>
      <c r="AM145" s="3646"/>
      <c r="AN145" s="3646"/>
      <c r="AO145" s="3646"/>
      <c r="AP145" s="3647"/>
      <c r="AQ145" s="3639" t="s">
        <v>117</v>
      </c>
      <c r="AR145" s="3811" t="s">
        <v>7</v>
      </c>
      <c r="AS145" s="3811" t="s">
        <v>8</v>
      </c>
      <c r="AT145" s="3811" t="s">
        <v>42</v>
      </c>
      <c r="AU145" s="3806" t="s">
        <v>121</v>
      </c>
      <c r="AV145" s="3806" t="s">
        <v>122</v>
      </c>
      <c r="AW145" s="3806" t="s">
        <v>123</v>
      </c>
      <c r="AX145" s="3806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3812"/>
      <c r="B146" s="3812"/>
      <c r="C146" s="3812"/>
      <c r="D146" s="3686"/>
      <c r="E146" s="3567"/>
      <c r="F146" s="3687"/>
      <c r="G146" s="3776" t="s">
        <v>14</v>
      </c>
      <c r="H146" s="3651"/>
      <c r="I146" s="3631" t="s">
        <v>15</v>
      </c>
      <c r="J146" s="3639"/>
      <c r="K146" s="3646" t="s">
        <v>16</v>
      </c>
      <c r="L146" s="3639"/>
      <c r="M146" s="3631" t="s">
        <v>17</v>
      </c>
      <c r="N146" s="3639"/>
      <c r="O146" s="3631" t="s">
        <v>18</v>
      </c>
      <c r="P146" s="3639"/>
      <c r="Q146" s="3631" t="s">
        <v>19</v>
      </c>
      <c r="R146" s="3639"/>
      <c r="S146" s="3631" t="s">
        <v>20</v>
      </c>
      <c r="T146" s="3639"/>
      <c r="U146" s="3631" t="s">
        <v>21</v>
      </c>
      <c r="V146" s="3639"/>
      <c r="W146" s="3631" t="s">
        <v>22</v>
      </c>
      <c r="X146" s="3639"/>
      <c r="Y146" s="3631" t="s">
        <v>23</v>
      </c>
      <c r="Z146" s="3638"/>
      <c r="AA146" s="3631" t="s">
        <v>24</v>
      </c>
      <c r="AB146" s="3638"/>
      <c r="AC146" s="3631" t="s">
        <v>25</v>
      </c>
      <c r="AD146" s="3638"/>
      <c r="AE146" s="3631" t="s">
        <v>26</v>
      </c>
      <c r="AF146" s="3638"/>
      <c r="AG146" s="3631" t="s">
        <v>27</v>
      </c>
      <c r="AH146" s="3638"/>
      <c r="AI146" s="3631" t="s">
        <v>28</v>
      </c>
      <c r="AJ146" s="3638"/>
      <c r="AK146" s="3631" t="s">
        <v>29</v>
      </c>
      <c r="AL146" s="3638"/>
      <c r="AM146" s="3631" t="s">
        <v>30</v>
      </c>
      <c r="AN146" s="3638"/>
      <c r="AO146" s="3631" t="s">
        <v>31</v>
      </c>
      <c r="AP146" s="3807"/>
      <c r="AQ146" s="3639"/>
      <c r="AR146" s="3811"/>
      <c r="AS146" s="3811"/>
      <c r="AT146" s="3811"/>
      <c r="AU146" s="3806"/>
      <c r="AV146" s="3806"/>
      <c r="AW146" s="3806"/>
      <c r="AX146" s="3806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3812"/>
      <c r="B147" s="3812"/>
      <c r="C147" s="3812"/>
      <c r="D147" s="1352" t="s">
        <v>180</v>
      </c>
      <c r="E147" s="1353" t="s">
        <v>33</v>
      </c>
      <c r="F147" s="1352" t="s">
        <v>34</v>
      </c>
      <c r="G147" s="1353" t="s">
        <v>33</v>
      </c>
      <c r="H147" s="1352" t="s">
        <v>34</v>
      </c>
      <c r="I147" s="1353" t="s">
        <v>33</v>
      </c>
      <c r="J147" s="1352" t="s">
        <v>34</v>
      </c>
      <c r="K147" s="1353" t="s">
        <v>33</v>
      </c>
      <c r="L147" s="1352" t="s">
        <v>34</v>
      </c>
      <c r="M147" s="1353" t="s">
        <v>33</v>
      </c>
      <c r="N147" s="1352" t="s">
        <v>34</v>
      </c>
      <c r="O147" s="1353" t="s">
        <v>33</v>
      </c>
      <c r="P147" s="1352" t="s">
        <v>34</v>
      </c>
      <c r="Q147" s="1353" t="s">
        <v>33</v>
      </c>
      <c r="R147" s="1352" t="s">
        <v>34</v>
      </c>
      <c r="S147" s="1353" t="s">
        <v>33</v>
      </c>
      <c r="T147" s="1352" t="s">
        <v>34</v>
      </c>
      <c r="U147" s="1353" t="s">
        <v>33</v>
      </c>
      <c r="V147" s="1352" t="s">
        <v>34</v>
      </c>
      <c r="W147" s="1353" t="s">
        <v>33</v>
      </c>
      <c r="X147" s="1352" t="s">
        <v>34</v>
      </c>
      <c r="Y147" s="1353" t="s">
        <v>33</v>
      </c>
      <c r="Z147" s="1352" t="s">
        <v>34</v>
      </c>
      <c r="AA147" s="1353" t="s">
        <v>33</v>
      </c>
      <c r="AB147" s="1352" t="s">
        <v>34</v>
      </c>
      <c r="AC147" s="1353" t="s">
        <v>33</v>
      </c>
      <c r="AD147" s="1352" t="s">
        <v>34</v>
      </c>
      <c r="AE147" s="1353" t="s">
        <v>33</v>
      </c>
      <c r="AF147" s="1352" t="s">
        <v>34</v>
      </c>
      <c r="AG147" s="1353" t="s">
        <v>33</v>
      </c>
      <c r="AH147" s="1352" t="s">
        <v>34</v>
      </c>
      <c r="AI147" s="1353" t="s">
        <v>33</v>
      </c>
      <c r="AJ147" s="1352" t="s">
        <v>34</v>
      </c>
      <c r="AK147" s="1353" t="s">
        <v>33</v>
      </c>
      <c r="AL147" s="1352" t="s">
        <v>34</v>
      </c>
      <c r="AM147" s="1353" t="s">
        <v>33</v>
      </c>
      <c r="AN147" s="1352" t="s">
        <v>34</v>
      </c>
      <c r="AO147" s="1353" t="s">
        <v>33</v>
      </c>
      <c r="AP147" s="1363" t="s">
        <v>34</v>
      </c>
      <c r="AQ147" s="3639"/>
      <c r="AR147" s="3811"/>
      <c r="AS147" s="3811"/>
      <c r="AT147" s="3811"/>
      <c r="AU147" s="3806"/>
      <c r="AV147" s="3806"/>
      <c r="AW147" s="3806"/>
      <c r="AX147" s="3806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3808" t="s">
        <v>181</v>
      </c>
      <c r="B148" s="3809"/>
      <c r="C148" s="3810"/>
      <c r="D148" s="1354">
        <f>SUM(G148:AP148)</f>
        <v>577</v>
      </c>
      <c r="E148" s="1364">
        <f>SUM(G148+I148+K148+M148+O148+Q148+S148+U148+W148+Y148+AA148+AC148+AE148+AG148+AI148+AK148+AM148+AO148)</f>
        <v>173</v>
      </c>
      <c r="F148" s="1366">
        <f>SUM(H148+J148+L148+N148+P148+R148+T148+V148+X148+Z148+AB148+AD148+AF148+AH148+AJ148+AL148+AN148+AP148)</f>
        <v>404</v>
      </c>
      <c r="G148" s="1367">
        <v>0</v>
      </c>
      <c r="H148" s="1357">
        <v>0</v>
      </c>
      <c r="I148" s="1356">
        <v>0</v>
      </c>
      <c r="J148" s="1357">
        <v>3</v>
      </c>
      <c r="K148" s="1356">
        <v>0</v>
      </c>
      <c r="L148" s="1357">
        <v>0</v>
      </c>
      <c r="M148" s="1356">
        <v>7</v>
      </c>
      <c r="N148" s="1357">
        <v>4</v>
      </c>
      <c r="O148" s="1451">
        <v>5</v>
      </c>
      <c r="P148" s="1357">
        <v>6</v>
      </c>
      <c r="Q148" s="1451">
        <v>6</v>
      </c>
      <c r="R148" s="1357">
        <v>0</v>
      </c>
      <c r="S148" s="1451">
        <v>8</v>
      </c>
      <c r="T148" s="1357">
        <v>8</v>
      </c>
      <c r="U148" s="1356">
        <v>4</v>
      </c>
      <c r="V148" s="1357">
        <v>3</v>
      </c>
      <c r="W148" s="1356">
        <v>9</v>
      </c>
      <c r="X148" s="1357">
        <v>1</v>
      </c>
      <c r="Y148" s="1356">
        <v>12</v>
      </c>
      <c r="Z148" s="1357">
        <v>13</v>
      </c>
      <c r="AA148" s="1356">
        <v>4</v>
      </c>
      <c r="AB148" s="1357">
        <v>23</v>
      </c>
      <c r="AC148" s="1356">
        <v>3</v>
      </c>
      <c r="AD148" s="1357">
        <v>29</v>
      </c>
      <c r="AE148" s="1356">
        <v>10</v>
      </c>
      <c r="AF148" s="1357">
        <v>46</v>
      </c>
      <c r="AG148" s="1356">
        <v>21</v>
      </c>
      <c r="AH148" s="1357">
        <v>61</v>
      </c>
      <c r="AI148" s="1356">
        <v>65</v>
      </c>
      <c r="AJ148" s="1357">
        <v>66</v>
      </c>
      <c r="AK148" s="1356">
        <v>2</v>
      </c>
      <c r="AL148" s="1357">
        <v>69</v>
      </c>
      <c r="AM148" s="1356">
        <v>11</v>
      </c>
      <c r="AN148" s="1357">
        <v>66</v>
      </c>
      <c r="AO148" s="1356">
        <v>6</v>
      </c>
      <c r="AP148" s="1358">
        <v>6</v>
      </c>
      <c r="AQ148" s="1374">
        <v>0</v>
      </c>
      <c r="AR148" s="25">
        <v>8</v>
      </c>
      <c r="AS148" s="29">
        <v>0</v>
      </c>
      <c r="AT148" s="29">
        <v>0</v>
      </c>
      <c r="AU148" s="29">
        <v>25</v>
      </c>
      <c r="AV148" s="29">
        <v>0</v>
      </c>
      <c r="AW148" s="29">
        <v>0</v>
      </c>
      <c r="AX148" s="29">
        <v>1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90</v>
      </c>
      <c r="E149" s="34">
        <f t="shared" ref="E149:E155" si="108">SUM(G149+I149+K149+M149+O149+Q149+S149+U149+W149+Y149+AA149+AC149+AE149+AG149+AI149+AK149+AM149+AO149)</f>
        <v>21</v>
      </c>
      <c r="F149" s="36">
        <f t="shared" ref="F149:F156" si="109">SUM(H149+J149+L149+N149+P149+R149+T149+V149+X149+Z149+AB149+AD149+AF149+AH149+AJ149+AL149+AN149+AP149)</f>
        <v>69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0</v>
      </c>
      <c r="P149" s="39">
        <v>0</v>
      </c>
      <c r="Q149" s="276">
        <v>0</v>
      </c>
      <c r="R149" s="39">
        <v>0</v>
      </c>
      <c r="S149" s="276">
        <v>2</v>
      </c>
      <c r="T149" s="39">
        <v>0</v>
      </c>
      <c r="U149" s="68">
        <v>2</v>
      </c>
      <c r="V149" s="39">
        <v>0</v>
      </c>
      <c r="W149" s="68">
        <v>1</v>
      </c>
      <c r="X149" s="39">
        <v>0</v>
      </c>
      <c r="Y149" s="68">
        <v>4</v>
      </c>
      <c r="Z149" s="39">
        <v>4</v>
      </c>
      <c r="AA149" s="68">
        <v>0</v>
      </c>
      <c r="AB149" s="39">
        <v>8</v>
      </c>
      <c r="AC149" s="68">
        <v>4</v>
      </c>
      <c r="AD149" s="39">
        <v>0</v>
      </c>
      <c r="AE149" s="68">
        <v>4</v>
      </c>
      <c r="AF149" s="39">
        <v>24</v>
      </c>
      <c r="AG149" s="68">
        <v>0</v>
      </c>
      <c r="AH149" s="39">
        <v>13</v>
      </c>
      <c r="AI149" s="68">
        <v>4</v>
      </c>
      <c r="AJ149" s="39">
        <v>12</v>
      </c>
      <c r="AK149" s="68">
        <v>0</v>
      </c>
      <c r="AL149" s="39">
        <v>4</v>
      </c>
      <c r="AM149" s="68">
        <v>0</v>
      </c>
      <c r="AN149" s="39">
        <v>4</v>
      </c>
      <c r="AO149" s="68">
        <v>0</v>
      </c>
      <c r="AP149" s="40">
        <v>0</v>
      </c>
      <c r="AQ149" s="38">
        <v>0</v>
      </c>
      <c r="AR149" s="25">
        <v>4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/>
      <c r="AR150" s="25"/>
      <c r="AS150" s="29"/>
      <c r="AT150" s="29"/>
      <c r="AU150" s="29"/>
      <c r="AV150" s="29"/>
      <c r="AW150" s="29"/>
      <c r="AX150" s="29"/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/>
      <c r="AR151" s="25"/>
      <c r="AS151" s="29"/>
      <c r="AT151" s="29"/>
      <c r="AU151" s="29"/>
      <c r="AV151" s="29"/>
      <c r="AW151" s="29"/>
      <c r="AX151" s="29"/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0</v>
      </c>
      <c r="E152" s="34">
        <f t="shared" si="108"/>
        <v>0</v>
      </c>
      <c r="F152" s="36">
        <f t="shared" si="109"/>
        <v>0</v>
      </c>
      <c r="G152" s="37"/>
      <c r="H152" s="39"/>
      <c r="I152" s="68"/>
      <c r="J152" s="39"/>
      <c r="K152" s="68"/>
      <c r="L152" s="39"/>
      <c r="M152" s="68"/>
      <c r="N152" s="39"/>
      <c r="O152" s="276"/>
      <c r="P152" s="39"/>
      <c r="Q152" s="276"/>
      <c r="R152" s="39"/>
      <c r="S152" s="276"/>
      <c r="T152" s="39"/>
      <c r="U152" s="68"/>
      <c r="V152" s="39"/>
      <c r="W152" s="68"/>
      <c r="X152" s="39"/>
      <c r="Y152" s="68"/>
      <c r="Z152" s="39"/>
      <c r="AA152" s="68"/>
      <c r="AB152" s="39"/>
      <c r="AC152" s="68"/>
      <c r="AD152" s="39"/>
      <c r="AE152" s="68"/>
      <c r="AF152" s="39"/>
      <c r="AG152" s="68"/>
      <c r="AH152" s="39"/>
      <c r="AI152" s="68"/>
      <c r="AJ152" s="39"/>
      <c r="AK152" s="68"/>
      <c r="AL152" s="39"/>
      <c r="AM152" s="68"/>
      <c r="AN152" s="39"/>
      <c r="AO152" s="68"/>
      <c r="AP152" s="40"/>
      <c r="AQ152" s="38"/>
      <c r="AR152" s="25"/>
      <c r="AS152" s="29"/>
      <c r="AT152" s="29"/>
      <c r="AU152" s="29"/>
      <c r="AV152" s="29"/>
      <c r="AW152" s="29"/>
      <c r="AX152" s="29"/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0</v>
      </c>
      <c r="E153" s="34">
        <f t="shared" si="108"/>
        <v>0</v>
      </c>
      <c r="F153" s="36">
        <f t="shared" si="109"/>
        <v>0</v>
      </c>
      <c r="G153" s="37"/>
      <c r="H153" s="39"/>
      <c r="I153" s="68"/>
      <c r="J153" s="39"/>
      <c r="K153" s="68"/>
      <c r="L153" s="39"/>
      <c r="M153" s="68"/>
      <c r="N153" s="39"/>
      <c r="O153" s="276"/>
      <c r="P153" s="39"/>
      <c r="Q153" s="276"/>
      <c r="R153" s="39"/>
      <c r="S153" s="276"/>
      <c r="T153" s="39"/>
      <c r="U153" s="68"/>
      <c r="V153" s="39"/>
      <c r="W153" s="68"/>
      <c r="X153" s="39"/>
      <c r="Y153" s="68"/>
      <c r="Z153" s="39"/>
      <c r="AA153" s="68"/>
      <c r="AB153" s="39"/>
      <c r="AC153" s="68"/>
      <c r="AD153" s="39"/>
      <c r="AE153" s="68"/>
      <c r="AF153" s="39"/>
      <c r="AG153" s="68"/>
      <c r="AH153" s="39"/>
      <c r="AI153" s="68"/>
      <c r="AJ153" s="39"/>
      <c r="AK153" s="68"/>
      <c r="AL153" s="39"/>
      <c r="AM153" s="68"/>
      <c r="AN153" s="39"/>
      <c r="AO153" s="68"/>
      <c r="AP153" s="40"/>
      <c r="AQ153" s="38"/>
      <c r="AR153" s="25"/>
      <c r="AS153" s="29"/>
      <c r="AT153" s="29"/>
      <c r="AU153" s="29"/>
      <c r="AV153" s="29"/>
      <c r="AW153" s="29"/>
      <c r="AX153" s="29"/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0</v>
      </c>
      <c r="E154" s="34">
        <f t="shared" si="108"/>
        <v>0</v>
      </c>
      <c r="F154" s="36">
        <f t="shared" si="109"/>
        <v>0</v>
      </c>
      <c r="G154" s="37"/>
      <c r="H154" s="39"/>
      <c r="I154" s="68"/>
      <c r="J154" s="39"/>
      <c r="K154" s="68"/>
      <c r="L154" s="39"/>
      <c r="M154" s="68"/>
      <c r="N154" s="39"/>
      <c r="O154" s="276"/>
      <c r="P154" s="39"/>
      <c r="Q154" s="276"/>
      <c r="R154" s="39"/>
      <c r="S154" s="276"/>
      <c r="T154" s="39"/>
      <c r="U154" s="68"/>
      <c r="V154" s="39"/>
      <c r="W154" s="68"/>
      <c r="X154" s="39"/>
      <c r="Y154" s="68"/>
      <c r="Z154" s="39"/>
      <c r="AA154" s="68"/>
      <c r="AB154" s="39"/>
      <c r="AC154" s="68"/>
      <c r="AD154" s="39"/>
      <c r="AE154" s="68"/>
      <c r="AF154" s="39"/>
      <c r="AG154" s="68"/>
      <c r="AH154" s="39"/>
      <c r="AI154" s="68"/>
      <c r="AJ154" s="39"/>
      <c r="AK154" s="68"/>
      <c r="AL154" s="39"/>
      <c r="AM154" s="68"/>
      <c r="AN154" s="39"/>
      <c r="AO154" s="68"/>
      <c r="AP154" s="40"/>
      <c r="AQ154" s="38"/>
      <c r="AR154" s="25"/>
      <c r="AS154" s="29"/>
      <c r="AT154" s="29"/>
      <c r="AU154" s="29"/>
      <c r="AV154" s="29"/>
      <c r="AW154" s="29"/>
      <c r="AX154" s="29"/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/>
      <c r="AR155" s="25"/>
      <c r="AS155" s="29"/>
      <c r="AT155" s="29"/>
      <c r="AU155" s="29"/>
      <c r="AV155" s="29"/>
      <c r="AW155" s="29"/>
      <c r="AX155" s="29"/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/>
      <c r="AR156" s="38"/>
      <c r="AS156" s="41"/>
      <c r="AT156" s="257"/>
      <c r="AU156" s="257"/>
      <c r="AV156" s="257"/>
      <c r="AW156" s="257"/>
      <c r="AX156" s="257"/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3631" t="s">
        <v>4</v>
      </c>
      <c r="B157" s="3646"/>
      <c r="C157" s="3639"/>
      <c r="D157" s="1443">
        <f>SUM(D148:D156)</f>
        <v>667</v>
      </c>
      <c r="E157" s="1441">
        <f>SUM(E148:E156)</f>
        <v>194</v>
      </c>
      <c r="F157" s="1446">
        <f>SUM(F148:F156)</f>
        <v>473</v>
      </c>
      <c r="G157" s="1452">
        <f t="shared" ref="G157:AT157" si="114">SUM(G148:G156)</f>
        <v>0</v>
      </c>
      <c r="H157" s="1446">
        <f t="shared" si="114"/>
        <v>0</v>
      </c>
      <c r="I157" s="1452">
        <f t="shared" si="114"/>
        <v>0</v>
      </c>
      <c r="J157" s="1453">
        <f t="shared" si="114"/>
        <v>3</v>
      </c>
      <c r="K157" s="1452">
        <f t="shared" si="114"/>
        <v>0</v>
      </c>
      <c r="L157" s="1453">
        <f t="shared" si="114"/>
        <v>0</v>
      </c>
      <c r="M157" s="1452">
        <f t="shared" si="114"/>
        <v>7</v>
      </c>
      <c r="N157" s="1446">
        <f t="shared" si="114"/>
        <v>4</v>
      </c>
      <c r="O157" s="1452">
        <f t="shared" si="114"/>
        <v>5</v>
      </c>
      <c r="P157" s="1446">
        <f t="shared" si="114"/>
        <v>6</v>
      </c>
      <c r="Q157" s="1452">
        <f t="shared" si="114"/>
        <v>6</v>
      </c>
      <c r="R157" s="1446">
        <f t="shared" si="114"/>
        <v>0</v>
      </c>
      <c r="S157" s="1452">
        <f t="shared" si="114"/>
        <v>10</v>
      </c>
      <c r="T157" s="1446">
        <f t="shared" si="114"/>
        <v>8</v>
      </c>
      <c r="U157" s="1452">
        <f t="shared" si="114"/>
        <v>6</v>
      </c>
      <c r="V157" s="1446">
        <f t="shared" si="114"/>
        <v>3</v>
      </c>
      <c r="W157" s="1452">
        <f t="shared" si="114"/>
        <v>10</v>
      </c>
      <c r="X157" s="1446">
        <f t="shared" si="114"/>
        <v>1</v>
      </c>
      <c r="Y157" s="1452">
        <f t="shared" si="114"/>
        <v>16</v>
      </c>
      <c r="Z157" s="1446">
        <f t="shared" si="114"/>
        <v>17</v>
      </c>
      <c r="AA157" s="1452">
        <f t="shared" si="114"/>
        <v>4</v>
      </c>
      <c r="AB157" s="1446">
        <f t="shared" si="114"/>
        <v>31</v>
      </c>
      <c r="AC157" s="1452">
        <f t="shared" si="114"/>
        <v>7</v>
      </c>
      <c r="AD157" s="1446">
        <f t="shared" si="114"/>
        <v>29</v>
      </c>
      <c r="AE157" s="1452">
        <f t="shared" si="114"/>
        <v>14</v>
      </c>
      <c r="AF157" s="1446">
        <f t="shared" si="114"/>
        <v>70</v>
      </c>
      <c r="AG157" s="1452">
        <f t="shared" si="114"/>
        <v>21</v>
      </c>
      <c r="AH157" s="1446">
        <f t="shared" si="114"/>
        <v>74</v>
      </c>
      <c r="AI157" s="1452">
        <f t="shared" si="114"/>
        <v>69</v>
      </c>
      <c r="AJ157" s="1446">
        <f t="shared" si="114"/>
        <v>78</v>
      </c>
      <c r="AK157" s="1452">
        <f t="shared" si="114"/>
        <v>2</v>
      </c>
      <c r="AL157" s="1446">
        <f t="shared" si="114"/>
        <v>73</v>
      </c>
      <c r="AM157" s="1452">
        <f t="shared" si="114"/>
        <v>11</v>
      </c>
      <c r="AN157" s="1446">
        <f t="shared" si="114"/>
        <v>70</v>
      </c>
      <c r="AO157" s="1452">
        <f t="shared" si="114"/>
        <v>6</v>
      </c>
      <c r="AP157" s="1448">
        <f t="shared" si="114"/>
        <v>6</v>
      </c>
      <c r="AQ157" s="1446">
        <f t="shared" si="114"/>
        <v>0</v>
      </c>
      <c r="AR157" s="1447">
        <f t="shared" si="114"/>
        <v>12</v>
      </c>
      <c r="AS157" s="1446">
        <f t="shared" si="114"/>
        <v>0</v>
      </c>
      <c r="AT157" s="1454">
        <f t="shared" si="114"/>
        <v>0</v>
      </c>
      <c r="AU157" s="1454">
        <f>SUM(AU148:AU156)</f>
        <v>25</v>
      </c>
      <c r="AV157" s="1454">
        <f>SUM(AV148:AV156)</f>
        <v>0</v>
      </c>
      <c r="AW157" s="1454">
        <f>SUM(AW148:AW156)</f>
        <v>0</v>
      </c>
      <c r="AX157" s="1454">
        <f>SUM(AX148:AX156)</f>
        <v>1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3640" t="s">
        <v>191</v>
      </c>
      <c r="B159" s="3641"/>
      <c r="C159" s="3642"/>
      <c r="D159" s="3789" t="s">
        <v>4</v>
      </c>
      <c r="E159" s="3790"/>
      <c r="F159" s="3791"/>
      <c r="G159" s="3631" t="s">
        <v>5</v>
      </c>
      <c r="H159" s="3646"/>
      <c r="I159" s="3646"/>
      <c r="J159" s="3646"/>
      <c r="K159" s="3646"/>
      <c r="L159" s="3646"/>
      <c r="M159" s="3646"/>
      <c r="N159" s="3646"/>
      <c r="O159" s="3646"/>
      <c r="P159" s="3646"/>
      <c r="Q159" s="3646"/>
      <c r="R159" s="3646"/>
      <c r="S159" s="3646"/>
      <c r="T159" s="3646"/>
      <c r="U159" s="3646"/>
      <c r="V159" s="3646"/>
      <c r="W159" s="3646"/>
      <c r="X159" s="3646"/>
      <c r="Y159" s="3646"/>
      <c r="Z159" s="3646"/>
      <c r="AA159" s="3646"/>
      <c r="AB159" s="3646"/>
      <c r="AC159" s="3646"/>
      <c r="AD159" s="3646"/>
      <c r="AE159" s="3646"/>
      <c r="AF159" s="3646"/>
      <c r="AG159" s="3646"/>
      <c r="AH159" s="3646"/>
      <c r="AI159" s="3646"/>
      <c r="AJ159" s="3646"/>
      <c r="AK159" s="3646"/>
      <c r="AL159" s="3646"/>
      <c r="AM159" s="3646"/>
      <c r="AN159" s="3646"/>
      <c r="AO159" s="3646"/>
      <c r="AP159" s="3639"/>
      <c r="AQ159" s="3648" t="s">
        <v>42</v>
      </c>
      <c r="AR159" s="3788" t="s">
        <v>9</v>
      </c>
      <c r="AS159" s="3806" t="s">
        <v>122</v>
      </c>
      <c r="AT159" s="3806" t="s">
        <v>123</v>
      </c>
      <c r="AU159" s="1455"/>
      <c r="AV159" s="3769" t="s">
        <v>192</v>
      </c>
      <c r="AW159" s="3645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3776" t="s">
        <v>14</v>
      </c>
      <c r="H160" s="3651"/>
      <c r="I160" s="3631" t="s">
        <v>15</v>
      </c>
      <c r="J160" s="3639"/>
      <c r="K160" s="3646" t="s">
        <v>16</v>
      </c>
      <c r="L160" s="3639"/>
      <c r="M160" s="3631" t="s">
        <v>17</v>
      </c>
      <c r="N160" s="3639"/>
      <c r="O160" s="3631" t="s">
        <v>18</v>
      </c>
      <c r="P160" s="3639"/>
      <c r="Q160" s="3631" t="s">
        <v>19</v>
      </c>
      <c r="R160" s="3639"/>
      <c r="S160" s="3631" t="s">
        <v>20</v>
      </c>
      <c r="T160" s="3639"/>
      <c r="U160" s="3631" t="s">
        <v>21</v>
      </c>
      <c r="V160" s="3639"/>
      <c r="W160" s="3631" t="s">
        <v>22</v>
      </c>
      <c r="X160" s="3639"/>
      <c r="Y160" s="3631" t="s">
        <v>23</v>
      </c>
      <c r="Z160" s="3638"/>
      <c r="AA160" s="3631" t="s">
        <v>24</v>
      </c>
      <c r="AB160" s="3638"/>
      <c r="AC160" s="3804" t="s">
        <v>25</v>
      </c>
      <c r="AD160" s="3805"/>
      <c r="AE160" s="3804" t="s">
        <v>26</v>
      </c>
      <c r="AF160" s="3805"/>
      <c r="AG160" s="3804" t="s">
        <v>27</v>
      </c>
      <c r="AH160" s="3805"/>
      <c r="AI160" s="3804" t="s">
        <v>28</v>
      </c>
      <c r="AJ160" s="3805"/>
      <c r="AK160" s="3631" t="s">
        <v>29</v>
      </c>
      <c r="AL160" s="3638"/>
      <c r="AM160" s="3631" t="s">
        <v>30</v>
      </c>
      <c r="AN160" s="3638"/>
      <c r="AO160" s="3631" t="s">
        <v>31</v>
      </c>
      <c r="AP160" s="3638"/>
      <c r="AQ160" s="3287"/>
      <c r="AR160" s="3365"/>
      <c r="AS160" s="3806"/>
      <c r="AT160" s="3806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3498"/>
      <c r="B161" s="3499"/>
      <c r="C161" s="3500"/>
      <c r="D161" s="1438" t="s">
        <v>32</v>
      </c>
      <c r="E161" s="1386" t="s">
        <v>33</v>
      </c>
      <c r="F161" s="1402" t="s">
        <v>34</v>
      </c>
      <c r="G161" s="1353" t="s">
        <v>33</v>
      </c>
      <c r="H161" s="1352" t="s">
        <v>34</v>
      </c>
      <c r="I161" s="1353" t="s">
        <v>33</v>
      </c>
      <c r="J161" s="1352" t="s">
        <v>34</v>
      </c>
      <c r="K161" s="1353" t="s">
        <v>33</v>
      </c>
      <c r="L161" s="1352" t="s">
        <v>34</v>
      </c>
      <c r="M161" s="1353" t="s">
        <v>33</v>
      </c>
      <c r="N161" s="1352" t="s">
        <v>34</v>
      </c>
      <c r="O161" s="1353" t="s">
        <v>33</v>
      </c>
      <c r="P161" s="1352" t="s">
        <v>34</v>
      </c>
      <c r="Q161" s="1353" t="s">
        <v>33</v>
      </c>
      <c r="R161" s="1352" t="s">
        <v>34</v>
      </c>
      <c r="S161" s="1353" t="s">
        <v>33</v>
      </c>
      <c r="T161" s="1352" t="s">
        <v>34</v>
      </c>
      <c r="U161" s="1353" t="s">
        <v>33</v>
      </c>
      <c r="V161" s="1352" t="s">
        <v>34</v>
      </c>
      <c r="W161" s="1353" t="s">
        <v>33</v>
      </c>
      <c r="X161" s="1352" t="s">
        <v>34</v>
      </c>
      <c r="Y161" s="1353" t="s">
        <v>33</v>
      </c>
      <c r="Z161" s="1352" t="s">
        <v>34</v>
      </c>
      <c r="AA161" s="1353" t="s">
        <v>33</v>
      </c>
      <c r="AB161" s="1352" t="s">
        <v>34</v>
      </c>
      <c r="AC161" s="1353" t="s">
        <v>33</v>
      </c>
      <c r="AD161" s="1352" t="s">
        <v>34</v>
      </c>
      <c r="AE161" s="1353" t="s">
        <v>33</v>
      </c>
      <c r="AF161" s="1352" t="s">
        <v>34</v>
      </c>
      <c r="AG161" s="1353" t="s">
        <v>33</v>
      </c>
      <c r="AH161" s="1352" t="s">
        <v>34</v>
      </c>
      <c r="AI161" s="1353" t="s">
        <v>33</v>
      </c>
      <c r="AJ161" s="1352" t="s">
        <v>34</v>
      </c>
      <c r="AK161" s="1353" t="s">
        <v>33</v>
      </c>
      <c r="AL161" s="1352" t="s">
        <v>34</v>
      </c>
      <c r="AM161" s="1353" t="s">
        <v>33</v>
      </c>
      <c r="AN161" s="1352" t="s">
        <v>34</v>
      </c>
      <c r="AO161" s="1353" t="s">
        <v>33</v>
      </c>
      <c r="AP161" s="1352" t="s">
        <v>34</v>
      </c>
      <c r="AQ161" s="3510"/>
      <c r="AR161" s="3682"/>
      <c r="AS161" s="3806"/>
      <c r="AT161" s="3806"/>
      <c r="AU161" s="1231"/>
      <c r="AV161" s="3655"/>
      <c r="AW161" s="3506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3649" t="s">
        <v>194</v>
      </c>
      <c r="B162" s="3802" t="s">
        <v>195</v>
      </c>
      <c r="C162" s="3803"/>
      <c r="D162" s="1456">
        <f t="shared" ref="D162:D172" si="115">SUM(F162)</f>
        <v>0</v>
      </c>
      <c r="E162" s="1457"/>
      <c r="F162" s="1458">
        <f>SUM(AD162+AF162+AH162+AJ162+AL162+AN162+AP162)</f>
        <v>0</v>
      </c>
      <c r="G162" s="1459"/>
      <c r="H162" s="1460"/>
      <c r="I162" s="1459"/>
      <c r="J162" s="1460"/>
      <c r="K162" s="1459"/>
      <c r="L162" s="1460"/>
      <c r="M162" s="1459"/>
      <c r="N162" s="1460"/>
      <c r="O162" s="1459"/>
      <c r="P162" s="1460"/>
      <c r="Q162" s="1459"/>
      <c r="R162" s="1460"/>
      <c r="S162" s="1459"/>
      <c r="T162" s="1460"/>
      <c r="U162" s="1459"/>
      <c r="V162" s="1460"/>
      <c r="W162" s="1459"/>
      <c r="X162" s="1460"/>
      <c r="Y162" s="1459"/>
      <c r="Z162" s="1460"/>
      <c r="AA162" s="1459"/>
      <c r="AB162" s="1460"/>
      <c r="AC162" s="1461"/>
      <c r="AD162" s="1357"/>
      <c r="AE162" s="1461"/>
      <c r="AF162" s="1357"/>
      <c r="AG162" s="1461"/>
      <c r="AH162" s="1357"/>
      <c r="AI162" s="1461"/>
      <c r="AJ162" s="1357"/>
      <c r="AK162" s="1461"/>
      <c r="AL162" s="1357"/>
      <c r="AM162" s="1461"/>
      <c r="AN162" s="1357"/>
      <c r="AO162" s="1461"/>
      <c r="AP162" s="1357"/>
      <c r="AQ162" s="1462"/>
      <c r="AR162" s="1357"/>
      <c r="AS162" s="1374"/>
      <c r="AT162" s="1374"/>
      <c r="AU162" s="1360"/>
      <c r="AV162" s="1463"/>
      <c r="AW162" s="1463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239"/>
      <c r="AD165" s="47"/>
      <c r="AE165" s="1239"/>
      <c r="AF165" s="47"/>
      <c r="AG165" s="1239"/>
      <c r="AH165" s="47"/>
      <c r="AI165" s="1239"/>
      <c r="AJ165" s="47"/>
      <c r="AK165" s="1239"/>
      <c r="AL165" s="47"/>
      <c r="AM165" s="1239"/>
      <c r="AN165" s="47"/>
      <c r="AO165" s="1239"/>
      <c r="AP165" s="47"/>
      <c r="AQ165" s="314"/>
      <c r="AR165" s="47"/>
      <c r="AS165" s="46"/>
      <c r="AT165" s="46"/>
      <c r="AU165" s="49"/>
      <c r="AV165" s="1240"/>
      <c r="AW165" s="1240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3649" t="s">
        <v>196</v>
      </c>
      <c r="C166" s="1464" t="s">
        <v>4</v>
      </c>
      <c r="D166" s="1242">
        <f t="shared" si="115"/>
        <v>0</v>
      </c>
      <c r="E166" s="309"/>
      <c r="F166" s="1454">
        <f t="shared" si="117"/>
        <v>0</v>
      </c>
      <c r="G166" s="1399"/>
      <c r="H166" s="1465"/>
      <c r="I166" s="1399"/>
      <c r="J166" s="1465"/>
      <c r="K166" s="1399"/>
      <c r="L166" s="1465"/>
      <c r="M166" s="1399"/>
      <c r="N166" s="1465"/>
      <c r="O166" s="1399"/>
      <c r="P166" s="1465"/>
      <c r="Q166" s="1399"/>
      <c r="R166" s="1465"/>
      <c r="S166" s="1399"/>
      <c r="T166" s="1465"/>
      <c r="U166" s="1399"/>
      <c r="V166" s="1465"/>
      <c r="W166" s="1399"/>
      <c r="X166" s="1465"/>
      <c r="Y166" s="1399"/>
      <c r="Z166" s="1465"/>
      <c r="AA166" s="1399"/>
      <c r="AB166" s="1465"/>
      <c r="AC166" s="1466"/>
      <c r="AD166" s="1442">
        <f t="shared" ref="AD166:AW166" si="120">SUM(AD167:AD172)</f>
        <v>0</v>
      </c>
      <c r="AE166" s="1466"/>
      <c r="AF166" s="1442">
        <f t="shared" si="120"/>
        <v>0</v>
      </c>
      <c r="AG166" s="1466"/>
      <c r="AH166" s="1442">
        <f t="shared" si="120"/>
        <v>0</v>
      </c>
      <c r="AI166" s="1466"/>
      <c r="AJ166" s="1442">
        <f t="shared" si="120"/>
        <v>0</v>
      </c>
      <c r="AK166" s="1466"/>
      <c r="AL166" s="1442">
        <f t="shared" si="120"/>
        <v>0</v>
      </c>
      <c r="AM166" s="1466"/>
      <c r="AN166" s="1442">
        <f t="shared" si="120"/>
        <v>0</v>
      </c>
      <c r="AO166" s="1466"/>
      <c r="AP166" s="1442">
        <f t="shared" si="120"/>
        <v>0</v>
      </c>
      <c r="AQ166" s="1467">
        <f>SUM(AQ167:AQ172)</f>
        <v>0</v>
      </c>
      <c r="AR166" s="1442">
        <f t="shared" si="120"/>
        <v>0</v>
      </c>
      <c r="AS166" s="1380">
        <f>SUM(AS167:AS172)</f>
        <v>0</v>
      </c>
      <c r="AT166" s="1380">
        <f>SUM(AT167:AT172)</f>
        <v>0</v>
      </c>
      <c r="AU166" s="1380">
        <f>SUM(AU167:AU172)</f>
        <v>0</v>
      </c>
      <c r="AV166" s="1384">
        <f t="shared" si="120"/>
        <v>0</v>
      </c>
      <c r="AW166" s="1380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1457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512"/>
      <c r="B172" s="3512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239"/>
      <c r="AD172" s="304"/>
      <c r="AE172" s="1239"/>
      <c r="AF172" s="304"/>
      <c r="AG172" s="1239"/>
      <c r="AH172" s="304"/>
      <c r="AI172" s="1239"/>
      <c r="AJ172" s="304"/>
      <c r="AK172" s="1239"/>
      <c r="AL172" s="304"/>
      <c r="AM172" s="1239"/>
      <c r="AN172" s="304"/>
      <c r="AO172" s="1239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3649" t="s">
        <v>203</v>
      </c>
      <c r="B173" s="3649" t="s">
        <v>204</v>
      </c>
      <c r="C173" s="1468" t="s">
        <v>96</v>
      </c>
      <c r="D173" s="322">
        <f t="shared" ref="D173:D177" si="127">SUM(E173)</f>
        <v>0</v>
      </c>
      <c r="E173" s="1456">
        <f>SUM(AC173+AE173+AG173+AI173+AK173+AM173+AO173)</f>
        <v>0</v>
      </c>
      <c r="F173" s="1457"/>
      <c r="G173" s="1459"/>
      <c r="H173" s="1460"/>
      <c r="I173" s="1459"/>
      <c r="J173" s="1469"/>
      <c r="K173" s="1459"/>
      <c r="L173" s="1460"/>
      <c r="M173" s="1459"/>
      <c r="N173" s="1469"/>
      <c r="O173" s="1459"/>
      <c r="P173" s="1460"/>
      <c r="Q173" s="1459"/>
      <c r="R173" s="1469"/>
      <c r="S173" s="1459"/>
      <c r="T173" s="1460"/>
      <c r="U173" s="1459"/>
      <c r="V173" s="1469"/>
      <c r="W173" s="1459"/>
      <c r="X173" s="1460"/>
      <c r="Y173" s="1459"/>
      <c r="Z173" s="1469"/>
      <c r="AA173" s="1459"/>
      <c r="AB173" s="1469"/>
      <c r="AC173" s="1367"/>
      <c r="AD173" s="1470"/>
      <c r="AE173" s="1367"/>
      <c r="AF173" s="1470"/>
      <c r="AG173" s="1367"/>
      <c r="AH173" s="1470"/>
      <c r="AI173" s="1367"/>
      <c r="AJ173" s="1470"/>
      <c r="AK173" s="1367"/>
      <c r="AL173" s="1470"/>
      <c r="AM173" s="1367"/>
      <c r="AN173" s="1470"/>
      <c r="AO173" s="1367"/>
      <c r="AP173" s="1470"/>
      <c r="AQ173" s="1462"/>
      <c r="AR173" s="1374"/>
      <c r="AS173" s="1374"/>
      <c r="AT173" s="1374"/>
      <c r="AU173" s="1374"/>
      <c r="AV173" s="1463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512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248"/>
      <c r="K177" s="311"/>
      <c r="L177" s="312"/>
      <c r="M177" s="311"/>
      <c r="N177" s="1248"/>
      <c r="O177" s="311"/>
      <c r="P177" s="312"/>
      <c r="Q177" s="311"/>
      <c r="R177" s="1248"/>
      <c r="S177" s="311"/>
      <c r="T177" s="312"/>
      <c r="U177" s="311"/>
      <c r="V177" s="1248"/>
      <c r="W177" s="311"/>
      <c r="X177" s="312"/>
      <c r="Y177" s="311"/>
      <c r="Z177" s="1248"/>
      <c r="AA177" s="311"/>
      <c r="AB177" s="1248"/>
      <c r="AC177" s="45"/>
      <c r="AD177" s="1249"/>
      <c r="AE177" s="45"/>
      <c r="AF177" s="1249"/>
      <c r="AG177" s="45"/>
      <c r="AH177" s="1249"/>
      <c r="AI177" s="45"/>
      <c r="AJ177" s="1249"/>
      <c r="AK177" s="45"/>
      <c r="AL177" s="1249"/>
      <c r="AM177" s="45"/>
      <c r="AN177" s="1249"/>
      <c r="AO177" s="45"/>
      <c r="AP177" s="1249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3801" t="s">
        <v>208</v>
      </c>
      <c r="B178" s="3769" t="s">
        <v>209</v>
      </c>
      <c r="C178" s="1471" t="s">
        <v>210</v>
      </c>
      <c r="D178" s="1251">
        <f>SUM(E178:F178)</f>
        <v>0</v>
      </c>
      <c r="E178" s="1242">
        <f>+G178+I178+K178+M178+O178+Q178+S178+U178+W178+Y178+AA178+AC178+AE178+AG178+AI178+AK178+AM178+AO178</f>
        <v>0</v>
      </c>
      <c r="F178" s="1252">
        <f t="shared" ref="E178:F180" si="128">+H178+J178+L178+N178+P178+R178+T178+V178+X178+Z178+AB178+AD178+AF178+AH178+AJ178+AL178+AN178+AP178</f>
        <v>0</v>
      </c>
      <c r="G178" s="1253">
        <f>SUM(G179:G180)</f>
        <v>0</v>
      </c>
      <c r="H178" s="1254">
        <f t="shared" ref="H178:AS178" si="129">SUM(H179:H180)</f>
        <v>0</v>
      </c>
      <c r="I178" s="1253">
        <f t="shared" si="129"/>
        <v>0</v>
      </c>
      <c r="J178" s="1254">
        <f t="shared" si="129"/>
        <v>0</v>
      </c>
      <c r="K178" s="1253">
        <f>SUM(K179:K180)</f>
        <v>0</v>
      </c>
      <c r="L178" s="630">
        <f t="shared" si="129"/>
        <v>0</v>
      </c>
      <c r="M178" s="1253">
        <f t="shared" si="129"/>
        <v>0</v>
      </c>
      <c r="N178" s="1255">
        <f t="shared" si="129"/>
        <v>0</v>
      </c>
      <c r="O178" s="1472">
        <f t="shared" si="129"/>
        <v>0</v>
      </c>
      <c r="P178" s="1254">
        <f t="shared" si="129"/>
        <v>0</v>
      </c>
      <c r="Q178" s="1472">
        <f t="shared" si="129"/>
        <v>0</v>
      </c>
      <c r="R178" s="1254">
        <f t="shared" si="129"/>
        <v>0</v>
      </c>
      <c r="S178" s="1472">
        <f t="shared" si="129"/>
        <v>0</v>
      </c>
      <c r="T178" s="1254">
        <f t="shared" si="129"/>
        <v>0</v>
      </c>
      <c r="U178" s="1472">
        <f t="shared" si="129"/>
        <v>0</v>
      </c>
      <c r="V178" s="1254">
        <f t="shared" si="129"/>
        <v>0</v>
      </c>
      <c r="W178" s="1472">
        <f t="shared" si="129"/>
        <v>0</v>
      </c>
      <c r="X178" s="1254">
        <f t="shared" si="129"/>
        <v>0</v>
      </c>
      <c r="Y178" s="1472">
        <f t="shared" si="129"/>
        <v>0</v>
      </c>
      <c r="Z178" s="1254">
        <f t="shared" si="129"/>
        <v>0</v>
      </c>
      <c r="AA178" s="1472">
        <f t="shared" si="129"/>
        <v>0</v>
      </c>
      <c r="AB178" s="1254">
        <f t="shared" si="129"/>
        <v>0</v>
      </c>
      <c r="AC178" s="1253">
        <f t="shared" si="129"/>
        <v>0</v>
      </c>
      <c r="AD178" s="1254">
        <f t="shared" si="129"/>
        <v>0</v>
      </c>
      <c r="AE178" s="1253">
        <f t="shared" si="129"/>
        <v>0</v>
      </c>
      <c r="AF178" s="1254">
        <f t="shared" si="129"/>
        <v>0</v>
      </c>
      <c r="AG178" s="1253">
        <f t="shared" si="129"/>
        <v>0</v>
      </c>
      <c r="AH178" s="1254">
        <f t="shared" si="129"/>
        <v>0</v>
      </c>
      <c r="AI178" s="1253">
        <f t="shared" si="129"/>
        <v>0</v>
      </c>
      <c r="AJ178" s="1254">
        <f t="shared" si="129"/>
        <v>0</v>
      </c>
      <c r="AK178" s="1253">
        <f t="shared" si="129"/>
        <v>0</v>
      </c>
      <c r="AL178" s="1254">
        <f t="shared" si="129"/>
        <v>0</v>
      </c>
      <c r="AM178" s="1253">
        <f t="shared" si="129"/>
        <v>0</v>
      </c>
      <c r="AN178" s="1254">
        <f t="shared" si="129"/>
        <v>0</v>
      </c>
      <c r="AO178" s="1253">
        <f t="shared" si="129"/>
        <v>0</v>
      </c>
      <c r="AP178" s="1254">
        <f t="shared" si="129"/>
        <v>0</v>
      </c>
      <c r="AQ178" s="1257">
        <f t="shared" si="129"/>
        <v>0</v>
      </c>
      <c r="AR178" s="1254">
        <f t="shared" si="129"/>
        <v>0</v>
      </c>
      <c r="AS178" s="1254">
        <f t="shared" si="129"/>
        <v>0</v>
      </c>
      <c r="AT178" s="1254">
        <f>SUM(AT179:AT180)</f>
        <v>0</v>
      </c>
      <c r="AU178" s="1254">
        <f>SUM(AU179:AU180)</f>
        <v>0</v>
      </c>
      <c r="AV178" s="1258">
        <f>SUM(AV179:AV180)</f>
        <v>0</v>
      </c>
      <c r="AW178" s="1254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1471" t="s">
        <v>211</v>
      </c>
      <c r="D179" s="322">
        <f>SUM(E179:F179)</f>
        <v>0</v>
      </c>
      <c r="E179" s="322">
        <f t="shared" si="128"/>
        <v>0</v>
      </c>
      <c r="F179" s="1456">
        <f t="shared" si="128"/>
        <v>0</v>
      </c>
      <c r="G179" s="1356"/>
      <c r="H179" s="1357"/>
      <c r="I179" s="1367"/>
      <c r="J179" s="1374"/>
      <c r="K179" s="1367"/>
      <c r="L179" s="1473"/>
      <c r="M179" s="1367"/>
      <c r="N179" s="1357"/>
      <c r="O179" s="1367"/>
      <c r="P179" s="25"/>
      <c r="Q179" s="1367"/>
      <c r="R179" s="25"/>
      <c r="S179" s="1367"/>
      <c r="T179" s="25"/>
      <c r="U179" s="1367"/>
      <c r="V179" s="25"/>
      <c r="W179" s="1367"/>
      <c r="X179" s="25"/>
      <c r="Y179" s="1367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3692"/>
      <c r="B180" s="3655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3801" t="s">
        <v>213</v>
      </c>
      <c r="B181" s="3649" t="s">
        <v>214</v>
      </c>
      <c r="C181" s="1474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512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3769" t="s">
        <v>218</v>
      </c>
      <c r="C184" s="1471" t="s">
        <v>215</v>
      </c>
      <c r="D184" s="1456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1469"/>
      <c r="I184" s="357"/>
      <c r="J184" s="1469"/>
      <c r="K184" s="357"/>
      <c r="L184" s="1469"/>
      <c r="M184" s="357"/>
      <c r="N184" s="1469"/>
      <c r="O184" s="357"/>
      <c r="P184" s="1469"/>
      <c r="Q184" s="357"/>
      <c r="R184" s="1469"/>
      <c r="S184" s="357"/>
      <c r="T184" s="1469"/>
      <c r="U184" s="357"/>
      <c r="V184" s="1469"/>
      <c r="W184" s="357"/>
      <c r="X184" s="1469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655"/>
      <c r="C185" s="368" t="s">
        <v>219</v>
      </c>
      <c r="D185" s="1242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3789" t="s">
        <v>96</v>
      </c>
      <c r="C186" s="1474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1461"/>
      <c r="AB186" s="1470"/>
      <c r="AC186" s="1367"/>
      <c r="AD186" s="1374"/>
      <c r="AE186" s="1367"/>
      <c r="AF186" s="1374"/>
      <c r="AG186" s="1367"/>
      <c r="AH186" s="1374"/>
      <c r="AI186" s="1367"/>
      <c r="AJ186" s="1374"/>
      <c r="AK186" s="1367"/>
      <c r="AL186" s="1374"/>
      <c r="AM186" s="1367"/>
      <c r="AN186" s="1374"/>
      <c r="AO186" s="1367"/>
      <c r="AP186" s="1374"/>
      <c r="AQ186" s="1462"/>
      <c r="AR186" s="1357"/>
      <c r="AS186" s="1374"/>
      <c r="AT186" s="1374"/>
      <c r="AU186" s="1374"/>
      <c r="AV186" s="1360"/>
      <c r="AW186" s="1374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3692"/>
      <c r="B188" s="3686"/>
      <c r="C188" s="1261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3649" t="s">
        <v>222</v>
      </c>
      <c r="B189" s="3798" t="s">
        <v>196</v>
      </c>
      <c r="C189" s="3638"/>
      <c r="D189" s="1475">
        <f>SUM(E189+F189)</f>
        <v>0</v>
      </c>
      <c r="E189" s="1475">
        <f>SUM(AC189+AE189+AG189+AI189+AK189)</f>
        <v>0</v>
      </c>
      <c r="F189" s="1475">
        <f>SUM(AD189+AF189+AH189+AJ189+AL189)</f>
        <v>0</v>
      </c>
      <c r="G189" s="1399"/>
      <c r="H189" s="1400"/>
      <c r="I189" s="1399"/>
      <c r="J189" s="1400"/>
      <c r="K189" s="1399"/>
      <c r="L189" s="1400"/>
      <c r="M189" s="1399"/>
      <c r="N189" s="1400"/>
      <c r="O189" s="1399"/>
      <c r="P189" s="1400"/>
      <c r="Q189" s="1399"/>
      <c r="R189" s="1400"/>
      <c r="S189" s="1399"/>
      <c r="T189" s="1400"/>
      <c r="U189" s="1399"/>
      <c r="V189" s="1400"/>
      <c r="W189" s="1399"/>
      <c r="X189" s="1400"/>
      <c r="Y189" s="1399"/>
      <c r="Z189" s="1400"/>
      <c r="AA189" s="1399"/>
      <c r="AB189" s="1400"/>
      <c r="AC189" s="1400"/>
      <c r="AD189" s="1400"/>
      <c r="AE189" s="1400"/>
      <c r="AF189" s="1400"/>
      <c r="AG189" s="1400"/>
      <c r="AH189" s="1400"/>
      <c r="AI189" s="1400"/>
      <c r="AJ189" s="1400"/>
      <c r="AK189" s="1476"/>
      <c r="AL189" s="1477"/>
      <c r="AM189" s="1399"/>
      <c r="AN189" s="1400"/>
      <c r="AO189" s="1399"/>
      <c r="AP189" s="1400"/>
      <c r="AQ189" s="1478"/>
      <c r="AR189" s="1479"/>
      <c r="AS189" s="1477"/>
      <c r="AT189" s="1477"/>
      <c r="AU189" s="1477"/>
      <c r="AV189" s="1480"/>
      <c r="AW189" s="1480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1456">
        <f t="shared" si="137"/>
        <v>0</v>
      </c>
      <c r="E190" s="1456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3649" t="s">
        <v>96</v>
      </c>
      <c r="C192" s="1474" t="s">
        <v>215</v>
      </c>
      <c r="D192" s="1456">
        <f t="shared" si="137"/>
        <v>0</v>
      </c>
      <c r="E192" s="322">
        <f t="shared" si="139"/>
        <v>0</v>
      </c>
      <c r="F192" s="378">
        <f t="shared" si="139"/>
        <v>0</v>
      </c>
      <c r="G192" s="1459"/>
      <c r="H192" s="1481"/>
      <c r="I192" s="1459"/>
      <c r="J192" s="1481"/>
      <c r="K192" s="1459"/>
      <c r="L192" s="1481"/>
      <c r="M192" s="1459"/>
      <c r="N192" s="1481"/>
      <c r="O192" s="1459"/>
      <c r="P192" s="1481"/>
      <c r="Q192" s="1459"/>
      <c r="R192" s="1481"/>
      <c r="S192" s="1459"/>
      <c r="T192" s="1481"/>
      <c r="U192" s="1459"/>
      <c r="V192" s="1481"/>
      <c r="W192" s="1459"/>
      <c r="X192" s="1481"/>
      <c r="Y192" s="1459"/>
      <c r="Z192" s="1481"/>
      <c r="AA192" s="1459"/>
      <c r="AB192" s="1481"/>
      <c r="AC192" s="1481"/>
      <c r="AD192" s="1481"/>
      <c r="AE192" s="1481"/>
      <c r="AF192" s="1481"/>
      <c r="AG192" s="1481"/>
      <c r="AH192" s="1481"/>
      <c r="AI192" s="1481"/>
      <c r="AJ192" s="1481"/>
      <c r="AK192" s="1367"/>
      <c r="AL192" s="1374"/>
      <c r="AM192" s="1459"/>
      <c r="AN192" s="1481"/>
      <c r="AO192" s="1459"/>
      <c r="AP192" s="1481"/>
      <c r="AQ192" s="1462"/>
      <c r="AR192" s="1357"/>
      <c r="AS192" s="1374"/>
      <c r="AT192" s="1374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512"/>
      <c r="B193" s="3512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1269"/>
      <c r="I193" s="311"/>
      <c r="J193" s="1269"/>
      <c r="K193" s="311"/>
      <c r="L193" s="1269"/>
      <c r="M193" s="311"/>
      <c r="N193" s="1269"/>
      <c r="O193" s="311"/>
      <c r="P193" s="1269"/>
      <c r="Q193" s="311"/>
      <c r="R193" s="1269"/>
      <c r="S193" s="311"/>
      <c r="T193" s="1269"/>
      <c r="U193" s="311"/>
      <c r="V193" s="1269"/>
      <c r="W193" s="311"/>
      <c r="X193" s="1269"/>
      <c r="Y193" s="311"/>
      <c r="Z193" s="1269"/>
      <c r="AA193" s="311"/>
      <c r="AB193" s="1269"/>
      <c r="AC193" s="1269"/>
      <c r="AD193" s="1269"/>
      <c r="AE193" s="1269"/>
      <c r="AF193" s="1269"/>
      <c r="AG193" s="1269"/>
      <c r="AH193" s="1269"/>
      <c r="AI193" s="1269"/>
      <c r="AJ193" s="1269"/>
      <c r="AK193" s="1270"/>
      <c r="AL193" s="1271"/>
      <c r="AM193" s="1272"/>
      <c r="AN193" s="1269"/>
      <c r="AO193" s="1272"/>
      <c r="AP193" s="1269"/>
      <c r="AQ193" s="1273"/>
      <c r="AR193" s="1274"/>
      <c r="AS193" s="1271"/>
      <c r="AT193" s="1271"/>
      <c r="AU193" s="1271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3799" t="s">
        <v>225</v>
      </c>
      <c r="B194" s="3800" t="s">
        <v>226</v>
      </c>
      <c r="C194" s="1482" t="s">
        <v>227</v>
      </c>
      <c r="D194" s="1456">
        <f t="shared" si="137"/>
        <v>0</v>
      </c>
      <c r="E194" s="1456">
        <f t="shared" ref="E194:F196" si="140">SUM(Y194+AA194+AC194+AE194+AG194+AI194+AK194+AM194+AO194)</f>
        <v>0</v>
      </c>
      <c r="F194" s="1483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3697"/>
      <c r="B196" s="3699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3649" t="s">
        <v>231</v>
      </c>
      <c r="C197" s="1484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1459"/>
      <c r="H197" s="1481"/>
      <c r="I197" s="1459"/>
      <c r="J197" s="1481"/>
      <c r="K197" s="1459"/>
      <c r="L197" s="1481"/>
      <c r="M197" s="1459"/>
      <c r="N197" s="1481"/>
      <c r="O197" s="1459"/>
      <c r="P197" s="1481"/>
      <c r="Q197" s="1459"/>
      <c r="R197" s="1481"/>
      <c r="S197" s="1459"/>
      <c r="T197" s="1481"/>
      <c r="U197" s="1459"/>
      <c r="V197" s="1481"/>
      <c r="W197" s="1459"/>
      <c r="X197" s="1481"/>
      <c r="Y197" s="1459"/>
      <c r="Z197" s="1481"/>
      <c r="AA197" s="1459"/>
      <c r="AB197" s="1481"/>
      <c r="AC197" s="1367"/>
      <c r="AD197" s="1374"/>
      <c r="AE197" s="1367"/>
      <c r="AF197" s="1374"/>
      <c r="AG197" s="1367"/>
      <c r="AH197" s="1374"/>
      <c r="AI197" s="1367"/>
      <c r="AJ197" s="1374"/>
      <c r="AK197" s="1367"/>
      <c r="AL197" s="1374"/>
      <c r="AM197" s="1367"/>
      <c r="AN197" s="1374"/>
      <c r="AO197" s="1367"/>
      <c r="AP197" s="1374"/>
      <c r="AQ197" s="1485"/>
      <c r="AR197" s="1374"/>
      <c r="AS197" s="1374"/>
      <c r="AT197" s="1374"/>
      <c r="AU197" s="1374"/>
      <c r="AV197" s="1486"/>
      <c r="AW197" s="1374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3692"/>
      <c r="B198" s="3512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3640" t="s">
        <v>235</v>
      </c>
      <c r="B200" s="3641"/>
      <c r="C200" s="3642"/>
      <c r="D200" s="3789" t="s">
        <v>4</v>
      </c>
      <c r="E200" s="3790"/>
      <c r="F200" s="3791"/>
      <c r="G200" s="3631" t="s">
        <v>5</v>
      </c>
      <c r="H200" s="3646"/>
      <c r="I200" s="3646"/>
      <c r="J200" s="3646"/>
      <c r="K200" s="3646"/>
      <c r="L200" s="3646"/>
      <c r="M200" s="3646"/>
      <c r="N200" s="3646"/>
      <c r="O200" s="3646"/>
      <c r="P200" s="3646"/>
      <c r="Q200" s="3646"/>
      <c r="R200" s="3646"/>
      <c r="S200" s="3646"/>
      <c r="T200" s="3646"/>
      <c r="U200" s="3646"/>
      <c r="V200" s="3646"/>
      <c r="W200" s="3646"/>
      <c r="X200" s="3646"/>
      <c r="Y200" s="3646"/>
      <c r="Z200" s="3646"/>
      <c r="AA200" s="3646"/>
      <c r="AB200" s="3647"/>
      <c r="AC200" s="3797" t="s">
        <v>9</v>
      </c>
      <c r="AD200" s="3788" t="s">
        <v>236</v>
      </c>
      <c r="AE200" s="3788" t="s">
        <v>237</v>
      </c>
      <c r="AF200" s="3788" t="s">
        <v>238</v>
      </c>
      <c r="AG200" s="3788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3776" t="s">
        <v>14</v>
      </c>
      <c r="H201" s="3651"/>
      <c r="I201" s="3631" t="s">
        <v>15</v>
      </c>
      <c r="J201" s="3639"/>
      <c r="K201" s="3646" t="s">
        <v>16</v>
      </c>
      <c r="L201" s="3639"/>
      <c r="M201" s="3631" t="s">
        <v>17</v>
      </c>
      <c r="N201" s="3639"/>
      <c r="O201" s="3631" t="s">
        <v>18</v>
      </c>
      <c r="P201" s="3639"/>
      <c r="Q201" s="3631" t="s">
        <v>19</v>
      </c>
      <c r="R201" s="3639"/>
      <c r="S201" s="3631" t="s">
        <v>20</v>
      </c>
      <c r="T201" s="3639"/>
      <c r="U201" s="3631" t="s">
        <v>21</v>
      </c>
      <c r="V201" s="3639"/>
      <c r="W201" s="3631" t="s">
        <v>22</v>
      </c>
      <c r="X201" s="3639"/>
      <c r="Y201" s="3631" t="s">
        <v>23</v>
      </c>
      <c r="Z201" s="3638"/>
      <c r="AA201" s="3631" t="s">
        <v>24</v>
      </c>
      <c r="AB201" s="3638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3498"/>
      <c r="B202" s="3499"/>
      <c r="C202" s="3500"/>
      <c r="D202" s="1385" t="s">
        <v>32</v>
      </c>
      <c r="E202" s="1362" t="s">
        <v>33</v>
      </c>
      <c r="F202" s="1352" t="s">
        <v>34</v>
      </c>
      <c r="G202" s="1387" t="s">
        <v>33</v>
      </c>
      <c r="H202" s="1352" t="s">
        <v>34</v>
      </c>
      <c r="I202" s="1387" t="s">
        <v>33</v>
      </c>
      <c r="J202" s="1352" t="s">
        <v>34</v>
      </c>
      <c r="K202" s="1353" t="s">
        <v>33</v>
      </c>
      <c r="L202" s="1352" t="s">
        <v>34</v>
      </c>
      <c r="M202" s="1353" t="s">
        <v>33</v>
      </c>
      <c r="N202" s="1352" t="s">
        <v>34</v>
      </c>
      <c r="O202" s="1353" t="s">
        <v>33</v>
      </c>
      <c r="P202" s="1352" t="s">
        <v>34</v>
      </c>
      <c r="Q202" s="1353" t="s">
        <v>33</v>
      </c>
      <c r="R202" s="1352" t="s">
        <v>34</v>
      </c>
      <c r="S202" s="1353" t="s">
        <v>33</v>
      </c>
      <c r="T202" s="1352" t="s">
        <v>34</v>
      </c>
      <c r="U202" s="1353" t="s">
        <v>33</v>
      </c>
      <c r="V202" s="1352" t="s">
        <v>34</v>
      </c>
      <c r="W202" s="1353" t="s">
        <v>33</v>
      </c>
      <c r="X202" s="1352" t="s">
        <v>34</v>
      </c>
      <c r="Y202" s="1353" t="s">
        <v>33</v>
      </c>
      <c r="Z202" s="1352" t="s">
        <v>34</v>
      </c>
      <c r="AA202" s="1353" t="s">
        <v>33</v>
      </c>
      <c r="AB202" s="1352" t="s">
        <v>34</v>
      </c>
      <c r="AC202" s="3694"/>
      <c r="AD202" s="3682"/>
      <c r="AE202" s="3682"/>
      <c r="AF202" s="3682"/>
      <c r="AG202" s="3682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3794" t="s">
        <v>240</v>
      </c>
      <c r="B203" s="3795"/>
      <c r="C203" s="3796"/>
      <c r="D203" s="1487">
        <f>SUM(E203+F203)</f>
        <v>0</v>
      </c>
      <c r="E203" s="1365">
        <f>+K203+M203+O203+Q203+S203</f>
        <v>0</v>
      </c>
      <c r="F203" s="1488">
        <f>+L203+N203+P203+R203+T203</f>
        <v>0</v>
      </c>
      <c r="G203" s="1459"/>
      <c r="H203" s="1481"/>
      <c r="I203" s="1459"/>
      <c r="J203" s="1481"/>
      <c r="K203" s="1367"/>
      <c r="L203" s="1374"/>
      <c r="M203" s="1367"/>
      <c r="N203" s="1374"/>
      <c r="O203" s="1367"/>
      <c r="P203" s="1374"/>
      <c r="Q203" s="1367"/>
      <c r="R203" s="1374"/>
      <c r="S203" s="1367"/>
      <c r="T203" s="1374"/>
      <c r="U203" s="1489"/>
      <c r="V203" s="1490"/>
      <c r="W203" s="1489"/>
      <c r="X203" s="1490"/>
      <c r="Y203" s="1489"/>
      <c r="Z203" s="1490"/>
      <c r="AA203" s="1489"/>
      <c r="AB203" s="1491"/>
      <c r="AC203" s="1462"/>
      <c r="AD203" s="1355">
        <f t="shared" ref="AD203:AD208" si="141">SUM(AE203:AG203)</f>
        <v>0</v>
      </c>
      <c r="AE203" s="1374"/>
      <c r="AF203" s="1374"/>
      <c r="AG203" s="1374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3640" t="s">
        <v>235</v>
      </c>
      <c r="B210" s="3641"/>
      <c r="C210" s="3642"/>
      <c r="D210" s="3789" t="s">
        <v>4</v>
      </c>
      <c r="E210" s="3790"/>
      <c r="F210" s="3792"/>
      <c r="G210" s="3793" t="s">
        <v>5</v>
      </c>
      <c r="H210" s="3646"/>
      <c r="I210" s="3646"/>
      <c r="J210" s="3646"/>
      <c r="K210" s="3646"/>
      <c r="L210" s="3646"/>
      <c r="M210" s="3646"/>
      <c r="N210" s="3646"/>
      <c r="O210" s="3646"/>
      <c r="P210" s="3646"/>
      <c r="Q210" s="3646"/>
      <c r="R210" s="3646"/>
      <c r="S210" s="3646"/>
      <c r="T210" s="3646"/>
      <c r="U210" s="3646"/>
      <c r="V210" s="3646"/>
      <c r="W210" s="3646"/>
      <c r="X210" s="3646"/>
      <c r="Y210" s="3646"/>
      <c r="Z210" s="3646"/>
      <c r="AA210" s="3646"/>
      <c r="AB210" s="3646"/>
      <c r="AC210" s="3646"/>
      <c r="AD210" s="3646"/>
      <c r="AE210" s="3646"/>
      <c r="AF210" s="3646"/>
      <c r="AG210" s="3646"/>
      <c r="AH210" s="3646"/>
      <c r="AI210" s="3646"/>
      <c r="AJ210" s="3646"/>
      <c r="AK210" s="3646"/>
      <c r="AL210" s="3646"/>
      <c r="AM210" s="3646"/>
      <c r="AN210" s="3646"/>
      <c r="AO210" s="3646"/>
      <c r="AP210" s="3639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3686"/>
      <c r="E211" s="3567"/>
      <c r="F211" s="3689"/>
      <c r="G211" s="3776" t="s">
        <v>14</v>
      </c>
      <c r="H211" s="3651"/>
      <c r="I211" s="3631" t="s">
        <v>15</v>
      </c>
      <c r="J211" s="3639"/>
      <c r="K211" s="3646" t="s">
        <v>16</v>
      </c>
      <c r="L211" s="3639"/>
      <c r="M211" s="3631" t="s">
        <v>17</v>
      </c>
      <c r="N211" s="3639"/>
      <c r="O211" s="3631" t="s">
        <v>18</v>
      </c>
      <c r="P211" s="3639"/>
      <c r="Q211" s="3631" t="s">
        <v>19</v>
      </c>
      <c r="R211" s="3639"/>
      <c r="S211" s="3631" t="s">
        <v>20</v>
      </c>
      <c r="T211" s="3639"/>
      <c r="U211" s="3631" t="s">
        <v>21</v>
      </c>
      <c r="V211" s="3639"/>
      <c r="W211" s="3631" t="s">
        <v>22</v>
      </c>
      <c r="X211" s="3639"/>
      <c r="Y211" s="3631" t="s">
        <v>23</v>
      </c>
      <c r="Z211" s="3638"/>
      <c r="AA211" s="3631" t="s">
        <v>24</v>
      </c>
      <c r="AB211" s="3638"/>
      <c r="AC211" s="3631" t="s">
        <v>247</v>
      </c>
      <c r="AD211" s="3638"/>
      <c r="AE211" s="3631" t="s">
        <v>248</v>
      </c>
      <c r="AF211" s="3638"/>
      <c r="AG211" s="3631" t="s">
        <v>249</v>
      </c>
      <c r="AH211" s="3638"/>
      <c r="AI211" s="3631" t="s">
        <v>250</v>
      </c>
      <c r="AJ211" s="3638"/>
      <c r="AK211" s="3631" t="s">
        <v>29</v>
      </c>
      <c r="AL211" s="3638"/>
      <c r="AM211" s="3631" t="s">
        <v>30</v>
      </c>
      <c r="AN211" s="3638"/>
      <c r="AO211" s="3631" t="s">
        <v>31</v>
      </c>
      <c r="AP211" s="3638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3498"/>
      <c r="B212" s="3499"/>
      <c r="C212" s="3500"/>
      <c r="D212" s="1492" t="s">
        <v>32</v>
      </c>
      <c r="E212" s="1438" t="s">
        <v>33</v>
      </c>
      <c r="F212" s="442" t="s">
        <v>34</v>
      </c>
      <c r="G212" s="1353" t="s">
        <v>33</v>
      </c>
      <c r="H212" s="1352" t="s">
        <v>34</v>
      </c>
      <c r="I212" s="1353" t="s">
        <v>33</v>
      </c>
      <c r="J212" s="1352" t="s">
        <v>34</v>
      </c>
      <c r="K212" s="1353" t="s">
        <v>33</v>
      </c>
      <c r="L212" s="1352" t="s">
        <v>34</v>
      </c>
      <c r="M212" s="1353" t="s">
        <v>33</v>
      </c>
      <c r="N212" s="1352" t="s">
        <v>34</v>
      </c>
      <c r="O212" s="1353" t="s">
        <v>33</v>
      </c>
      <c r="P212" s="1352" t="s">
        <v>34</v>
      </c>
      <c r="Q212" s="1353" t="s">
        <v>33</v>
      </c>
      <c r="R212" s="1352" t="s">
        <v>34</v>
      </c>
      <c r="S212" s="1353" t="s">
        <v>33</v>
      </c>
      <c r="T212" s="1352" t="s">
        <v>34</v>
      </c>
      <c r="U212" s="1353" t="s">
        <v>33</v>
      </c>
      <c r="V212" s="1352" t="s">
        <v>34</v>
      </c>
      <c r="W212" s="1353" t="s">
        <v>33</v>
      </c>
      <c r="X212" s="1352" t="s">
        <v>34</v>
      </c>
      <c r="Y212" s="1353" t="s">
        <v>33</v>
      </c>
      <c r="Z212" s="1352" t="s">
        <v>34</v>
      </c>
      <c r="AA212" s="1353" t="s">
        <v>33</v>
      </c>
      <c r="AB212" s="1352" t="s">
        <v>34</v>
      </c>
      <c r="AC212" s="1353" t="s">
        <v>33</v>
      </c>
      <c r="AD212" s="1352" t="s">
        <v>34</v>
      </c>
      <c r="AE212" s="1353" t="s">
        <v>33</v>
      </c>
      <c r="AF212" s="1352" t="s">
        <v>34</v>
      </c>
      <c r="AG212" s="1353" t="s">
        <v>33</v>
      </c>
      <c r="AH212" s="1352" t="s">
        <v>34</v>
      </c>
      <c r="AI212" s="1353" t="s">
        <v>33</v>
      </c>
      <c r="AJ212" s="1352" t="s">
        <v>34</v>
      </c>
      <c r="AK212" s="1353" t="s">
        <v>33</v>
      </c>
      <c r="AL212" s="1352" t="s">
        <v>34</v>
      </c>
      <c r="AM212" s="1353" t="s">
        <v>33</v>
      </c>
      <c r="AN212" s="1352" t="s">
        <v>34</v>
      </c>
      <c r="AO212" s="1353" t="s">
        <v>33</v>
      </c>
      <c r="AP212" s="1352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3783" t="s">
        <v>251</v>
      </c>
      <c r="B213" s="3784"/>
      <c r="C213" s="3785"/>
      <c r="D213" s="1354">
        <f>SUM(E213:F213)</f>
        <v>0</v>
      </c>
      <c r="E213" s="1355">
        <f>SUM(G213+I213+K213+M213+O213+Q213+S213+U213+W213+Y213+AA213+AC213+AE213+AG213+AI213+AK213+AM213+AO213)</f>
        <v>0</v>
      </c>
      <c r="F213" s="1493">
        <f t="shared" ref="E213:F216" si="148">SUM(H213+J213+L213+N213+P213+R213+T213+V213+X213+Z213+AB213+AD213+AF213+AH213+AJ213+AL213+AN213+AP213)</f>
        <v>0</v>
      </c>
      <c r="G213" s="1494"/>
      <c r="H213" s="1357"/>
      <c r="I213" s="1356"/>
      <c r="J213" s="1357"/>
      <c r="K213" s="1356"/>
      <c r="L213" s="1357"/>
      <c r="M213" s="1356"/>
      <c r="N213" s="1357"/>
      <c r="O213" s="1356"/>
      <c r="P213" s="1357"/>
      <c r="Q213" s="1356"/>
      <c r="R213" s="1357"/>
      <c r="S213" s="1356"/>
      <c r="T213" s="1357"/>
      <c r="U213" s="1356"/>
      <c r="V213" s="1357"/>
      <c r="W213" s="1451"/>
      <c r="X213" s="1357"/>
      <c r="Y213" s="1356"/>
      <c r="Z213" s="1357"/>
      <c r="AA213" s="1356"/>
      <c r="AB213" s="1357"/>
      <c r="AC213" s="1356"/>
      <c r="AD213" s="1357"/>
      <c r="AE213" s="1356"/>
      <c r="AF213" s="1357"/>
      <c r="AG213" s="1356"/>
      <c r="AH213" s="1357"/>
      <c r="AI213" s="1356"/>
      <c r="AJ213" s="1357"/>
      <c r="AK213" s="1451"/>
      <c r="AL213" s="1357"/>
      <c r="AM213" s="1356"/>
      <c r="AN213" s="1357"/>
      <c r="AO213" s="1356"/>
      <c r="AP213" s="1357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3786" t="s">
        <v>256</v>
      </c>
      <c r="B218" s="3787"/>
      <c r="C218" s="3788"/>
      <c r="D218" s="3789" t="s">
        <v>257</v>
      </c>
      <c r="E218" s="3790"/>
      <c r="F218" s="3791"/>
      <c r="G218" s="3631" t="s">
        <v>5</v>
      </c>
      <c r="H218" s="3646"/>
      <c r="I218" s="3646"/>
      <c r="J218" s="3646"/>
      <c r="K218" s="3646"/>
      <c r="L218" s="3646"/>
      <c r="M218" s="3646"/>
      <c r="N218" s="3646"/>
      <c r="O218" s="3646"/>
      <c r="P218" s="3646"/>
      <c r="Q218" s="3646"/>
      <c r="R218" s="3646"/>
      <c r="S218" s="3646"/>
      <c r="T218" s="3646"/>
      <c r="U218" s="3646"/>
      <c r="V218" s="3646"/>
      <c r="W218" s="3646"/>
      <c r="X218" s="3646"/>
      <c r="Y218" s="3646"/>
      <c r="Z218" s="3646"/>
      <c r="AA218" s="3646"/>
      <c r="AB218" s="3646"/>
      <c r="AC218" s="3646"/>
      <c r="AD218" s="3646"/>
      <c r="AE218" s="3646"/>
      <c r="AF218" s="3646"/>
      <c r="AG218" s="3646"/>
      <c r="AH218" s="3646"/>
      <c r="AI218" s="3646"/>
      <c r="AJ218" s="3646"/>
      <c r="AK218" s="3646"/>
      <c r="AL218" s="3646"/>
      <c r="AM218" s="3646"/>
      <c r="AN218" s="3647"/>
      <c r="AO218" s="3777" t="s">
        <v>7</v>
      </c>
      <c r="AP218" s="3778" t="s">
        <v>258</v>
      </c>
      <c r="AQ218" s="3779" t="s">
        <v>259</v>
      </c>
      <c r="AR218" s="3775"/>
      <c r="AS218" s="3780" t="s">
        <v>260</v>
      </c>
      <c r="AT218" s="3773" t="s">
        <v>42</v>
      </c>
      <c r="AU218" s="3773" t="s">
        <v>261</v>
      </c>
      <c r="AV218" s="3774" t="s">
        <v>9</v>
      </c>
      <c r="AW218" s="3774" t="s">
        <v>262</v>
      </c>
      <c r="AX218" s="3775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3686"/>
      <c r="E219" s="3567"/>
      <c r="F219" s="3687"/>
      <c r="G219" s="3776" t="s">
        <v>124</v>
      </c>
      <c r="H219" s="3651"/>
      <c r="I219" s="3646" t="s">
        <v>16</v>
      </c>
      <c r="J219" s="3639"/>
      <c r="K219" s="3631" t="s">
        <v>17</v>
      </c>
      <c r="L219" s="3639"/>
      <c r="M219" s="3631" t="s">
        <v>18</v>
      </c>
      <c r="N219" s="3639"/>
      <c r="O219" s="3631" t="s">
        <v>19</v>
      </c>
      <c r="P219" s="3639"/>
      <c r="Q219" s="3631" t="s">
        <v>20</v>
      </c>
      <c r="R219" s="3639"/>
      <c r="S219" s="3631" t="s">
        <v>21</v>
      </c>
      <c r="T219" s="3639"/>
      <c r="U219" s="3631" t="s">
        <v>22</v>
      </c>
      <c r="V219" s="3639"/>
      <c r="W219" s="3631" t="s">
        <v>23</v>
      </c>
      <c r="X219" s="3638"/>
      <c r="Y219" s="3631" t="s">
        <v>24</v>
      </c>
      <c r="Z219" s="3638"/>
      <c r="AA219" s="3631" t="s">
        <v>247</v>
      </c>
      <c r="AB219" s="3638"/>
      <c r="AC219" s="3631" t="s">
        <v>248</v>
      </c>
      <c r="AD219" s="3638"/>
      <c r="AE219" s="3631" t="s">
        <v>249</v>
      </c>
      <c r="AF219" s="3638"/>
      <c r="AG219" s="3631" t="s">
        <v>250</v>
      </c>
      <c r="AH219" s="3638"/>
      <c r="AI219" s="3631" t="s">
        <v>29</v>
      </c>
      <c r="AJ219" s="3638"/>
      <c r="AK219" s="3631" t="s">
        <v>30</v>
      </c>
      <c r="AL219" s="3638"/>
      <c r="AM219" s="3631" t="s">
        <v>31</v>
      </c>
      <c r="AN219" s="3638"/>
      <c r="AO219" s="3343"/>
      <c r="AP219" s="3346"/>
      <c r="AQ219" s="3781" t="s">
        <v>263</v>
      </c>
      <c r="AR219" s="3782" t="s">
        <v>264</v>
      </c>
      <c r="AS219" s="3350"/>
      <c r="AT219" s="3331"/>
      <c r="AU219" s="3331"/>
      <c r="AV219" s="3334"/>
      <c r="AW219" s="3334"/>
      <c r="AX219" s="3775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3681"/>
      <c r="B220" s="3562"/>
      <c r="C220" s="3682"/>
      <c r="D220" s="1495" t="s">
        <v>32</v>
      </c>
      <c r="E220" s="1496" t="s">
        <v>33</v>
      </c>
      <c r="F220" s="617" t="s">
        <v>34</v>
      </c>
      <c r="G220" s="1353" t="s">
        <v>33</v>
      </c>
      <c r="H220" s="1352" t="s">
        <v>34</v>
      </c>
      <c r="I220" s="1353" t="s">
        <v>33</v>
      </c>
      <c r="J220" s="1352" t="s">
        <v>34</v>
      </c>
      <c r="K220" s="1353" t="s">
        <v>33</v>
      </c>
      <c r="L220" s="1352" t="s">
        <v>34</v>
      </c>
      <c r="M220" s="1353" t="s">
        <v>33</v>
      </c>
      <c r="N220" s="1352" t="s">
        <v>34</v>
      </c>
      <c r="O220" s="1353" t="s">
        <v>33</v>
      </c>
      <c r="P220" s="1352" t="s">
        <v>34</v>
      </c>
      <c r="Q220" s="1353" t="s">
        <v>33</v>
      </c>
      <c r="R220" s="1352" t="s">
        <v>34</v>
      </c>
      <c r="S220" s="1353" t="s">
        <v>33</v>
      </c>
      <c r="T220" s="1352" t="s">
        <v>34</v>
      </c>
      <c r="U220" s="1353" t="s">
        <v>33</v>
      </c>
      <c r="V220" s="1352" t="s">
        <v>34</v>
      </c>
      <c r="W220" s="1353" t="s">
        <v>33</v>
      </c>
      <c r="X220" s="1352" t="s">
        <v>34</v>
      </c>
      <c r="Y220" s="1353" t="s">
        <v>33</v>
      </c>
      <c r="Z220" s="1352" t="s">
        <v>34</v>
      </c>
      <c r="AA220" s="1353" t="s">
        <v>33</v>
      </c>
      <c r="AB220" s="1352" t="s">
        <v>34</v>
      </c>
      <c r="AC220" s="1353" t="s">
        <v>33</v>
      </c>
      <c r="AD220" s="1352" t="s">
        <v>34</v>
      </c>
      <c r="AE220" s="1353" t="s">
        <v>33</v>
      </c>
      <c r="AF220" s="1352" t="s">
        <v>34</v>
      </c>
      <c r="AG220" s="1353" t="s">
        <v>33</v>
      </c>
      <c r="AH220" s="1352" t="s">
        <v>34</v>
      </c>
      <c r="AI220" s="1353" t="s">
        <v>33</v>
      </c>
      <c r="AJ220" s="1352" t="s">
        <v>34</v>
      </c>
      <c r="AK220" s="1353" t="s">
        <v>33</v>
      </c>
      <c r="AL220" s="1352" t="s">
        <v>34</v>
      </c>
      <c r="AM220" s="1353" t="s">
        <v>33</v>
      </c>
      <c r="AN220" s="1352" t="s">
        <v>34</v>
      </c>
      <c r="AO220" s="3666"/>
      <c r="AP220" s="3668"/>
      <c r="AQ220" s="3673"/>
      <c r="AR220" s="3675"/>
      <c r="AS220" s="3671"/>
      <c r="AT220" s="3661"/>
      <c r="AU220" s="3661"/>
      <c r="AV220" s="3537"/>
      <c r="AW220" s="3537"/>
      <c r="AX220" s="3775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3770" t="s">
        <v>265</v>
      </c>
      <c r="B221" s="3771" t="s">
        <v>266</v>
      </c>
      <c r="C221" s="3772"/>
      <c r="D221" s="1497">
        <f t="shared" ref="D221:D265" si="149">SUM(E221+F221)</f>
        <v>14</v>
      </c>
      <c r="E221" s="1498">
        <f t="shared" ref="E221:F227" si="150">SUM(G221+I221+K221+M221+O221+Q221+S221+U221+W221+Y221+AA221+AC221+AE221+AG221+AI221+AK221+AM221)</f>
        <v>10</v>
      </c>
      <c r="F221" s="1499">
        <f t="shared" si="150"/>
        <v>4</v>
      </c>
      <c r="G221" s="1500">
        <v>0</v>
      </c>
      <c r="H221" s="1501">
        <v>0</v>
      </c>
      <c r="I221" s="1502">
        <v>0</v>
      </c>
      <c r="J221" s="1501">
        <v>0</v>
      </c>
      <c r="K221" s="1502">
        <v>0</v>
      </c>
      <c r="L221" s="1501">
        <v>0</v>
      </c>
      <c r="M221" s="1502">
        <v>2</v>
      </c>
      <c r="N221" s="1501">
        <v>1</v>
      </c>
      <c r="O221" s="1502">
        <v>0</v>
      </c>
      <c r="P221" s="1501">
        <v>0</v>
      </c>
      <c r="Q221" s="1502">
        <v>2</v>
      </c>
      <c r="R221" s="1501">
        <v>0</v>
      </c>
      <c r="S221" s="1502">
        <v>0</v>
      </c>
      <c r="T221" s="1501">
        <v>0</v>
      </c>
      <c r="U221" s="1502">
        <v>3</v>
      </c>
      <c r="V221" s="1503">
        <v>0</v>
      </c>
      <c r="W221" s="1502">
        <v>3</v>
      </c>
      <c r="X221" s="1503">
        <v>0</v>
      </c>
      <c r="Y221" s="1502">
        <v>0</v>
      </c>
      <c r="Z221" s="1503">
        <v>0</v>
      </c>
      <c r="AA221" s="1502">
        <v>0</v>
      </c>
      <c r="AB221" s="1503">
        <v>0</v>
      </c>
      <c r="AC221" s="1502">
        <v>0</v>
      </c>
      <c r="AD221" s="1503">
        <v>1</v>
      </c>
      <c r="AE221" s="1502">
        <v>0</v>
      </c>
      <c r="AF221" s="1503">
        <v>2</v>
      </c>
      <c r="AG221" s="1502">
        <v>0</v>
      </c>
      <c r="AH221" s="1503">
        <v>0</v>
      </c>
      <c r="AI221" s="1502">
        <v>0</v>
      </c>
      <c r="AJ221" s="1503">
        <v>0</v>
      </c>
      <c r="AK221" s="1502">
        <v>0</v>
      </c>
      <c r="AL221" s="1503">
        <v>0</v>
      </c>
      <c r="AM221" s="1502">
        <v>0</v>
      </c>
      <c r="AN221" s="1503">
        <v>0</v>
      </c>
      <c r="AO221" s="1504">
        <v>1</v>
      </c>
      <c r="AP221" s="1505">
        <v>0</v>
      </c>
      <c r="AQ221" s="466"/>
      <c r="AR221" s="467"/>
      <c r="AS221" s="467"/>
      <c r="AT221" s="1502">
        <v>0</v>
      </c>
      <c r="AU221" s="1502">
        <v>0</v>
      </c>
      <c r="AV221" s="1506">
        <v>0</v>
      </c>
      <c r="AW221" s="1506">
        <v>0</v>
      </c>
      <c r="AX221" s="1503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58</v>
      </c>
      <c r="E222" s="470">
        <f t="shared" si="150"/>
        <v>26</v>
      </c>
      <c r="F222" s="471">
        <f t="shared" si="150"/>
        <v>32</v>
      </c>
      <c r="G222" s="472">
        <v>0</v>
      </c>
      <c r="H222" s="473">
        <v>0</v>
      </c>
      <c r="I222" s="474">
        <v>0</v>
      </c>
      <c r="J222" s="473">
        <v>0</v>
      </c>
      <c r="K222" s="474">
        <v>0</v>
      </c>
      <c r="L222" s="473">
        <v>0</v>
      </c>
      <c r="M222" s="474">
        <v>1</v>
      </c>
      <c r="N222" s="473">
        <v>3</v>
      </c>
      <c r="O222" s="474">
        <v>0</v>
      </c>
      <c r="P222" s="473">
        <v>0</v>
      </c>
      <c r="Q222" s="474">
        <v>4</v>
      </c>
      <c r="R222" s="473">
        <v>0</v>
      </c>
      <c r="S222" s="474">
        <v>0</v>
      </c>
      <c r="T222" s="473">
        <v>0</v>
      </c>
      <c r="U222" s="474">
        <v>2</v>
      </c>
      <c r="V222" s="475">
        <v>0</v>
      </c>
      <c r="W222" s="474">
        <v>3</v>
      </c>
      <c r="X222" s="475">
        <v>2</v>
      </c>
      <c r="Y222" s="474">
        <v>3</v>
      </c>
      <c r="Z222" s="475">
        <v>0</v>
      </c>
      <c r="AA222" s="474">
        <v>1</v>
      </c>
      <c r="AB222" s="475">
        <v>2</v>
      </c>
      <c r="AC222" s="474">
        <v>3</v>
      </c>
      <c r="AD222" s="475">
        <v>8</v>
      </c>
      <c r="AE222" s="474">
        <v>1</v>
      </c>
      <c r="AF222" s="475">
        <v>6</v>
      </c>
      <c r="AG222" s="474">
        <v>4</v>
      </c>
      <c r="AH222" s="475">
        <v>6</v>
      </c>
      <c r="AI222" s="474">
        <v>3</v>
      </c>
      <c r="AJ222" s="475">
        <v>0</v>
      </c>
      <c r="AK222" s="474">
        <v>0</v>
      </c>
      <c r="AL222" s="475">
        <v>1</v>
      </c>
      <c r="AM222" s="474">
        <v>1</v>
      </c>
      <c r="AN222" s="475">
        <v>4</v>
      </c>
      <c r="AO222" s="476">
        <v>1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0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/>
      <c r="AP223" s="486"/>
      <c r="AQ223" s="481"/>
      <c r="AR223" s="486"/>
      <c r="AS223" s="1500"/>
      <c r="AT223" s="483"/>
      <c r="AU223" s="483"/>
      <c r="AV223" s="487"/>
      <c r="AW223" s="487"/>
      <c r="AX223" s="482"/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/>
      <c r="AP224" s="495"/>
      <c r="AQ224" s="466"/>
      <c r="AR224" s="467"/>
      <c r="AS224" s="481"/>
      <c r="AT224" s="492"/>
      <c r="AU224" s="492"/>
      <c r="AV224" s="496"/>
      <c r="AW224" s="496"/>
      <c r="AX224" s="491"/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/>
      <c r="AP225" s="495"/>
      <c r="AQ225" s="466"/>
      <c r="AR225" s="467"/>
      <c r="AS225" s="467"/>
      <c r="AT225" s="492"/>
      <c r="AU225" s="492"/>
      <c r="AV225" s="496"/>
      <c r="AW225" s="496"/>
      <c r="AX225" s="491"/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/>
      <c r="AP226" s="502"/>
      <c r="AQ226" s="503"/>
      <c r="AR226" s="504"/>
      <c r="AS226" s="504"/>
      <c r="AT226" s="499"/>
      <c r="AU226" s="499"/>
      <c r="AV226" s="505"/>
      <c r="AW226" s="505"/>
      <c r="AX226" s="498"/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/>
      <c r="AP227" s="502"/>
      <c r="AQ227" s="503"/>
      <c r="AR227" s="504"/>
      <c r="AS227" s="504"/>
      <c r="AT227" s="499"/>
      <c r="AU227" s="499"/>
      <c r="AV227" s="505"/>
      <c r="AW227" s="505"/>
      <c r="AX227" s="498"/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512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/>
      <c r="AP228" s="477"/>
      <c r="AQ228" s="509"/>
      <c r="AR228" s="510"/>
      <c r="AS228" s="510"/>
      <c r="AT228" s="474"/>
      <c r="AU228" s="474"/>
      <c r="AV228" s="478"/>
      <c r="AW228" s="478"/>
      <c r="AX228" s="473"/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3649" t="s">
        <v>100</v>
      </c>
      <c r="B229" s="3296" t="s">
        <v>269</v>
      </c>
      <c r="C229" s="3296"/>
      <c r="D229" s="1487">
        <f t="shared" si="149"/>
        <v>97</v>
      </c>
      <c r="E229" s="1507">
        <f t="shared" si="161"/>
        <v>47</v>
      </c>
      <c r="F229" s="1508">
        <f t="shared" si="161"/>
        <v>50</v>
      </c>
      <c r="G229" s="1500">
        <v>3</v>
      </c>
      <c r="H229" s="1501">
        <v>2</v>
      </c>
      <c r="I229" s="1502">
        <v>1</v>
      </c>
      <c r="J229" s="1501">
        <v>0</v>
      </c>
      <c r="K229" s="1502">
        <v>0</v>
      </c>
      <c r="L229" s="1501">
        <v>1</v>
      </c>
      <c r="M229" s="1502">
        <v>0</v>
      </c>
      <c r="N229" s="1501">
        <v>1</v>
      </c>
      <c r="O229" s="1502">
        <v>0</v>
      </c>
      <c r="P229" s="1501">
        <v>1</v>
      </c>
      <c r="Q229" s="1502">
        <v>2</v>
      </c>
      <c r="R229" s="1501">
        <v>1</v>
      </c>
      <c r="S229" s="1502">
        <v>1</v>
      </c>
      <c r="T229" s="1501">
        <v>0</v>
      </c>
      <c r="U229" s="1502">
        <v>2</v>
      </c>
      <c r="V229" s="1503">
        <v>0</v>
      </c>
      <c r="W229" s="1502">
        <v>2</v>
      </c>
      <c r="X229" s="1503">
        <v>3</v>
      </c>
      <c r="Y229" s="1502">
        <v>7</v>
      </c>
      <c r="Z229" s="1503">
        <v>7</v>
      </c>
      <c r="AA229" s="1502">
        <v>3</v>
      </c>
      <c r="AB229" s="1503">
        <v>5</v>
      </c>
      <c r="AC229" s="1502">
        <v>7</v>
      </c>
      <c r="AD229" s="1503">
        <v>8</v>
      </c>
      <c r="AE229" s="1502">
        <v>5</v>
      </c>
      <c r="AF229" s="1503">
        <v>6</v>
      </c>
      <c r="AG229" s="1502">
        <v>6</v>
      </c>
      <c r="AH229" s="1503">
        <v>6</v>
      </c>
      <c r="AI229" s="1502">
        <v>5</v>
      </c>
      <c r="AJ229" s="1503">
        <v>3</v>
      </c>
      <c r="AK229" s="1502">
        <v>0</v>
      </c>
      <c r="AL229" s="1503">
        <v>4</v>
      </c>
      <c r="AM229" s="1502">
        <v>3</v>
      </c>
      <c r="AN229" s="1503">
        <v>2</v>
      </c>
      <c r="AO229" s="485">
        <v>0</v>
      </c>
      <c r="AP229" s="486">
        <v>0</v>
      </c>
      <c r="AQ229" s="1500">
        <v>49</v>
      </c>
      <c r="AR229" s="487">
        <v>46</v>
      </c>
      <c r="AS229" s="1500">
        <v>20</v>
      </c>
      <c r="AT229" s="483">
        <v>0</v>
      </c>
      <c r="AU229" s="483">
        <v>0</v>
      </c>
      <c r="AV229" s="487">
        <v>0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133</v>
      </c>
      <c r="E230" s="488">
        <f t="shared" si="161"/>
        <v>62</v>
      </c>
      <c r="F230" s="489">
        <f t="shared" si="161"/>
        <v>71</v>
      </c>
      <c r="G230" s="490">
        <v>2</v>
      </c>
      <c r="H230" s="491">
        <v>3</v>
      </c>
      <c r="I230" s="492">
        <v>0</v>
      </c>
      <c r="J230" s="491">
        <v>0</v>
      </c>
      <c r="K230" s="492">
        <v>0</v>
      </c>
      <c r="L230" s="491">
        <v>0</v>
      </c>
      <c r="M230" s="492">
        <v>0</v>
      </c>
      <c r="N230" s="491">
        <v>0</v>
      </c>
      <c r="O230" s="492">
        <v>1</v>
      </c>
      <c r="P230" s="491">
        <v>1</v>
      </c>
      <c r="Q230" s="492">
        <v>0</v>
      </c>
      <c r="R230" s="491">
        <v>1</v>
      </c>
      <c r="S230" s="492">
        <v>0</v>
      </c>
      <c r="T230" s="491">
        <v>0</v>
      </c>
      <c r="U230" s="492">
        <v>5</v>
      </c>
      <c r="V230" s="493">
        <v>1</v>
      </c>
      <c r="W230" s="492">
        <v>3</v>
      </c>
      <c r="X230" s="493">
        <v>3</v>
      </c>
      <c r="Y230" s="492">
        <v>8</v>
      </c>
      <c r="Z230" s="493">
        <v>17</v>
      </c>
      <c r="AA230" s="492">
        <v>6</v>
      </c>
      <c r="AB230" s="493">
        <v>7</v>
      </c>
      <c r="AC230" s="492">
        <v>6</v>
      </c>
      <c r="AD230" s="493">
        <v>7</v>
      </c>
      <c r="AE230" s="492">
        <v>15</v>
      </c>
      <c r="AF230" s="493">
        <v>12</v>
      </c>
      <c r="AG230" s="492">
        <v>5</v>
      </c>
      <c r="AH230" s="493">
        <v>6</v>
      </c>
      <c r="AI230" s="492">
        <v>5</v>
      </c>
      <c r="AJ230" s="493">
        <v>2</v>
      </c>
      <c r="AK230" s="492">
        <v>1</v>
      </c>
      <c r="AL230" s="493">
        <v>6</v>
      </c>
      <c r="AM230" s="492">
        <v>5</v>
      </c>
      <c r="AN230" s="493">
        <v>5</v>
      </c>
      <c r="AO230" s="494">
        <v>0</v>
      </c>
      <c r="AP230" s="495">
        <v>1</v>
      </c>
      <c r="AQ230" s="466"/>
      <c r="AR230" s="513"/>
      <c r="AS230" s="481">
        <v>16</v>
      </c>
      <c r="AT230" s="492">
        <v>0</v>
      </c>
      <c r="AU230" s="492">
        <v>0</v>
      </c>
      <c r="AV230" s="496">
        <v>0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91</v>
      </c>
      <c r="E231" s="488">
        <f t="shared" si="161"/>
        <v>42</v>
      </c>
      <c r="F231" s="489">
        <f t="shared" si="161"/>
        <v>49</v>
      </c>
      <c r="G231" s="490">
        <v>3</v>
      </c>
      <c r="H231" s="491">
        <v>3</v>
      </c>
      <c r="I231" s="492">
        <v>1</v>
      </c>
      <c r="J231" s="491">
        <v>0</v>
      </c>
      <c r="K231" s="492">
        <v>0</v>
      </c>
      <c r="L231" s="491">
        <v>1</v>
      </c>
      <c r="M231" s="492">
        <v>0</v>
      </c>
      <c r="N231" s="491">
        <v>0</v>
      </c>
      <c r="O231" s="492">
        <v>0</v>
      </c>
      <c r="P231" s="491">
        <v>1</v>
      </c>
      <c r="Q231" s="492">
        <v>2</v>
      </c>
      <c r="R231" s="491">
        <v>1</v>
      </c>
      <c r="S231" s="492">
        <v>1</v>
      </c>
      <c r="T231" s="491">
        <v>0</v>
      </c>
      <c r="U231" s="492">
        <v>2</v>
      </c>
      <c r="V231" s="493">
        <v>0</v>
      </c>
      <c r="W231" s="492">
        <v>2</v>
      </c>
      <c r="X231" s="493">
        <v>3</v>
      </c>
      <c r="Y231" s="492">
        <v>7</v>
      </c>
      <c r="Z231" s="493">
        <v>7</v>
      </c>
      <c r="AA231" s="492">
        <v>3</v>
      </c>
      <c r="AB231" s="493">
        <v>5</v>
      </c>
      <c r="AC231" s="492">
        <v>6</v>
      </c>
      <c r="AD231" s="493">
        <v>8</v>
      </c>
      <c r="AE231" s="492">
        <v>5</v>
      </c>
      <c r="AF231" s="493">
        <v>7</v>
      </c>
      <c r="AG231" s="492">
        <v>4</v>
      </c>
      <c r="AH231" s="493">
        <v>5</v>
      </c>
      <c r="AI231" s="492">
        <v>5</v>
      </c>
      <c r="AJ231" s="493">
        <v>3</v>
      </c>
      <c r="AK231" s="492">
        <v>0</v>
      </c>
      <c r="AL231" s="493">
        <v>3</v>
      </c>
      <c r="AM231" s="492">
        <v>1</v>
      </c>
      <c r="AN231" s="493">
        <v>2</v>
      </c>
      <c r="AO231" s="494">
        <v>0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0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40</v>
      </c>
      <c r="E232" s="488">
        <f t="shared" si="161"/>
        <v>22</v>
      </c>
      <c r="F232" s="489">
        <f t="shared" si="161"/>
        <v>18</v>
      </c>
      <c r="G232" s="497">
        <v>2</v>
      </c>
      <c r="H232" s="498">
        <v>1</v>
      </c>
      <c r="I232" s="499">
        <v>1</v>
      </c>
      <c r="J232" s="498">
        <v>0</v>
      </c>
      <c r="K232" s="499">
        <v>0</v>
      </c>
      <c r="L232" s="498">
        <v>0</v>
      </c>
      <c r="M232" s="499">
        <v>0</v>
      </c>
      <c r="N232" s="498">
        <v>1</v>
      </c>
      <c r="O232" s="499">
        <v>0</v>
      </c>
      <c r="P232" s="498">
        <v>0</v>
      </c>
      <c r="Q232" s="499">
        <v>0</v>
      </c>
      <c r="R232" s="498">
        <v>1</v>
      </c>
      <c r="S232" s="499">
        <v>0</v>
      </c>
      <c r="T232" s="498">
        <v>0</v>
      </c>
      <c r="U232" s="499">
        <v>2</v>
      </c>
      <c r="V232" s="500">
        <v>0</v>
      </c>
      <c r="W232" s="499">
        <v>1</v>
      </c>
      <c r="X232" s="500">
        <v>0</v>
      </c>
      <c r="Y232" s="499">
        <v>2</v>
      </c>
      <c r="Z232" s="500">
        <v>3</v>
      </c>
      <c r="AA232" s="499">
        <v>2</v>
      </c>
      <c r="AB232" s="500">
        <v>1</v>
      </c>
      <c r="AC232" s="499">
        <v>2</v>
      </c>
      <c r="AD232" s="500">
        <v>2</v>
      </c>
      <c r="AE232" s="499">
        <v>2</v>
      </c>
      <c r="AF232" s="500">
        <v>2</v>
      </c>
      <c r="AG232" s="499">
        <v>4</v>
      </c>
      <c r="AH232" s="500">
        <v>1</v>
      </c>
      <c r="AI232" s="499">
        <v>2</v>
      </c>
      <c r="AJ232" s="500">
        <v>1</v>
      </c>
      <c r="AK232" s="499">
        <v>0</v>
      </c>
      <c r="AL232" s="500">
        <v>4</v>
      </c>
      <c r="AM232" s="499">
        <v>2</v>
      </c>
      <c r="AN232" s="500">
        <v>1</v>
      </c>
      <c r="AO232" s="501">
        <v>0</v>
      </c>
      <c r="AP232" s="502">
        <v>1</v>
      </c>
      <c r="AQ232" s="466"/>
      <c r="AR232" s="513"/>
      <c r="AS232" s="513"/>
      <c r="AT232" s="499">
        <v>0</v>
      </c>
      <c r="AU232" s="499">
        <v>0</v>
      </c>
      <c r="AV232" s="505">
        <v>0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6</v>
      </c>
      <c r="E233" s="488">
        <f t="shared" si="161"/>
        <v>5</v>
      </c>
      <c r="F233" s="489">
        <f t="shared" si="161"/>
        <v>1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0</v>
      </c>
      <c r="X233" s="500">
        <v>0</v>
      </c>
      <c r="Y233" s="499">
        <v>2</v>
      </c>
      <c r="Z233" s="500">
        <v>0</v>
      </c>
      <c r="AA233" s="499">
        <v>0</v>
      </c>
      <c r="AB233" s="500">
        <v>0</v>
      </c>
      <c r="AC233" s="499">
        <v>1</v>
      </c>
      <c r="AD233" s="500">
        <v>0</v>
      </c>
      <c r="AE233" s="499">
        <v>0</v>
      </c>
      <c r="AF233" s="500">
        <v>0</v>
      </c>
      <c r="AG233" s="499">
        <v>1</v>
      </c>
      <c r="AH233" s="500">
        <v>0</v>
      </c>
      <c r="AI233" s="499">
        <v>0</v>
      </c>
      <c r="AJ233" s="500">
        <v>0</v>
      </c>
      <c r="AK233" s="499">
        <v>0</v>
      </c>
      <c r="AL233" s="500">
        <v>0</v>
      </c>
      <c r="AM233" s="499">
        <v>1</v>
      </c>
      <c r="AN233" s="500">
        <v>1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512"/>
      <c r="B234" s="3302" t="s">
        <v>274</v>
      </c>
      <c r="C234" s="3302"/>
      <c r="D234" s="506">
        <f t="shared" si="149"/>
        <v>3</v>
      </c>
      <c r="E234" s="507">
        <f t="shared" si="161"/>
        <v>3</v>
      </c>
      <c r="F234" s="508">
        <f t="shared" si="161"/>
        <v>0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0</v>
      </c>
      <c r="Y234" s="474">
        <v>0</v>
      </c>
      <c r="Z234" s="475">
        <v>0</v>
      </c>
      <c r="AA234" s="474">
        <v>0</v>
      </c>
      <c r="AB234" s="475">
        <v>0</v>
      </c>
      <c r="AC234" s="474">
        <v>2</v>
      </c>
      <c r="AD234" s="475">
        <v>0</v>
      </c>
      <c r="AE234" s="474">
        <v>1</v>
      </c>
      <c r="AF234" s="475">
        <v>0</v>
      </c>
      <c r="AG234" s="474">
        <v>0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3649" t="s">
        <v>94</v>
      </c>
      <c r="B235" s="3296" t="s">
        <v>269</v>
      </c>
      <c r="C235" s="3296"/>
      <c r="D235" s="1487">
        <f t="shared" si="149"/>
        <v>42</v>
      </c>
      <c r="E235" s="1507">
        <f t="shared" si="161"/>
        <v>13</v>
      </c>
      <c r="F235" s="1508">
        <f t="shared" si="161"/>
        <v>29</v>
      </c>
      <c r="G235" s="1500">
        <v>0</v>
      </c>
      <c r="H235" s="1501">
        <v>0</v>
      </c>
      <c r="I235" s="1502">
        <v>0</v>
      </c>
      <c r="J235" s="1501">
        <v>0</v>
      </c>
      <c r="K235" s="1502">
        <v>0</v>
      </c>
      <c r="L235" s="1501">
        <v>0</v>
      </c>
      <c r="M235" s="1502">
        <v>0</v>
      </c>
      <c r="N235" s="1501">
        <v>0</v>
      </c>
      <c r="O235" s="1502">
        <v>0</v>
      </c>
      <c r="P235" s="1501">
        <v>0</v>
      </c>
      <c r="Q235" s="1502">
        <v>0</v>
      </c>
      <c r="R235" s="1501">
        <v>0</v>
      </c>
      <c r="S235" s="1502">
        <v>0</v>
      </c>
      <c r="T235" s="1501">
        <v>0</v>
      </c>
      <c r="U235" s="1502">
        <v>0</v>
      </c>
      <c r="V235" s="1503">
        <v>0</v>
      </c>
      <c r="W235" s="1502">
        <v>2</v>
      </c>
      <c r="X235" s="1503">
        <v>2</v>
      </c>
      <c r="Y235" s="1502">
        <v>1</v>
      </c>
      <c r="Z235" s="1503">
        <v>2</v>
      </c>
      <c r="AA235" s="1502">
        <v>1</v>
      </c>
      <c r="AB235" s="1503">
        <v>2</v>
      </c>
      <c r="AC235" s="1502">
        <v>3</v>
      </c>
      <c r="AD235" s="1503">
        <v>11</v>
      </c>
      <c r="AE235" s="1502">
        <v>2</v>
      </c>
      <c r="AF235" s="1503">
        <v>6</v>
      </c>
      <c r="AG235" s="1502">
        <v>3</v>
      </c>
      <c r="AH235" s="1503">
        <v>5</v>
      </c>
      <c r="AI235" s="1502">
        <v>0</v>
      </c>
      <c r="AJ235" s="1503">
        <v>0</v>
      </c>
      <c r="AK235" s="1502">
        <v>1</v>
      </c>
      <c r="AL235" s="1503">
        <v>1</v>
      </c>
      <c r="AM235" s="1502">
        <v>0</v>
      </c>
      <c r="AN235" s="1503">
        <v>0</v>
      </c>
      <c r="AO235" s="485">
        <v>6</v>
      </c>
      <c r="AP235" s="486">
        <v>0</v>
      </c>
      <c r="AQ235" s="1500">
        <v>22</v>
      </c>
      <c r="AR235" s="487">
        <v>19</v>
      </c>
      <c r="AS235" s="1500">
        <v>15</v>
      </c>
      <c r="AT235" s="483">
        <v>0</v>
      </c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94</v>
      </c>
      <c r="E236" s="488">
        <f t="shared" si="161"/>
        <v>30</v>
      </c>
      <c r="F236" s="489">
        <f t="shared" si="161"/>
        <v>64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1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5</v>
      </c>
      <c r="X236" s="493">
        <v>2</v>
      </c>
      <c r="Y236" s="492">
        <v>2</v>
      </c>
      <c r="Z236" s="493">
        <v>8</v>
      </c>
      <c r="AA236" s="492">
        <v>3</v>
      </c>
      <c r="AB236" s="493">
        <v>6</v>
      </c>
      <c r="AC236" s="492">
        <v>9</v>
      </c>
      <c r="AD236" s="493">
        <v>11</v>
      </c>
      <c r="AE236" s="492">
        <v>5</v>
      </c>
      <c r="AF236" s="493">
        <v>12</v>
      </c>
      <c r="AG236" s="492">
        <v>4</v>
      </c>
      <c r="AH236" s="493">
        <v>12</v>
      </c>
      <c r="AI236" s="492">
        <v>1</v>
      </c>
      <c r="AJ236" s="493">
        <v>11</v>
      </c>
      <c r="AK236" s="492">
        <v>1</v>
      </c>
      <c r="AL236" s="493">
        <v>1</v>
      </c>
      <c r="AM236" s="492">
        <v>0</v>
      </c>
      <c r="AN236" s="493">
        <v>0</v>
      </c>
      <c r="AO236" s="494">
        <v>9</v>
      </c>
      <c r="AP236" s="495">
        <v>6</v>
      </c>
      <c r="AQ236" s="466"/>
      <c r="AR236" s="513"/>
      <c r="AS236" s="481">
        <v>25</v>
      </c>
      <c r="AT236" s="492">
        <v>0</v>
      </c>
      <c r="AU236" s="492">
        <v>0</v>
      </c>
      <c r="AV236" s="496">
        <v>0</v>
      </c>
      <c r="AW236" s="496">
        <v>0</v>
      </c>
      <c r="AX236" s="491">
        <v>1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34</v>
      </c>
      <c r="E237" s="488">
        <f t="shared" si="161"/>
        <v>11</v>
      </c>
      <c r="F237" s="489">
        <f t="shared" si="161"/>
        <v>23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0</v>
      </c>
      <c r="W237" s="492">
        <v>3</v>
      </c>
      <c r="X237" s="493">
        <v>1</v>
      </c>
      <c r="Y237" s="492">
        <v>0</v>
      </c>
      <c r="Z237" s="493">
        <v>3</v>
      </c>
      <c r="AA237" s="492">
        <v>1</v>
      </c>
      <c r="AB237" s="493">
        <v>2</v>
      </c>
      <c r="AC237" s="492">
        <v>2</v>
      </c>
      <c r="AD237" s="493">
        <v>8</v>
      </c>
      <c r="AE237" s="492">
        <v>1</v>
      </c>
      <c r="AF237" s="493">
        <v>6</v>
      </c>
      <c r="AG237" s="492">
        <v>2</v>
      </c>
      <c r="AH237" s="493">
        <v>3</v>
      </c>
      <c r="AI237" s="492">
        <v>1</v>
      </c>
      <c r="AJ237" s="493">
        <v>0</v>
      </c>
      <c r="AK237" s="492">
        <v>1</v>
      </c>
      <c r="AL237" s="493">
        <v>0</v>
      </c>
      <c r="AM237" s="492">
        <v>0</v>
      </c>
      <c r="AN237" s="493">
        <v>0</v>
      </c>
      <c r="AO237" s="494">
        <v>6</v>
      </c>
      <c r="AP237" s="495">
        <v>0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28</v>
      </c>
      <c r="E238" s="488">
        <f t="shared" si="161"/>
        <v>7</v>
      </c>
      <c r="F238" s="489">
        <f t="shared" si="161"/>
        <v>21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0</v>
      </c>
      <c r="X238" s="500">
        <v>1</v>
      </c>
      <c r="Y238" s="499">
        <v>0</v>
      </c>
      <c r="Z238" s="500">
        <v>3</v>
      </c>
      <c r="AA238" s="499">
        <v>0</v>
      </c>
      <c r="AB238" s="500">
        <v>2</v>
      </c>
      <c r="AC238" s="499">
        <v>4</v>
      </c>
      <c r="AD238" s="500">
        <v>2</v>
      </c>
      <c r="AE238" s="499">
        <v>2</v>
      </c>
      <c r="AF238" s="500">
        <v>2</v>
      </c>
      <c r="AG238" s="499">
        <v>1</v>
      </c>
      <c r="AH238" s="500">
        <v>5</v>
      </c>
      <c r="AI238" s="499">
        <v>0</v>
      </c>
      <c r="AJ238" s="500">
        <v>5</v>
      </c>
      <c r="AK238" s="499">
        <v>0</v>
      </c>
      <c r="AL238" s="500">
        <v>1</v>
      </c>
      <c r="AM238" s="499">
        <v>0</v>
      </c>
      <c r="AN238" s="500">
        <v>0</v>
      </c>
      <c r="AO238" s="501">
        <v>0</v>
      </c>
      <c r="AP238" s="502">
        <v>0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1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3</v>
      </c>
      <c r="E239" s="488">
        <f t="shared" si="161"/>
        <v>1</v>
      </c>
      <c r="F239" s="489">
        <f t="shared" si="161"/>
        <v>2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0</v>
      </c>
      <c r="Y239" s="499">
        <v>0</v>
      </c>
      <c r="Z239" s="500">
        <v>0</v>
      </c>
      <c r="AA239" s="499">
        <v>0</v>
      </c>
      <c r="AB239" s="500">
        <v>0</v>
      </c>
      <c r="AC239" s="499">
        <v>1</v>
      </c>
      <c r="AD239" s="500">
        <v>1</v>
      </c>
      <c r="AE239" s="499">
        <v>0</v>
      </c>
      <c r="AF239" s="500">
        <v>0</v>
      </c>
      <c r="AG239" s="499">
        <v>0</v>
      </c>
      <c r="AH239" s="500">
        <v>1</v>
      </c>
      <c r="AI239" s="499">
        <v>0</v>
      </c>
      <c r="AJ239" s="500">
        <v>0</v>
      </c>
      <c r="AK239" s="499">
        <v>0</v>
      </c>
      <c r="AL239" s="500">
        <v>0</v>
      </c>
      <c r="AM239" s="499">
        <v>0</v>
      </c>
      <c r="AN239" s="500">
        <v>0</v>
      </c>
      <c r="AO239" s="501">
        <v>0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512"/>
      <c r="B240" s="3521" t="s">
        <v>274</v>
      </c>
      <c r="C240" s="3521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/>
      <c r="J240" s="473"/>
      <c r="K240" s="474"/>
      <c r="L240" s="473"/>
      <c r="M240" s="474"/>
      <c r="N240" s="473"/>
      <c r="O240" s="474"/>
      <c r="P240" s="473"/>
      <c r="Q240" s="474"/>
      <c r="R240" s="473"/>
      <c r="S240" s="474"/>
      <c r="T240" s="473"/>
      <c r="U240" s="474"/>
      <c r="V240" s="475"/>
      <c r="W240" s="474"/>
      <c r="X240" s="475"/>
      <c r="Y240" s="474"/>
      <c r="Z240" s="475"/>
      <c r="AA240" s="474"/>
      <c r="AB240" s="475"/>
      <c r="AC240" s="474"/>
      <c r="AD240" s="475"/>
      <c r="AE240" s="474"/>
      <c r="AF240" s="475"/>
      <c r="AG240" s="474"/>
      <c r="AH240" s="475"/>
      <c r="AI240" s="474"/>
      <c r="AJ240" s="475"/>
      <c r="AK240" s="474"/>
      <c r="AL240" s="475"/>
      <c r="AM240" s="474"/>
      <c r="AN240" s="475"/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3649" t="s">
        <v>275</v>
      </c>
      <c r="B241" s="3296" t="s">
        <v>269</v>
      </c>
      <c r="C241" s="3296"/>
      <c r="D241" s="1487">
        <f>SUM(E241+F241)</f>
        <v>14</v>
      </c>
      <c r="E241" s="1507">
        <f t="shared" si="161"/>
        <v>7</v>
      </c>
      <c r="F241" s="1508">
        <f t="shared" si="161"/>
        <v>7</v>
      </c>
      <c r="G241" s="1500">
        <v>0</v>
      </c>
      <c r="H241" s="1501">
        <v>1</v>
      </c>
      <c r="I241" s="1502">
        <v>0</v>
      </c>
      <c r="J241" s="1501">
        <v>0</v>
      </c>
      <c r="K241" s="1502">
        <v>0</v>
      </c>
      <c r="L241" s="1501">
        <v>1</v>
      </c>
      <c r="M241" s="1502">
        <v>1</v>
      </c>
      <c r="N241" s="1501">
        <v>2</v>
      </c>
      <c r="O241" s="1502">
        <v>1</v>
      </c>
      <c r="P241" s="1501">
        <v>2</v>
      </c>
      <c r="Q241" s="1502">
        <v>1</v>
      </c>
      <c r="R241" s="1501">
        <v>0</v>
      </c>
      <c r="S241" s="1502">
        <v>0</v>
      </c>
      <c r="T241" s="1501">
        <v>0</v>
      </c>
      <c r="U241" s="1502">
        <v>2</v>
      </c>
      <c r="V241" s="1501">
        <v>0</v>
      </c>
      <c r="W241" s="1502">
        <v>2</v>
      </c>
      <c r="X241" s="1501">
        <v>0</v>
      </c>
      <c r="Y241" s="1502">
        <v>0</v>
      </c>
      <c r="Z241" s="1501">
        <v>1</v>
      </c>
      <c r="AA241" s="1502">
        <v>0</v>
      </c>
      <c r="AB241" s="1501">
        <v>0</v>
      </c>
      <c r="AC241" s="1502">
        <v>0</v>
      </c>
      <c r="AD241" s="1501">
        <v>0</v>
      </c>
      <c r="AE241" s="1502">
        <v>0</v>
      </c>
      <c r="AF241" s="1501">
        <v>0</v>
      </c>
      <c r="AG241" s="1502">
        <v>0</v>
      </c>
      <c r="AH241" s="1501">
        <v>0</v>
      </c>
      <c r="AI241" s="1502">
        <v>0</v>
      </c>
      <c r="AJ241" s="1501">
        <v>0</v>
      </c>
      <c r="AK241" s="1502">
        <v>0</v>
      </c>
      <c r="AL241" s="1501">
        <v>0</v>
      </c>
      <c r="AM241" s="1502">
        <v>0</v>
      </c>
      <c r="AN241" s="1501">
        <v>0</v>
      </c>
      <c r="AO241" s="1504">
        <v>0</v>
      </c>
      <c r="AP241" s="1509"/>
      <c r="AQ241" s="1500">
        <v>2</v>
      </c>
      <c r="AR241" s="487">
        <v>2</v>
      </c>
      <c r="AS241" s="1500">
        <v>3</v>
      </c>
      <c r="AT241" s="483">
        <v>0</v>
      </c>
      <c r="AU241" s="483">
        <v>0</v>
      </c>
      <c r="AV241" s="487">
        <v>2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64</v>
      </c>
      <c r="E242" s="488">
        <f t="shared" si="161"/>
        <v>38</v>
      </c>
      <c r="F242" s="489">
        <f t="shared" si="161"/>
        <v>26</v>
      </c>
      <c r="G242" s="490">
        <v>1</v>
      </c>
      <c r="H242" s="491">
        <v>0</v>
      </c>
      <c r="I242" s="492">
        <v>0</v>
      </c>
      <c r="J242" s="491">
        <v>0</v>
      </c>
      <c r="K242" s="492">
        <v>0</v>
      </c>
      <c r="L242" s="491">
        <v>2</v>
      </c>
      <c r="M242" s="492">
        <v>2</v>
      </c>
      <c r="N242" s="491">
        <v>1</v>
      </c>
      <c r="O242" s="492">
        <v>3</v>
      </c>
      <c r="P242" s="491">
        <v>2</v>
      </c>
      <c r="Q242" s="492">
        <v>6</v>
      </c>
      <c r="R242" s="491">
        <v>7</v>
      </c>
      <c r="S242" s="492">
        <v>6</v>
      </c>
      <c r="T242" s="491">
        <v>5</v>
      </c>
      <c r="U242" s="492">
        <v>8</v>
      </c>
      <c r="V242" s="491">
        <v>3</v>
      </c>
      <c r="W242" s="492">
        <v>9</v>
      </c>
      <c r="X242" s="491">
        <v>3</v>
      </c>
      <c r="Y242" s="492">
        <v>3</v>
      </c>
      <c r="Z242" s="491">
        <v>3</v>
      </c>
      <c r="AA242" s="492">
        <v>0</v>
      </c>
      <c r="AB242" s="491">
        <v>0</v>
      </c>
      <c r="AC242" s="492">
        <v>0</v>
      </c>
      <c r="AD242" s="491">
        <v>0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11</v>
      </c>
      <c r="AT242" s="492">
        <v>0</v>
      </c>
      <c r="AU242" s="492">
        <v>0</v>
      </c>
      <c r="AV242" s="496">
        <v>1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14</v>
      </c>
      <c r="E243" s="488">
        <f t="shared" si="161"/>
        <v>7</v>
      </c>
      <c r="F243" s="489">
        <f t="shared" si="161"/>
        <v>7</v>
      </c>
      <c r="G243" s="490">
        <v>0</v>
      </c>
      <c r="H243" s="491">
        <v>1</v>
      </c>
      <c r="I243" s="492">
        <v>0</v>
      </c>
      <c r="J243" s="491">
        <v>0</v>
      </c>
      <c r="K243" s="492">
        <v>0</v>
      </c>
      <c r="L243" s="491">
        <v>1</v>
      </c>
      <c r="M243" s="492">
        <v>1</v>
      </c>
      <c r="N243" s="491">
        <v>2</v>
      </c>
      <c r="O243" s="492">
        <v>1</v>
      </c>
      <c r="P243" s="491">
        <v>2</v>
      </c>
      <c r="Q243" s="492">
        <v>0</v>
      </c>
      <c r="R243" s="491">
        <v>0</v>
      </c>
      <c r="S243" s="492">
        <v>0</v>
      </c>
      <c r="T243" s="491">
        <v>0</v>
      </c>
      <c r="U243" s="492">
        <v>2</v>
      </c>
      <c r="V243" s="491">
        <v>0</v>
      </c>
      <c r="W243" s="492">
        <v>3</v>
      </c>
      <c r="X243" s="491">
        <v>0</v>
      </c>
      <c r="Y243" s="492">
        <v>0</v>
      </c>
      <c r="Z243" s="491">
        <v>1</v>
      </c>
      <c r="AA243" s="492">
        <v>0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2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16</v>
      </c>
      <c r="E244" s="488">
        <f t="shared" si="161"/>
        <v>9</v>
      </c>
      <c r="F244" s="489">
        <f t="shared" si="161"/>
        <v>7</v>
      </c>
      <c r="G244" s="497">
        <v>0</v>
      </c>
      <c r="H244" s="498">
        <v>0</v>
      </c>
      <c r="I244" s="499">
        <v>0</v>
      </c>
      <c r="J244" s="498">
        <v>0</v>
      </c>
      <c r="K244" s="499">
        <v>0</v>
      </c>
      <c r="L244" s="498">
        <v>0</v>
      </c>
      <c r="M244" s="499">
        <v>1</v>
      </c>
      <c r="N244" s="498">
        <v>1</v>
      </c>
      <c r="O244" s="499">
        <v>1</v>
      </c>
      <c r="P244" s="498">
        <v>1</v>
      </c>
      <c r="Q244" s="499">
        <v>0</v>
      </c>
      <c r="R244" s="498">
        <v>0</v>
      </c>
      <c r="S244" s="499">
        <v>2</v>
      </c>
      <c r="T244" s="498">
        <v>2</v>
      </c>
      <c r="U244" s="499">
        <v>4</v>
      </c>
      <c r="V244" s="498">
        <v>1</v>
      </c>
      <c r="W244" s="499">
        <v>1</v>
      </c>
      <c r="X244" s="498">
        <v>1</v>
      </c>
      <c r="Y244" s="499">
        <v>0</v>
      </c>
      <c r="Z244" s="498">
        <v>1</v>
      </c>
      <c r="AA244" s="499">
        <v>0</v>
      </c>
      <c r="AB244" s="498">
        <v>0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1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0</v>
      </c>
      <c r="E245" s="488">
        <f t="shared" si="161"/>
        <v>0</v>
      </c>
      <c r="F245" s="489">
        <f t="shared" si="161"/>
        <v>0</v>
      </c>
      <c r="G245" s="497"/>
      <c r="H245" s="498"/>
      <c r="I245" s="499"/>
      <c r="J245" s="498"/>
      <c r="K245" s="499"/>
      <c r="L245" s="498"/>
      <c r="M245" s="499"/>
      <c r="N245" s="498"/>
      <c r="O245" s="499"/>
      <c r="P245" s="498"/>
      <c r="Q245" s="499"/>
      <c r="R245" s="498"/>
      <c r="S245" s="499"/>
      <c r="T245" s="498"/>
      <c r="U245" s="499"/>
      <c r="V245" s="498"/>
      <c r="W245" s="499"/>
      <c r="X245" s="498"/>
      <c r="Y245" s="499"/>
      <c r="Z245" s="498"/>
      <c r="AA245" s="499"/>
      <c r="AB245" s="498"/>
      <c r="AC245" s="499"/>
      <c r="AD245" s="498"/>
      <c r="AE245" s="499"/>
      <c r="AF245" s="498"/>
      <c r="AG245" s="499"/>
      <c r="AH245" s="498"/>
      <c r="AI245" s="499"/>
      <c r="AJ245" s="498"/>
      <c r="AK245" s="499"/>
      <c r="AL245" s="498"/>
      <c r="AM245" s="499"/>
      <c r="AN245" s="498"/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512"/>
      <c r="B246" s="3521" t="s">
        <v>274</v>
      </c>
      <c r="C246" s="3521"/>
      <c r="D246" s="506">
        <f t="shared" si="149"/>
        <v>0</v>
      </c>
      <c r="E246" s="507">
        <f t="shared" si="161"/>
        <v>0</v>
      </c>
      <c r="F246" s="508">
        <f t="shared" si="161"/>
        <v>0</v>
      </c>
      <c r="G246" s="3528"/>
      <c r="H246" s="3528"/>
      <c r="I246" s="474"/>
      <c r="J246" s="473"/>
      <c r="K246" s="474"/>
      <c r="L246" s="473"/>
      <c r="M246" s="474"/>
      <c r="N246" s="473"/>
      <c r="O246" s="474"/>
      <c r="P246" s="473"/>
      <c r="Q246" s="474"/>
      <c r="R246" s="473"/>
      <c r="S246" s="474"/>
      <c r="T246" s="473"/>
      <c r="U246" s="474"/>
      <c r="V246" s="473"/>
      <c r="W246" s="474"/>
      <c r="X246" s="473"/>
      <c r="Y246" s="474"/>
      <c r="Z246" s="473"/>
      <c r="AA246" s="474"/>
      <c r="AB246" s="473"/>
      <c r="AC246" s="474"/>
      <c r="AD246" s="473"/>
      <c r="AE246" s="474"/>
      <c r="AF246" s="473"/>
      <c r="AG246" s="474"/>
      <c r="AH246" s="473"/>
      <c r="AI246" s="474"/>
      <c r="AJ246" s="473"/>
      <c r="AK246" s="474"/>
      <c r="AL246" s="473"/>
      <c r="AM246" s="474"/>
      <c r="AN246" s="473"/>
      <c r="AO246" s="476">
        <v>0</v>
      </c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3649" t="s">
        <v>276</v>
      </c>
      <c r="B247" s="3296" t="s">
        <v>269</v>
      </c>
      <c r="C247" s="3296"/>
      <c r="D247" s="1487">
        <f t="shared" si="149"/>
        <v>9</v>
      </c>
      <c r="E247" s="1507">
        <f t="shared" si="161"/>
        <v>3</v>
      </c>
      <c r="F247" s="1508">
        <f t="shared" si="161"/>
        <v>6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0</v>
      </c>
      <c r="X247" s="484">
        <v>1</v>
      </c>
      <c r="Y247" s="1502">
        <v>1</v>
      </c>
      <c r="Z247" s="1503">
        <v>2</v>
      </c>
      <c r="AA247" s="1502">
        <v>1</v>
      </c>
      <c r="AB247" s="1503">
        <v>1</v>
      </c>
      <c r="AC247" s="1502">
        <v>1</v>
      </c>
      <c r="AD247" s="1503">
        <v>2</v>
      </c>
      <c r="AE247" s="1502">
        <v>0</v>
      </c>
      <c r="AF247" s="1503">
        <v>0</v>
      </c>
      <c r="AG247" s="1502">
        <v>0</v>
      </c>
      <c r="AH247" s="1503">
        <v>0</v>
      </c>
      <c r="AI247" s="1502">
        <v>0</v>
      </c>
      <c r="AJ247" s="1503">
        <v>0</v>
      </c>
      <c r="AK247" s="1502">
        <v>0</v>
      </c>
      <c r="AL247" s="1503">
        <v>0</v>
      </c>
      <c r="AM247" s="1502">
        <v>0</v>
      </c>
      <c r="AN247" s="1503">
        <v>0</v>
      </c>
      <c r="AO247" s="1510"/>
      <c r="AP247" s="1509"/>
      <c r="AQ247" s="1500">
        <v>5</v>
      </c>
      <c r="AR247" s="487">
        <v>4</v>
      </c>
      <c r="AS247" s="1500">
        <v>1</v>
      </c>
      <c r="AT247" s="483">
        <v>0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196</v>
      </c>
      <c r="E248" s="488">
        <f t="shared" si="161"/>
        <v>91</v>
      </c>
      <c r="F248" s="489">
        <f t="shared" si="161"/>
        <v>105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1</v>
      </c>
      <c r="Q248" s="492">
        <v>0</v>
      </c>
      <c r="R248" s="491">
        <v>0</v>
      </c>
      <c r="S248" s="492">
        <v>0</v>
      </c>
      <c r="T248" s="491">
        <v>0</v>
      </c>
      <c r="U248" s="492">
        <v>1</v>
      </c>
      <c r="V248" s="493">
        <v>0</v>
      </c>
      <c r="W248" s="492">
        <v>16</v>
      </c>
      <c r="X248" s="493">
        <v>19</v>
      </c>
      <c r="Y248" s="492">
        <v>49</v>
      </c>
      <c r="Z248" s="493">
        <v>52</v>
      </c>
      <c r="AA248" s="492">
        <v>23</v>
      </c>
      <c r="AB248" s="493">
        <v>29</v>
      </c>
      <c r="AC248" s="492">
        <v>2</v>
      </c>
      <c r="AD248" s="493">
        <v>3</v>
      </c>
      <c r="AE248" s="492">
        <v>0</v>
      </c>
      <c r="AF248" s="493">
        <v>1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30</v>
      </c>
      <c r="AT248" s="492">
        <v>0</v>
      </c>
      <c r="AU248" s="492">
        <v>0</v>
      </c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4</v>
      </c>
      <c r="E249" s="488">
        <f t="shared" si="161"/>
        <v>2</v>
      </c>
      <c r="F249" s="489">
        <f t="shared" si="161"/>
        <v>2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1</v>
      </c>
      <c r="X249" s="493">
        <v>1</v>
      </c>
      <c r="Y249" s="492">
        <v>1</v>
      </c>
      <c r="Z249" s="493">
        <v>0</v>
      </c>
      <c r="AA249" s="492">
        <v>0</v>
      </c>
      <c r="AB249" s="493">
        <v>0</v>
      </c>
      <c r="AC249" s="492">
        <v>0</v>
      </c>
      <c r="AD249" s="493">
        <v>0</v>
      </c>
      <c r="AE249" s="492">
        <v>0</v>
      </c>
      <c r="AF249" s="493">
        <v>1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5</v>
      </c>
      <c r="E250" s="488">
        <f t="shared" si="161"/>
        <v>1</v>
      </c>
      <c r="F250" s="489">
        <f t="shared" si="161"/>
        <v>4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0</v>
      </c>
      <c r="X250" s="500">
        <v>0</v>
      </c>
      <c r="Y250" s="499">
        <v>1</v>
      </c>
      <c r="Z250" s="500">
        <v>3</v>
      </c>
      <c r="AA250" s="499">
        <v>0</v>
      </c>
      <c r="AB250" s="500">
        <v>1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4</v>
      </c>
      <c r="E251" s="488">
        <f t="shared" si="161"/>
        <v>0</v>
      </c>
      <c r="F251" s="489">
        <f t="shared" si="161"/>
        <v>4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1</v>
      </c>
      <c r="Y251" s="499">
        <v>0</v>
      </c>
      <c r="Z251" s="500">
        <v>2</v>
      </c>
      <c r="AA251" s="499">
        <v>0</v>
      </c>
      <c r="AB251" s="500">
        <v>1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512"/>
      <c r="B252" s="3521" t="s">
        <v>274</v>
      </c>
      <c r="C252" s="3521"/>
      <c r="D252" s="506">
        <f t="shared" si="149"/>
        <v>0</v>
      </c>
      <c r="E252" s="507">
        <f t="shared" si="161"/>
        <v>0</v>
      </c>
      <c r="F252" s="507">
        <f t="shared" si="161"/>
        <v>0</v>
      </c>
      <c r="G252" s="472">
        <v>0</v>
      </c>
      <c r="H252" s="473">
        <v>0</v>
      </c>
      <c r="I252" s="474">
        <v>0</v>
      </c>
      <c r="J252" s="473">
        <v>0</v>
      </c>
      <c r="K252" s="474">
        <v>0</v>
      </c>
      <c r="L252" s="473">
        <v>0</v>
      </c>
      <c r="M252" s="474">
        <v>0</v>
      </c>
      <c r="N252" s="473">
        <v>0</v>
      </c>
      <c r="O252" s="474">
        <v>0</v>
      </c>
      <c r="P252" s="473">
        <v>0</v>
      </c>
      <c r="Q252" s="474">
        <v>0</v>
      </c>
      <c r="R252" s="473">
        <v>0</v>
      </c>
      <c r="S252" s="474">
        <v>0</v>
      </c>
      <c r="T252" s="473">
        <v>0</v>
      </c>
      <c r="U252" s="474">
        <v>0</v>
      </c>
      <c r="V252" s="475">
        <v>0</v>
      </c>
      <c r="W252" s="474">
        <v>0</v>
      </c>
      <c r="X252" s="475">
        <v>0</v>
      </c>
      <c r="Y252" s="474">
        <v>0</v>
      </c>
      <c r="Z252" s="475">
        <v>0</v>
      </c>
      <c r="AA252" s="474">
        <v>0</v>
      </c>
      <c r="AB252" s="475">
        <v>0</v>
      </c>
      <c r="AC252" s="474">
        <v>0</v>
      </c>
      <c r="AD252" s="475">
        <v>0</v>
      </c>
      <c r="AE252" s="474">
        <v>0</v>
      </c>
      <c r="AF252" s="475">
        <v>0</v>
      </c>
      <c r="AG252" s="474">
        <v>0</v>
      </c>
      <c r="AH252" s="475">
        <v>0</v>
      </c>
      <c r="AI252" s="474">
        <v>0</v>
      </c>
      <c r="AJ252" s="475">
        <v>0</v>
      </c>
      <c r="AK252" s="474">
        <v>0</v>
      </c>
      <c r="AL252" s="475">
        <v>0</v>
      </c>
      <c r="AM252" s="474">
        <v>0</v>
      </c>
      <c r="AN252" s="475">
        <v>0</v>
      </c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3769" t="s">
        <v>277</v>
      </c>
      <c r="B253" s="3296" t="s">
        <v>269</v>
      </c>
      <c r="C253" s="3296"/>
      <c r="D253" s="1487">
        <f t="shared" si="149"/>
        <v>0</v>
      </c>
      <c r="E253" s="1507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1503"/>
      <c r="AI253" s="1502"/>
      <c r="AJ253" s="1503"/>
      <c r="AK253" s="1502"/>
      <c r="AL253" s="1503"/>
      <c r="AM253" s="1502"/>
      <c r="AN253" s="1503"/>
      <c r="AO253" s="1511"/>
      <c r="AP253" s="1512"/>
      <c r="AQ253" s="1500"/>
      <c r="AR253" s="487"/>
      <c r="AS253" s="1500"/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/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655"/>
      <c r="B258" s="3521" t="s">
        <v>274</v>
      </c>
      <c r="C258" s="3521"/>
      <c r="D258" s="1301">
        <f t="shared" si="149"/>
        <v>0</v>
      </c>
      <c r="E258" s="1079">
        <f t="shared" si="161"/>
        <v>0</v>
      </c>
      <c r="F258" s="1097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1302"/>
      <c r="AD258" s="1303"/>
      <c r="AE258" s="1302"/>
      <c r="AF258" s="1303"/>
      <c r="AG258" s="1302"/>
      <c r="AH258" s="1303"/>
      <c r="AI258" s="1302"/>
      <c r="AJ258" s="1303"/>
      <c r="AK258" s="1302"/>
      <c r="AL258" s="1303"/>
      <c r="AM258" s="1302"/>
      <c r="AN258" s="1303"/>
      <c r="AO258" s="1304"/>
      <c r="AP258" s="1305"/>
      <c r="AQ258" s="1098"/>
      <c r="AR258" s="1082"/>
      <c r="AS258" s="510"/>
      <c r="AT258" s="1302">
        <v>0</v>
      </c>
      <c r="AU258" s="1302">
        <v>0</v>
      </c>
      <c r="AV258" s="1083">
        <v>0</v>
      </c>
      <c r="AW258" s="1083">
        <v>0</v>
      </c>
      <c r="AX258" s="1306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3649" t="s">
        <v>104</v>
      </c>
      <c r="B259" s="3296" t="s">
        <v>269</v>
      </c>
      <c r="C259" s="3296"/>
      <c r="D259" s="411">
        <f t="shared" si="149"/>
        <v>40</v>
      </c>
      <c r="E259" s="479">
        <f t="shared" si="161"/>
        <v>13</v>
      </c>
      <c r="F259" s="480">
        <f t="shared" si="161"/>
        <v>27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0</v>
      </c>
      <c r="V259" s="484">
        <v>0</v>
      </c>
      <c r="W259" s="483">
        <v>0</v>
      </c>
      <c r="X259" s="484">
        <v>0</v>
      </c>
      <c r="Y259" s="483">
        <v>1</v>
      </c>
      <c r="Z259" s="484">
        <v>2</v>
      </c>
      <c r="AA259" s="483">
        <v>0</v>
      </c>
      <c r="AB259" s="484">
        <v>2</v>
      </c>
      <c r="AC259" s="483">
        <v>0</v>
      </c>
      <c r="AD259" s="484">
        <v>3</v>
      </c>
      <c r="AE259" s="483">
        <v>1</v>
      </c>
      <c r="AF259" s="484">
        <v>2</v>
      </c>
      <c r="AG259" s="483">
        <v>7</v>
      </c>
      <c r="AH259" s="484">
        <v>9</v>
      </c>
      <c r="AI259" s="483">
        <v>0</v>
      </c>
      <c r="AJ259" s="484">
        <v>3</v>
      </c>
      <c r="AK259" s="483">
        <v>1</v>
      </c>
      <c r="AL259" s="484">
        <v>6</v>
      </c>
      <c r="AM259" s="483">
        <v>3</v>
      </c>
      <c r="AN259" s="484">
        <v>0</v>
      </c>
      <c r="AO259" s="485">
        <v>0</v>
      </c>
      <c r="AP259" s="486">
        <v>1</v>
      </c>
      <c r="AQ259" s="481">
        <v>9</v>
      </c>
      <c r="AR259" s="487">
        <v>9</v>
      </c>
      <c r="AS259" s="1500">
        <v>6</v>
      </c>
      <c r="AT259" s="483">
        <v>0</v>
      </c>
      <c r="AU259" s="483">
        <v>0</v>
      </c>
      <c r="AV259" s="487">
        <v>1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149</v>
      </c>
      <c r="E260" s="488">
        <f t="shared" si="161"/>
        <v>39</v>
      </c>
      <c r="F260" s="489">
        <f t="shared" si="161"/>
        <v>110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0</v>
      </c>
      <c r="V260" s="493">
        <v>0</v>
      </c>
      <c r="W260" s="492">
        <v>3</v>
      </c>
      <c r="X260" s="493">
        <v>1</v>
      </c>
      <c r="Y260" s="492">
        <v>7</v>
      </c>
      <c r="Z260" s="493">
        <v>8</v>
      </c>
      <c r="AA260" s="492">
        <v>1</v>
      </c>
      <c r="AB260" s="493">
        <v>7</v>
      </c>
      <c r="AC260" s="492">
        <v>0</v>
      </c>
      <c r="AD260" s="493">
        <v>7</v>
      </c>
      <c r="AE260" s="492">
        <v>3</v>
      </c>
      <c r="AF260" s="493">
        <v>15</v>
      </c>
      <c r="AG260" s="492">
        <v>16</v>
      </c>
      <c r="AH260" s="493">
        <v>38</v>
      </c>
      <c r="AI260" s="492">
        <v>1</v>
      </c>
      <c r="AJ260" s="493">
        <v>20</v>
      </c>
      <c r="AK260" s="492">
        <v>3</v>
      </c>
      <c r="AL260" s="493">
        <v>12</v>
      </c>
      <c r="AM260" s="492">
        <v>5</v>
      </c>
      <c r="AN260" s="493">
        <v>2</v>
      </c>
      <c r="AO260" s="494">
        <v>2</v>
      </c>
      <c r="AP260" s="495">
        <v>3</v>
      </c>
      <c r="AQ260" s="466"/>
      <c r="AR260" s="513"/>
      <c r="AS260" s="481">
        <v>30</v>
      </c>
      <c r="AT260" s="492">
        <v>0</v>
      </c>
      <c r="AU260" s="492">
        <v>0</v>
      </c>
      <c r="AV260" s="496">
        <v>2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42</v>
      </c>
      <c r="E261" s="488">
        <f t="shared" si="161"/>
        <v>13</v>
      </c>
      <c r="F261" s="489">
        <f t="shared" si="161"/>
        <v>29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0</v>
      </c>
      <c r="V261" s="493">
        <v>0</v>
      </c>
      <c r="W261" s="492">
        <v>0</v>
      </c>
      <c r="X261" s="493">
        <v>0</v>
      </c>
      <c r="Y261" s="492">
        <v>1</v>
      </c>
      <c r="Z261" s="493">
        <v>2</v>
      </c>
      <c r="AA261" s="492">
        <v>0</v>
      </c>
      <c r="AB261" s="493">
        <v>2</v>
      </c>
      <c r="AC261" s="492">
        <v>0</v>
      </c>
      <c r="AD261" s="493">
        <v>3</v>
      </c>
      <c r="AE261" s="492">
        <v>0</v>
      </c>
      <c r="AF261" s="493">
        <v>3</v>
      </c>
      <c r="AG261" s="492">
        <v>7</v>
      </c>
      <c r="AH261" s="493">
        <v>10</v>
      </c>
      <c r="AI261" s="492">
        <v>0</v>
      </c>
      <c r="AJ261" s="493">
        <v>3</v>
      </c>
      <c r="AK261" s="492">
        <v>1</v>
      </c>
      <c r="AL261" s="493">
        <v>6</v>
      </c>
      <c r="AM261" s="492">
        <v>4</v>
      </c>
      <c r="AN261" s="493">
        <v>0</v>
      </c>
      <c r="AO261" s="494">
        <v>0</v>
      </c>
      <c r="AP261" s="495">
        <v>1</v>
      </c>
      <c r="AQ261" s="466"/>
      <c r="AR261" s="513"/>
      <c r="AS261" s="513"/>
      <c r="AT261" s="492">
        <v>0</v>
      </c>
      <c r="AU261" s="492">
        <v>0</v>
      </c>
      <c r="AV261" s="496">
        <v>1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39</v>
      </c>
      <c r="E262" s="488">
        <f t="shared" si="161"/>
        <v>16</v>
      </c>
      <c r="F262" s="489">
        <f t="shared" si="161"/>
        <v>23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0</v>
      </c>
      <c r="V262" s="500">
        <v>0</v>
      </c>
      <c r="W262" s="499">
        <v>1</v>
      </c>
      <c r="X262" s="500">
        <v>0</v>
      </c>
      <c r="Y262" s="499">
        <v>4</v>
      </c>
      <c r="Z262" s="500">
        <v>1</v>
      </c>
      <c r="AA262" s="499">
        <v>1</v>
      </c>
      <c r="AB262" s="500">
        <v>0</v>
      </c>
      <c r="AC262" s="499">
        <v>0</v>
      </c>
      <c r="AD262" s="500">
        <v>0</v>
      </c>
      <c r="AE262" s="499">
        <v>2</v>
      </c>
      <c r="AF262" s="500">
        <v>6</v>
      </c>
      <c r="AG262" s="499">
        <v>5</v>
      </c>
      <c r="AH262" s="500">
        <v>6</v>
      </c>
      <c r="AI262" s="499">
        <v>0</v>
      </c>
      <c r="AJ262" s="500">
        <v>4</v>
      </c>
      <c r="AK262" s="499">
        <v>2</v>
      </c>
      <c r="AL262" s="500">
        <v>4</v>
      </c>
      <c r="AM262" s="499">
        <v>1</v>
      </c>
      <c r="AN262" s="500">
        <v>2</v>
      </c>
      <c r="AO262" s="501">
        <v>0</v>
      </c>
      <c r="AP262" s="502">
        <v>1</v>
      </c>
      <c r="AQ262" s="503"/>
      <c r="AR262" s="523"/>
      <c r="AS262" s="513"/>
      <c r="AT262" s="499">
        <v>0</v>
      </c>
      <c r="AU262" s="499">
        <v>0</v>
      </c>
      <c r="AV262" s="505">
        <v>0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18</v>
      </c>
      <c r="E263" s="488">
        <f t="shared" si="161"/>
        <v>6</v>
      </c>
      <c r="F263" s="489">
        <f t="shared" si="161"/>
        <v>12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2</v>
      </c>
      <c r="Z263" s="500">
        <v>1</v>
      </c>
      <c r="AA263" s="499">
        <v>1</v>
      </c>
      <c r="AB263" s="500">
        <v>0</v>
      </c>
      <c r="AC263" s="499">
        <v>0</v>
      </c>
      <c r="AD263" s="500">
        <v>0</v>
      </c>
      <c r="AE263" s="499">
        <v>1</v>
      </c>
      <c r="AF263" s="500">
        <v>4</v>
      </c>
      <c r="AG263" s="499">
        <v>1</v>
      </c>
      <c r="AH263" s="500">
        <v>4</v>
      </c>
      <c r="AI263" s="499">
        <v>0</v>
      </c>
      <c r="AJ263" s="500">
        <v>2</v>
      </c>
      <c r="AK263" s="499">
        <v>1</v>
      </c>
      <c r="AL263" s="500">
        <v>1</v>
      </c>
      <c r="AM263" s="499">
        <v>0</v>
      </c>
      <c r="AN263" s="500">
        <v>0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0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512"/>
      <c r="B264" s="3302" t="s">
        <v>274</v>
      </c>
      <c r="C264" s="3302"/>
      <c r="D264" s="524">
        <f t="shared" si="149"/>
        <v>0</v>
      </c>
      <c r="E264" s="525">
        <f t="shared" si="161"/>
        <v>0</v>
      </c>
      <c r="F264" s="526">
        <f t="shared" si="161"/>
        <v>0</v>
      </c>
      <c r="G264" s="497"/>
      <c r="H264" s="498"/>
      <c r="I264" s="499"/>
      <c r="J264" s="498"/>
      <c r="K264" s="499"/>
      <c r="L264" s="498"/>
      <c r="M264" s="499"/>
      <c r="N264" s="498"/>
      <c r="O264" s="499"/>
      <c r="P264" s="498"/>
      <c r="Q264" s="499"/>
      <c r="R264" s="498"/>
      <c r="S264" s="499"/>
      <c r="T264" s="498"/>
      <c r="U264" s="499"/>
      <c r="V264" s="500"/>
      <c r="W264" s="499"/>
      <c r="X264" s="500"/>
      <c r="Y264" s="499"/>
      <c r="Z264" s="500"/>
      <c r="AA264" s="499"/>
      <c r="AB264" s="500"/>
      <c r="AC264" s="499"/>
      <c r="AD264" s="500"/>
      <c r="AE264" s="499"/>
      <c r="AF264" s="500"/>
      <c r="AG264" s="499"/>
      <c r="AH264" s="500"/>
      <c r="AI264" s="499"/>
      <c r="AJ264" s="500"/>
      <c r="AK264" s="499"/>
      <c r="AL264" s="500"/>
      <c r="AM264" s="499"/>
      <c r="AN264" s="500"/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3649" t="s">
        <v>278</v>
      </c>
      <c r="B265" s="3296" t="s">
        <v>269</v>
      </c>
      <c r="C265" s="3296"/>
      <c r="D265" s="1487">
        <f t="shared" si="149"/>
        <v>0</v>
      </c>
      <c r="E265" s="1507">
        <f t="shared" ref="E265:F282" si="166">+Y265+AA265+AC265+AE265+AG265+AI265+AK265+AM265</f>
        <v>0</v>
      </c>
      <c r="F265" s="1508">
        <f t="shared" si="166"/>
        <v>0</v>
      </c>
      <c r="G265" s="1513"/>
      <c r="H265" s="1514"/>
      <c r="I265" s="1515"/>
      <c r="J265" s="1514"/>
      <c r="K265" s="1515"/>
      <c r="L265" s="1514"/>
      <c r="M265" s="1516"/>
      <c r="N265" s="1517"/>
      <c r="O265" s="1518"/>
      <c r="P265" s="1517"/>
      <c r="Q265" s="1515"/>
      <c r="R265" s="1514"/>
      <c r="S265" s="1515"/>
      <c r="T265" s="1514"/>
      <c r="U265" s="1516"/>
      <c r="V265" s="1517"/>
      <c r="W265" s="1518"/>
      <c r="X265" s="1517"/>
      <c r="Y265" s="1502"/>
      <c r="Z265" s="1503"/>
      <c r="AA265" s="1502"/>
      <c r="AB265" s="1503"/>
      <c r="AC265" s="1502"/>
      <c r="AD265" s="1503"/>
      <c r="AE265" s="1502"/>
      <c r="AF265" s="1503"/>
      <c r="AG265" s="1502"/>
      <c r="AH265" s="1503"/>
      <c r="AI265" s="1502"/>
      <c r="AJ265" s="1503"/>
      <c r="AK265" s="1502"/>
      <c r="AL265" s="1503"/>
      <c r="AM265" s="1502"/>
      <c r="AN265" s="1503"/>
      <c r="AO265" s="485">
        <v>0</v>
      </c>
      <c r="AP265" s="486">
        <v>0</v>
      </c>
      <c r="AQ265" s="1500"/>
      <c r="AR265" s="487"/>
      <c r="AS265" s="1500"/>
      <c r="AT265" s="483">
        <v>0</v>
      </c>
      <c r="AU265" s="483">
        <v>14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0</v>
      </c>
      <c r="E266" s="1519">
        <f t="shared" si="166"/>
        <v>0</v>
      </c>
      <c r="F266" s="1520">
        <f t="shared" si="166"/>
        <v>0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/>
      <c r="Z266" s="493"/>
      <c r="AA266" s="492"/>
      <c r="AB266" s="493"/>
      <c r="AC266" s="492"/>
      <c r="AD266" s="493"/>
      <c r="AE266" s="492"/>
      <c r="AF266" s="493"/>
      <c r="AG266" s="492"/>
      <c r="AH266" s="493"/>
      <c r="AI266" s="492"/>
      <c r="AJ266" s="493"/>
      <c r="AK266" s="492"/>
      <c r="AL266" s="493"/>
      <c r="AM266" s="492"/>
      <c r="AN266" s="493"/>
      <c r="AO266" s="494">
        <v>0</v>
      </c>
      <c r="AP266" s="495">
        <v>0</v>
      </c>
      <c r="AQ266" s="466"/>
      <c r="AR266" s="513"/>
      <c r="AS266" s="481"/>
      <c r="AT266" s="492">
        <v>0</v>
      </c>
      <c r="AU266" s="492">
        <v>63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0</v>
      </c>
      <c r="E267" s="1519">
        <f t="shared" si="166"/>
        <v>0</v>
      </c>
      <c r="F267" s="1520">
        <f t="shared" si="166"/>
        <v>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/>
      <c r="Z267" s="493"/>
      <c r="AA267" s="492"/>
      <c r="AB267" s="493"/>
      <c r="AC267" s="492"/>
      <c r="AD267" s="493"/>
      <c r="AE267" s="492"/>
      <c r="AF267" s="493"/>
      <c r="AG267" s="492"/>
      <c r="AH267" s="493"/>
      <c r="AI267" s="492"/>
      <c r="AJ267" s="493"/>
      <c r="AK267" s="492"/>
      <c r="AL267" s="493"/>
      <c r="AM267" s="492"/>
      <c r="AN267" s="493"/>
      <c r="AO267" s="494">
        <v>0</v>
      </c>
      <c r="AP267" s="495">
        <v>0</v>
      </c>
      <c r="AQ267" s="466"/>
      <c r="AR267" s="513"/>
      <c r="AS267" s="513"/>
      <c r="AT267" s="492">
        <v>0</v>
      </c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0</v>
      </c>
      <c r="E268" s="1519">
        <f t="shared" si="166"/>
        <v>0</v>
      </c>
      <c r="F268" s="1520">
        <f t="shared" si="166"/>
        <v>0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/>
      <c r="Z268" s="500"/>
      <c r="AA268" s="499"/>
      <c r="AB268" s="500"/>
      <c r="AC268" s="499"/>
      <c r="AD268" s="500"/>
      <c r="AE268" s="499"/>
      <c r="AF268" s="500"/>
      <c r="AG268" s="499"/>
      <c r="AH268" s="500"/>
      <c r="AI268" s="499"/>
      <c r="AJ268" s="500"/>
      <c r="AK268" s="499"/>
      <c r="AL268" s="500"/>
      <c r="AM268" s="499"/>
      <c r="AN268" s="500"/>
      <c r="AO268" s="501">
        <v>0</v>
      </c>
      <c r="AP268" s="502">
        <v>0</v>
      </c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1519">
        <f t="shared" si="166"/>
        <v>0</v>
      </c>
      <c r="F269" s="1520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/>
      <c r="Z269" s="500"/>
      <c r="AA269" s="499"/>
      <c r="AB269" s="500"/>
      <c r="AC269" s="499"/>
      <c r="AD269" s="500"/>
      <c r="AE269" s="499"/>
      <c r="AF269" s="500"/>
      <c r="AG269" s="499"/>
      <c r="AH269" s="500"/>
      <c r="AI269" s="499"/>
      <c r="AJ269" s="500"/>
      <c r="AK269" s="499"/>
      <c r="AL269" s="500"/>
      <c r="AM269" s="499"/>
      <c r="AN269" s="500"/>
      <c r="AO269" s="501">
        <v>0</v>
      </c>
      <c r="AP269" s="502">
        <v>0</v>
      </c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512"/>
      <c r="B270" s="3521" t="s">
        <v>274</v>
      </c>
      <c r="C270" s="3521"/>
      <c r="D270" s="506">
        <f t="shared" si="167"/>
        <v>0</v>
      </c>
      <c r="E270" s="1521">
        <f t="shared" si="166"/>
        <v>0</v>
      </c>
      <c r="F270" s="1522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/>
      <c r="Z270" s="475"/>
      <c r="AA270" s="474"/>
      <c r="AB270" s="475"/>
      <c r="AC270" s="474"/>
      <c r="AD270" s="475"/>
      <c r="AE270" s="474"/>
      <c r="AF270" s="475"/>
      <c r="AG270" s="474"/>
      <c r="AH270" s="475"/>
      <c r="AI270" s="474"/>
      <c r="AJ270" s="475"/>
      <c r="AK270" s="474"/>
      <c r="AL270" s="475"/>
      <c r="AM270" s="474"/>
      <c r="AN270" s="475"/>
      <c r="AO270" s="476">
        <v>0</v>
      </c>
      <c r="AP270" s="477">
        <v>0</v>
      </c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3649" t="s">
        <v>279</v>
      </c>
      <c r="B271" s="3296" t="s">
        <v>269</v>
      </c>
      <c r="C271" s="3296"/>
      <c r="D271" s="411">
        <f t="shared" si="167"/>
        <v>17</v>
      </c>
      <c r="E271" s="1523">
        <f t="shared" si="166"/>
        <v>5</v>
      </c>
      <c r="F271" s="1524">
        <f t="shared" si="166"/>
        <v>12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0</v>
      </c>
      <c r="AE271" s="483">
        <v>0</v>
      </c>
      <c r="AF271" s="484">
        <v>1</v>
      </c>
      <c r="AG271" s="483">
        <v>1</v>
      </c>
      <c r="AH271" s="484">
        <v>5</v>
      </c>
      <c r="AI271" s="483">
        <v>1</v>
      </c>
      <c r="AJ271" s="484">
        <v>3</v>
      </c>
      <c r="AK271" s="483">
        <v>2</v>
      </c>
      <c r="AL271" s="484">
        <v>2</v>
      </c>
      <c r="AM271" s="483">
        <v>1</v>
      </c>
      <c r="AN271" s="484">
        <v>1</v>
      </c>
      <c r="AO271" s="485">
        <v>1</v>
      </c>
      <c r="AP271" s="486">
        <v>0</v>
      </c>
      <c r="AQ271" s="481">
        <v>4</v>
      </c>
      <c r="AR271" s="487">
        <v>4</v>
      </c>
      <c r="AS271" s="1500">
        <v>3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51</v>
      </c>
      <c r="E272" s="1519">
        <f t="shared" si="166"/>
        <v>13</v>
      </c>
      <c r="F272" s="1520">
        <f t="shared" si="166"/>
        <v>38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1</v>
      </c>
      <c r="AE272" s="492">
        <v>1</v>
      </c>
      <c r="AF272" s="493">
        <v>7</v>
      </c>
      <c r="AG272" s="492">
        <v>3</v>
      </c>
      <c r="AH272" s="493">
        <v>5</v>
      </c>
      <c r="AI272" s="492">
        <v>4</v>
      </c>
      <c r="AJ272" s="493">
        <v>7</v>
      </c>
      <c r="AK272" s="492">
        <v>1</v>
      </c>
      <c r="AL272" s="493">
        <v>12</v>
      </c>
      <c r="AM272" s="492">
        <v>4</v>
      </c>
      <c r="AN272" s="493">
        <v>6</v>
      </c>
      <c r="AO272" s="494">
        <v>4</v>
      </c>
      <c r="AP272" s="495">
        <v>0</v>
      </c>
      <c r="AQ272" s="466"/>
      <c r="AR272" s="513"/>
      <c r="AS272" s="481">
        <v>11</v>
      </c>
      <c r="AT272" s="492">
        <v>0</v>
      </c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24</v>
      </c>
      <c r="E273" s="1519">
        <f t="shared" si="166"/>
        <v>7</v>
      </c>
      <c r="F273" s="1520">
        <f t="shared" si="166"/>
        <v>17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0</v>
      </c>
      <c r="AE273" s="492">
        <v>0</v>
      </c>
      <c r="AF273" s="493">
        <v>1</v>
      </c>
      <c r="AG273" s="492">
        <v>2</v>
      </c>
      <c r="AH273" s="493">
        <v>5</v>
      </c>
      <c r="AI273" s="492">
        <v>2</v>
      </c>
      <c r="AJ273" s="493">
        <v>3</v>
      </c>
      <c r="AK273" s="492">
        <v>2</v>
      </c>
      <c r="AL273" s="493">
        <v>5</v>
      </c>
      <c r="AM273" s="492">
        <v>1</v>
      </c>
      <c r="AN273" s="493">
        <v>3</v>
      </c>
      <c r="AO273" s="494">
        <v>1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22</v>
      </c>
      <c r="E274" s="1519">
        <f t="shared" si="166"/>
        <v>6</v>
      </c>
      <c r="F274" s="1520">
        <f t="shared" si="166"/>
        <v>16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1</v>
      </c>
      <c r="AE274" s="499">
        <v>0</v>
      </c>
      <c r="AF274" s="500">
        <v>3</v>
      </c>
      <c r="AG274" s="499">
        <v>1</v>
      </c>
      <c r="AH274" s="500">
        <v>1</v>
      </c>
      <c r="AI274" s="499">
        <v>1</v>
      </c>
      <c r="AJ274" s="500">
        <v>4</v>
      </c>
      <c r="AK274" s="499">
        <v>2</v>
      </c>
      <c r="AL274" s="500">
        <v>6</v>
      </c>
      <c r="AM274" s="499">
        <v>2</v>
      </c>
      <c r="AN274" s="500">
        <v>1</v>
      </c>
      <c r="AO274" s="501">
        <v>3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5</v>
      </c>
      <c r="E275" s="1519">
        <f t="shared" si="166"/>
        <v>0</v>
      </c>
      <c r="F275" s="1520">
        <f t="shared" si="166"/>
        <v>5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1</v>
      </c>
      <c r="AI275" s="499">
        <v>0</v>
      </c>
      <c r="AJ275" s="500">
        <v>1</v>
      </c>
      <c r="AK275" s="499">
        <v>0</v>
      </c>
      <c r="AL275" s="500">
        <v>3</v>
      </c>
      <c r="AM275" s="499">
        <v>0</v>
      </c>
      <c r="AN275" s="500">
        <v>0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512"/>
      <c r="B276" s="3521" t="s">
        <v>274</v>
      </c>
      <c r="C276" s="3521"/>
      <c r="D276" s="506">
        <f t="shared" si="167"/>
        <v>0</v>
      </c>
      <c r="E276" s="1521">
        <f t="shared" si="166"/>
        <v>0</v>
      </c>
      <c r="F276" s="1522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/>
      <c r="Z276" s="475"/>
      <c r="AA276" s="474"/>
      <c r="AB276" s="475"/>
      <c r="AC276" s="474"/>
      <c r="AD276" s="475"/>
      <c r="AE276" s="474"/>
      <c r="AF276" s="475"/>
      <c r="AG276" s="474"/>
      <c r="AH276" s="475"/>
      <c r="AI276" s="474"/>
      <c r="AJ276" s="475"/>
      <c r="AK276" s="474"/>
      <c r="AL276" s="475"/>
      <c r="AM276" s="474"/>
      <c r="AN276" s="475"/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3768" t="s">
        <v>280</v>
      </c>
      <c r="B277" s="3296" t="s">
        <v>269</v>
      </c>
      <c r="C277" s="3296"/>
      <c r="D277" s="411">
        <f t="shared" si="167"/>
        <v>0</v>
      </c>
      <c r="E277" s="1523">
        <f t="shared" si="166"/>
        <v>0</v>
      </c>
      <c r="F277" s="1524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>
        <v>0</v>
      </c>
      <c r="AP277" s="486">
        <v>0</v>
      </c>
      <c r="AQ277" s="481"/>
      <c r="AR277" s="487"/>
      <c r="AS277" s="1500"/>
      <c r="AT277" s="483">
        <v>0</v>
      </c>
      <c r="AU277" s="483">
        <v>0</v>
      </c>
      <c r="AV277" s="487">
        <v>0</v>
      </c>
      <c r="AW277" s="487">
        <v>0</v>
      </c>
      <c r="AX277" s="482"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1519">
        <f t="shared" si="166"/>
        <v>0</v>
      </c>
      <c r="F278" s="1520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>
        <v>0</v>
      </c>
      <c r="AP278" s="495">
        <v>0</v>
      </c>
      <c r="AQ278" s="466"/>
      <c r="AR278" s="513"/>
      <c r="AS278" s="481"/>
      <c r="AT278" s="492">
        <v>0</v>
      </c>
      <c r="AU278" s="492">
        <v>0</v>
      </c>
      <c r="AV278" s="496">
        <v>0</v>
      </c>
      <c r="AW278" s="496">
        <v>0</v>
      </c>
      <c r="AX278" s="491"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1519">
        <f t="shared" si="166"/>
        <v>0</v>
      </c>
      <c r="F279" s="1520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>
        <v>0</v>
      </c>
      <c r="AP279" s="495">
        <v>0</v>
      </c>
      <c r="AQ279" s="466"/>
      <c r="AR279" s="513"/>
      <c r="AS279" s="513"/>
      <c r="AT279" s="492">
        <v>0</v>
      </c>
      <c r="AU279" s="492">
        <v>0</v>
      </c>
      <c r="AV279" s="496">
        <v>0</v>
      </c>
      <c r="AW279" s="496">
        <v>0</v>
      </c>
      <c r="AX279" s="491"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1525">
        <f t="shared" si="166"/>
        <v>0</v>
      </c>
      <c r="F280" s="1526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>
        <v>0</v>
      </c>
      <c r="AP280" s="502">
        <v>0</v>
      </c>
      <c r="AQ280" s="466"/>
      <c r="AR280" s="513"/>
      <c r="AS280" s="513"/>
      <c r="AT280" s="499">
        <v>0</v>
      </c>
      <c r="AU280" s="499">
        <v>0</v>
      </c>
      <c r="AV280" s="505">
        <v>0</v>
      </c>
      <c r="AW280" s="505">
        <v>0</v>
      </c>
      <c r="AX280" s="498"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1525">
        <f t="shared" si="166"/>
        <v>0</v>
      </c>
      <c r="F281" s="1526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>
        <v>0</v>
      </c>
      <c r="AP281" s="502">
        <v>0</v>
      </c>
      <c r="AQ281" s="503"/>
      <c r="AR281" s="523"/>
      <c r="AS281" s="504"/>
      <c r="AT281" s="499">
        <v>0</v>
      </c>
      <c r="AU281" s="499">
        <v>0</v>
      </c>
      <c r="AV281" s="505">
        <v>0</v>
      </c>
      <c r="AW281" s="505">
        <v>0</v>
      </c>
      <c r="AX281" s="498"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655"/>
      <c r="B282" s="3521" t="s">
        <v>274</v>
      </c>
      <c r="C282" s="3521"/>
      <c r="D282" s="1301">
        <f t="shared" si="167"/>
        <v>0</v>
      </c>
      <c r="E282" s="1079">
        <f t="shared" si="166"/>
        <v>0</v>
      </c>
      <c r="F282" s="1527">
        <f t="shared" si="166"/>
        <v>0</v>
      </c>
      <c r="G282" s="1528"/>
      <c r="H282" s="1529"/>
      <c r="I282" s="1530"/>
      <c r="J282" s="1529"/>
      <c r="K282" s="1530"/>
      <c r="L282" s="1529"/>
      <c r="M282" s="1530"/>
      <c r="N282" s="1529"/>
      <c r="O282" s="1530"/>
      <c r="P282" s="1529"/>
      <c r="Q282" s="1530"/>
      <c r="R282" s="1529"/>
      <c r="S282" s="1530"/>
      <c r="T282" s="1529"/>
      <c r="U282" s="1530"/>
      <c r="V282" s="1529"/>
      <c r="W282" s="1530"/>
      <c r="X282" s="152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>
        <v>0</v>
      </c>
      <c r="AP282" s="477">
        <v>0</v>
      </c>
      <c r="AQ282" s="509"/>
      <c r="AR282" s="527"/>
      <c r="AS282" s="510"/>
      <c r="AT282" s="474">
        <v>0</v>
      </c>
      <c r="AU282" s="474">
        <v>0</v>
      </c>
      <c r="AV282" s="478">
        <v>0</v>
      </c>
      <c r="AW282" s="478">
        <v>0</v>
      </c>
      <c r="AX282" s="473"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3764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>
        <v>0</v>
      </c>
      <c r="AP283" s="486">
        <v>0</v>
      </c>
      <c r="AQ283" s="481"/>
      <c r="AR283" s="487"/>
      <c r="AS283" s="1500"/>
      <c r="AT283" s="483">
        <v>0</v>
      </c>
      <c r="AU283" s="483">
        <v>0</v>
      </c>
      <c r="AV283" s="487">
        <v>0</v>
      </c>
      <c r="AW283" s="487">
        <v>0</v>
      </c>
      <c r="AX283" s="482"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>
        <v>0</v>
      </c>
      <c r="AP284" s="495">
        <v>0</v>
      </c>
      <c r="AQ284" s="466"/>
      <c r="AR284" s="513"/>
      <c r="AS284" s="481"/>
      <c r="AT284" s="492">
        <v>0</v>
      </c>
      <c r="AU284" s="492">
        <v>0</v>
      </c>
      <c r="AV284" s="496">
        <v>0</v>
      </c>
      <c r="AW284" s="496">
        <v>0</v>
      </c>
      <c r="AX284" s="491"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>
        <v>0</v>
      </c>
      <c r="AP285" s="495">
        <v>0</v>
      </c>
      <c r="AQ285" s="466"/>
      <c r="AR285" s="513"/>
      <c r="AS285" s="513"/>
      <c r="AT285" s="492">
        <v>0</v>
      </c>
      <c r="AU285" s="492">
        <v>0</v>
      </c>
      <c r="AV285" s="496">
        <v>0</v>
      </c>
      <c r="AW285" s="496">
        <v>0</v>
      </c>
      <c r="AX285" s="491"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>
        <v>0</v>
      </c>
      <c r="AP286" s="502">
        <v>0</v>
      </c>
      <c r="AQ286" s="466"/>
      <c r="AR286" s="513"/>
      <c r="AS286" s="513"/>
      <c r="AT286" s="499">
        <v>0</v>
      </c>
      <c r="AU286" s="499">
        <v>0</v>
      </c>
      <c r="AV286" s="505">
        <v>0</v>
      </c>
      <c r="AW286" s="505">
        <v>0</v>
      </c>
      <c r="AX286" s="498"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>
        <v>0</v>
      </c>
      <c r="AP287" s="502">
        <v>0</v>
      </c>
      <c r="AQ287" s="503"/>
      <c r="AR287" s="523"/>
      <c r="AS287" s="504"/>
      <c r="AT287" s="499">
        <v>0</v>
      </c>
      <c r="AU287" s="499">
        <v>0</v>
      </c>
      <c r="AV287" s="505">
        <v>0</v>
      </c>
      <c r="AW287" s="505">
        <v>0</v>
      </c>
      <c r="AX287" s="498"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3758"/>
      <c r="B288" s="3767" t="s">
        <v>274</v>
      </c>
      <c r="C288" s="3767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>
        <v>0</v>
      </c>
      <c r="AP288" s="477">
        <v>0</v>
      </c>
      <c r="AQ288" s="509"/>
      <c r="AR288" s="527"/>
      <c r="AS288" s="510"/>
      <c r="AT288" s="474">
        <v>0</v>
      </c>
      <c r="AU288" s="474">
        <v>0</v>
      </c>
      <c r="AV288" s="478">
        <v>0</v>
      </c>
      <c r="AW288" s="478">
        <v>0</v>
      </c>
      <c r="AX288" s="473"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3764" t="s">
        <v>105</v>
      </c>
      <c r="B289" s="3765" t="s">
        <v>269</v>
      </c>
      <c r="C289" s="3766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>
        <v>0</v>
      </c>
      <c r="AP289" s="486">
        <v>0</v>
      </c>
      <c r="AQ289" s="481"/>
      <c r="AR289" s="487"/>
      <c r="AS289" s="1531"/>
      <c r="AT289" s="483">
        <v>0</v>
      </c>
      <c r="AU289" s="483">
        <v>0</v>
      </c>
      <c r="AV289" s="487">
        <v>0</v>
      </c>
      <c r="AW289" s="487">
        <v>0</v>
      </c>
      <c r="AX289" s="482"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>
        <v>0</v>
      </c>
      <c r="AP290" s="495">
        <v>0</v>
      </c>
      <c r="AQ290" s="466"/>
      <c r="AR290" s="513"/>
      <c r="AS290" s="481"/>
      <c r="AT290" s="492">
        <v>0</v>
      </c>
      <c r="AU290" s="492">
        <v>0</v>
      </c>
      <c r="AV290" s="496">
        <v>0</v>
      </c>
      <c r="AW290" s="496">
        <v>0</v>
      </c>
      <c r="AX290" s="491"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>
        <v>0</v>
      </c>
      <c r="AP291" s="495">
        <v>0</v>
      </c>
      <c r="AQ291" s="466"/>
      <c r="AR291" s="513"/>
      <c r="AS291" s="513"/>
      <c r="AT291" s="492">
        <v>0</v>
      </c>
      <c r="AU291" s="492">
        <v>0</v>
      </c>
      <c r="AV291" s="496">
        <v>0</v>
      </c>
      <c r="AW291" s="496">
        <v>0</v>
      </c>
      <c r="AX291" s="491"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>
        <v>0</v>
      </c>
      <c r="AP292" s="502">
        <v>0</v>
      </c>
      <c r="AQ292" s="466"/>
      <c r="AR292" s="513"/>
      <c r="AS292" s="513"/>
      <c r="AT292" s="499">
        <v>0</v>
      </c>
      <c r="AU292" s="499">
        <v>0</v>
      </c>
      <c r="AV292" s="505">
        <v>0</v>
      </c>
      <c r="AW292" s="505">
        <v>0</v>
      </c>
      <c r="AX292" s="498"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>
        <v>0</v>
      </c>
      <c r="AP293" s="502">
        <v>0</v>
      </c>
      <c r="AQ293" s="503"/>
      <c r="AR293" s="523"/>
      <c r="AS293" s="504"/>
      <c r="AT293" s="499">
        <v>0</v>
      </c>
      <c r="AU293" s="499">
        <v>0</v>
      </c>
      <c r="AV293" s="505">
        <v>0</v>
      </c>
      <c r="AW293" s="505">
        <v>0</v>
      </c>
      <c r="AX293" s="498"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3758"/>
      <c r="B294" s="3767" t="s">
        <v>274</v>
      </c>
      <c r="C294" s="3767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>
        <v>0</v>
      </c>
      <c r="AP294" s="477">
        <v>0</v>
      </c>
      <c r="AQ294" s="509"/>
      <c r="AR294" s="527"/>
      <c r="AS294" s="510"/>
      <c r="AT294" s="474">
        <v>0</v>
      </c>
      <c r="AU294" s="474">
        <v>0</v>
      </c>
      <c r="AV294" s="478">
        <v>0</v>
      </c>
      <c r="AW294" s="478">
        <v>0</v>
      </c>
      <c r="AX294" s="473"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3762" t="s">
        <v>107</v>
      </c>
      <c r="B295" s="3763" t="s">
        <v>269</v>
      </c>
      <c r="C295" s="3763"/>
      <c r="D295" s="1532">
        <f t="shared" si="167"/>
        <v>0</v>
      </c>
      <c r="E295" s="1533">
        <f t="shared" si="168"/>
        <v>0</v>
      </c>
      <c r="F295" s="1534">
        <f t="shared" si="168"/>
        <v>0</v>
      </c>
      <c r="G295" s="1535"/>
      <c r="H295" s="1536"/>
      <c r="I295" s="1537"/>
      <c r="J295" s="1536"/>
      <c r="K295" s="1537"/>
      <c r="L295" s="1536"/>
      <c r="M295" s="1537"/>
      <c r="N295" s="1536"/>
      <c r="O295" s="1537"/>
      <c r="P295" s="1536"/>
      <c r="Q295" s="1537"/>
      <c r="R295" s="1536"/>
      <c r="S295" s="1537"/>
      <c r="T295" s="1536"/>
      <c r="U295" s="1537"/>
      <c r="V295" s="1538"/>
      <c r="W295" s="1537"/>
      <c r="X295" s="1538"/>
      <c r="Y295" s="1537"/>
      <c r="Z295" s="1538"/>
      <c r="AA295" s="1537"/>
      <c r="AB295" s="1538"/>
      <c r="AC295" s="1537"/>
      <c r="AD295" s="1538"/>
      <c r="AE295" s="1537"/>
      <c r="AF295" s="1538"/>
      <c r="AG295" s="1537"/>
      <c r="AH295" s="1538"/>
      <c r="AI295" s="1537"/>
      <c r="AJ295" s="1538"/>
      <c r="AK295" s="1537"/>
      <c r="AL295" s="1538"/>
      <c r="AM295" s="1535"/>
      <c r="AN295" s="1539"/>
      <c r="AO295" s="1537">
        <v>0</v>
      </c>
      <c r="AP295" s="1540">
        <v>0</v>
      </c>
      <c r="AQ295" s="1535"/>
      <c r="AR295" s="1541"/>
      <c r="AS295" s="1531"/>
      <c r="AT295" s="1542">
        <v>0</v>
      </c>
      <c r="AU295" s="1542">
        <v>0</v>
      </c>
      <c r="AV295" s="1543">
        <v>0</v>
      </c>
      <c r="AW295" s="1543">
        <v>0</v>
      </c>
      <c r="AX295" s="1544"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1545">
        <f t="shared" si="168"/>
        <v>0</v>
      </c>
      <c r="F296" s="1546">
        <f t="shared" si="168"/>
        <v>0</v>
      </c>
      <c r="G296" s="1547"/>
      <c r="H296" s="1548"/>
      <c r="I296" s="1549"/>
      <c r="J296" s="1548"/>
      <c r="K296" s="1549"/>
      <c r="L296" s="1548"/>
      <c r="M296" s="1549"/>
      <c r="N296" s="1548"/>
      <c r="O296" s="1549"/>
      <c r="P296" s="1548"/>
      <c r="Q296" s="1549"/>
      <c r="R296" s="1548"/>
      <c r="S296" s="1549"/>
      <c r="T296" s="1548"/>
      <c r="U296" s="1549"/>
      <c r="V296" s="1550"/>
      <c r="W296" s="1549"/>
      <c r="X296" s="1550"/>
      <c r="Y296" s="1549"/>
      <c r="Z296" s="1550"/>
      <c r="AA296" s="1549"/>
      <c r="AB296" s="1550"/>
      <c r="AC296" s="1549"/>
      <c r="AD296" s="1550"/>
      <c r="AE296" s="1549"/>
      <c r="AF296" s="1550"/>
      <c r="AG296" s="1549"/>
      <c r="AH296" s="1550"/>
      <c r="AI296" s="1549"/>
      <c r="AJ296" s="1550"/>
      <c r="AK296" s="1549"/>
      <c r="AL296" s="1550"/>
      <c r="AM296" s="1547"/>
      <c r="AN296" s="1551"/>
      <c r="AO296" s="1549">
        <v>0</v>
      </c>
      <c r="AP296" s="1552">
        <v>0</v>
      </c>
      <c r="AQ296" s="466"/>
      <c r="AR296" s="513"/>
      <c r="AS296" s="481"/>
      <c r="AT296" s="492">
        <v>0</v>
      </c>
      <c r="AU296" s="492">
        <v>0</v>
      </c>
      <c r="AV296" s="496">
        <v>0</v>
      </c>
      <c r="AW296" s="496">
        <v>0</v>
      </c>
      <c r="AX296" s="491"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1545">
        <f t="shared" si="168"/>
        <v>0</v>
      </c>
      <c r="F297" s="1546">
        <f t="shared" si="168"/>
        <v>0</v>
      </c>
      <c r="G297" s="1547"/>
      <c r="H297" s="1548"/>
      <c r="I297" s="1549"/>
      <c r="J297" s="1548"/>
      <c r="K297" s="1549"/>
      <c r="L297" s="1548"/>
      <c r="M297" s="1549"/>
      <c r="N297" s="1548"/>
      <c r="O297" s="1549"/>
      <c r="P297" s="1548"/>
      <c r="Q297" s="1549"/>
      <c r="R297" s="1548"/>
      <c r="S297" s="1549"/>
      <c r="T297" s="1548"/>
      <c r="U297" s="1549"/>
      <c r="V297" s="1550"/>
      <c r="W297" s="1549"/>
      <c r="X297" s="1550"/>
      <c r="Y297" s="1549"/>
      <c r="Z297" s="1550"/>
      <c r="AA297" s="1549"/>
      <c r="AB297" s="1550"/>
      <c r="AC297" s="1549"/>
      <c r="AD297" s="1550"/>
      <c r="AE297" s="1549"/>
      <c r="AF297" s="1550"/>
      <c r="AG297" s="1549"/>
      <c r="AH297" s="1550"/>
      <c r="AI297" s="1549"/>
      <c r="AJ297" s="1550"/>
      <c r="AK297" s="1549"/>
      <c r="AL297" s="1550"/>
      <c r="AM297" s="1547"/>
      <c r="AN297" s="1551"/>
      <c r="AO297" s="1549">
        <v>0</v>
      </c>
      <c r="AP297" s="1552">
        <v>0</v>
      </c>
      <c r="AQ297" s="466"/>
      <c r="AR297" s="513"/>
      <c r="AS297" s="513"/>
      <c r="AT297" s="492">
        <v>0</v>
      </c>
      <c r="AU297" s="492">
        <v>0</v>
      </c>
      <c r="AV297" s="496">
        <v>0</v>
      </c>
      <c r="AW297" s="496">
        <v>0</v>
      </c>
      <c r="AX297" s="491"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1545">
        <f t="shared" si="168"/>
        <v>0</v>
      </c>
      <c r="F298" s="1546">
        <f t="shared" si="168"/>
        <v>0</v>
      </c>
      <c r="G298" s="1553"/>
      <c r="H298" s="1554"/>
      <c r="I298" s="1555"/>
      <c r="J298" s="1554"/>
      <c r="K298" s="1555"/>
      <c r="L298" s="1554"/>
      <c r="M298" s="1555"/>
      <c r="N298" s="1554"/>
      <c r="O298" s="1555"/>
      <c r="P298" s="1554"/>
      <c r="Q298" s="1555"/>
      <c r="R298" s="1554"/>
      <c r="S298" s="1555"/>
      <c r="T298" s="1554"/>
      <c r="U298" s="1555"/>
      <c r="V298" s="1554"/>
      <c r="W298" s="1555"/>
      <c r="X298" s="1554"/>
      <c r="Y298" s="1555"/>
      <c r="Z298" s="1554"/>
      <c r="AA298" s="1555"/>
      <c r="AB298" s="1554"/>
      <c r="AC298" s="1555"/>
      <c r="AD298" s="1554"/>
      <c r="AE298" s="1555"/>
      <c r="AF298" s="1554"/>
      <c r="AG298" s="1555"/>
      <c r="AH298" s="1554"/>
      <c r="AI298" s="1555"/>
      <c r="AJ298" s="1554"/>
      <c r="AK298" s="1555"/>
      <c r="AL298" s="1554"/>
      <c r="AM298" s="1553"/>
      <c r="AN298" s="1556"/>
      <c r="AO298" s="1557">
        <v>0</v>
      </c>
      <c r="AP298" s="1558">
        <v>0</v>
      </c>
      <c r="AQ298" s="466"/>
      <c r="AR298" s="513"/>
      <c r="AS298" s="513"/>
      <c r="AT298" s="1557">
        <v>0</v>
      </c>
      <c r="AU298" s="1557">
        <v>0</v>
      </c>
      <c r="AV298" s="1559">
        <v>0</v>
      </c>
      <c r="AW298" s="1559">
        <v>0</v>
      </c>
      <c r="AX298" s="1560"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1545">
        <f t="shared" si="168"/>
        <v>0</v>
      </c>
      <c r="F299" s="1546">
        <f t="shared" si="168"/>
        <v>0</v>
      </c>
      <c r="G299" s="1553"/>
      <c r="H299" s="1554"/>
      <c r="I299" s="1555"/>
      <c r="J299" s="1554"/>
      <c r="K299" s="1555"/>
      <c r="L299" s="1554"/>
      <c r="M299" s="1555"/>
      <c r="N299" s="1554"/>
      <c r="O299" s="1555"/>
      <c r="P299" s="1554"/>
      <c r="Q299" s="1555"/>
      <c r="R299" s="1554"/>
      <c r="S299" s="1555"/>
      <c r="T299" s="1554"/>
      <c r="U299" s="1555"/>
      <c r="V299" s="1554"/>
      <c r="W299" s="1555"/>
      <c r="X299" s="1554"/>
      <c r="Y299" s="1555"/>
      <c r="Z299" s="1554"/>
      <c r="AA299" s="1555"/>
      <c r="AB299" s="1554"/>
      <c r="AC299" s="1555"/>
      <c r="AD299" s="1554"/>
      <c r="AE299" s="1555"/>
      <c r="AF299" s="1554"/>
      <c r="AG299" s="1555"/>
      <c r="AH299" s="1554"/>
      <c r="AI299" s="1555"/>
      <c r="AJ299" s="1554"/>
      <c r="AK299" s="1555"/>
      <c r="AL299" s="1554"/>
      <c r="AM299" s="1553"/>
      <c r="AN299" s="1556"/>
      <c r="AO299" s="561">
        <v>0</v>
      </c>
      <c r="AP299" s="562">
        <v>0</v>
      </c>
      <c r="AQ299" s="503"/>
      <c r="AR299" s="523"/>
      <c r="AS299" s="504"/>
      <c r="AT299" s="561">
        <v>0</v>
      </c>
      <c r="AU299" s="561">
        <v>0</v>
      </c>
      <c r="AV299" s="563">
        <v>0</v>
      </c>
      <c r="AW299" s="563">
        <v>0</v>
      </c>
      <c r="AX299" s="564"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1561">
        <f t="shared" si="168"/>
        <v>0</v>
      </c>
      <c r="F300" s="1562">
        <f t="shared" si="168"/>
        <v>0</v>
      </c>
      <c r="G300" s="1563"/>
      <c r="H300" s="1564"/>
      <c r="I300" s="1565"/>
      <c r="J300" s="1564"/>
      <c r="K300" s="1565"/>
      <c r="L300" s="1564"/>
      <c r="M300" s="1565"/>
      <c r="N300" s="1564"/>
      <c r="O300" s="1565"/>
      <c r="P300" s="1564"/>
      <c r="Q300" s="1565"/>
      <c r="R300" s="1564"/>
      <c r="S300" s="1565"/>
      <c r="T300" s="1564"/>
      <c r="U300" s="1563"/>
      <c r="V300" s="1564"/>
      <c r="W300" s="1563"/>
      <c r="X300" s="1564"/>
      <c r="Y300" s="1563"/>
      <c r="Z300" s="1564"/>
      <c r="AA300" s="1563"/>
      <c r="AB300" s="1564"/>
      <c r="AC300" s="1563"/>
      <c r="AD300" s="1564"/>
      <c r="AE300" s="1563"/>
      <c r="AF300" s="1564"/>
      <c r="AG300" s="1563"/>
      <c r="AH300" s="1564"/>
      <c r="AI300" s="1563"/>
      <c r="AJ300" s="1564"/>
      <c r="AK300" s="1563"/>
      <c r="AL300" s="1564"/>
      <c r="AM300" s="1563"/>
      <c r="AN300" s="1566"/>
      <c r="AO300" s="568">
        <v>0</v>
      </c>
      <c r="AP300" s="569">
        <v>0</v>
      </c>
      <c r="AQ300" s="570"/>
      <c r="AR300" s="571"/>
      <c r="AS300" s="510"/>
      <c r="AT300" s="568">
        <v>0</v>
      </c>
      <c r="AU300" s="568">
        <v>0</v>
      </c>
      <c r="AV300" s="572">
        <v>0</v>
      </c>
      <c r="AW300" s="572">
        <v>0</v>
      </c>
      <c r="AX300" s="573"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219</v>
      </c>
      <c r="E301" s="574">
        <f t="shared" ref="E301:F306" si="177">SUM(G301+I301+K301+M301+O301+Q301+S301+U301+W301+Y301+AA301+AC301+AE301+AG301+AI301+AK301+AM301)</f>
        <v>88</v>
      </c>
      <c r="F301" s="575">
        <f t="shared" si="177"/>
        <v>131</v>
      </c>
      <c r="G301" s="576">
        <f t="shared" ref="G301:X306" si="178">+G223+G229+G235+G241+G247+G253+G259+G283+G289+G295</f>
        <v>3</v>
      </c>
      <c r="H301" s="577">
        <f t="shared" si="178"/>
        <v>3</v>
      </c>
      <c r="I301" s="576">
        <f t="shared" si="178"/>
        <v>1</v>
      </c>
      <c r="J301" s="577">
        <f t="shared" si="178"/>
        <v>0</v>
      </c>
      <c r="K301" s="577">
        <f t="shared" si="178"/>
        <v>0</v>
      </c>
      <c r="L301" s="577">
        <f t="shared" si="178"/>
        <v>2</v>
      </c>
      <c r="M301" s="577">
        <f t="shared" si="178"/>
        <v>1</v>
      </c>
      <c r="N301" s="577">
        <f t="shared" si="178"/>
        <v>3</v>
      </c>
      <c r="O301" s="577">
        <f t="shared" si="178"/>
        <v>1</v>
      </c>
      <c r="P301" s="577">
        <f t="shared" si="178"/>
        <v>3</v>
      </c>
      <c r="Q301" s="577">
        <f t="shared" si="178"/>
        <v>3</v>
      </c>
      <c r="R301" s="577">
        <f t="shared" si="178"/>
        <v>1</v>
      </c>
      <c r="S301" s="577">
        <f t="shared" si="178"/>
        <v>1</v>
      </c>
      <c r="T301" s="577">
        <f t="shared" si="178"/>
        <v>0</v>
      </c>
      <c r="U301" s="577">
        <f t="shared" si="178"/>
        <v>4</v>
      </c>
      <c r="V301" s="577">
        <f t="shared" si="178"/>
        <v>0</v>
      </c>
      <c r="W301" s="577">
        <f t="shared" si="178"/>
        <v>6</v>
      </c>
      <c r="X301" s="577">
        <f t="shared" si="178"/>
        <v>6</v>
      </c>
      <c r="Y301" s="576">
        <f>+Y223+Y229+Y235+Y241+Y247+Y253+Y259+Y265+Y271+Y277+Y283+Y289+Y295</f>
        <v>10</v>
      </c>
      <c r="Z301" s="576">
        <f t="shared" ref="Z301:AN304" si="179">+Z223+Z229+Z235+Z241+Z247+Z253+Z259+Z265+Z271+Z277+Z283+Z289+Z295</f>
        <v>14</v>
      </c>
      <c r="AA301" s="576">
        <f t="shared" si="179"/>
        <v>5</v>
      </c>
      <c r="AB301" s="576">
        <f t="shared" si="179"/>
        <v>10</v>
      </c>
      <c r="AC301" s="576">
        <f t="shared" si="179"/>
        <v>11</v>
      </c>
      <c r="AD301" s="576">
        <f t="shared" si="179"/>
        <v>24</v>
      </c>
      <c r="AE301" s="576">
        <f t="shared" si="179"/>
        <v>8</v>
      </c>
      <c r="AF301" s="576">
        <f t="shared" si="179"/>
        <v>15</v>
      </c>
      <c r="AG301" s="576">
        <f t="shared" si="179"/>
        <v>17</v>
      </c>
      <c r="AH301" s="576">
        <f t="shared" si="179"/>
        <v>25</v>
      </c>
      <c r="AI301" s="576">
        <f t="shared" si="179"/>
        <v>6</v>
      </c>
      <c r="AJ301" s="576">
        <f t="shared" si="179"/>
        <v>9</v>
      </c>
      <c r="AK301" s="576">
        <f t="shared" si="179"/>
        <v>4</v>
      </c>
      <c r="AL301" s="576">
        <f t="shared" si="179"/>
        <v>13</v>
      </c>
      <c r="AM301" s="576">
        <f t="shared" si="179"/>
        <v>7</v>
      </c>
      <c r="AN301" s="576">
        <f t="shared" si="179"/>
        <v>3</v>
      </c>
      <c r="AO301" s="578">
        <f t="shared" ref="AO301:AO306" si="180">+AO223+AO229+AO235+AO241+AO259+AO265+AO271+AO277+AO283+AO289+AO295</f>
        <v>7</v>
      </c>
      <c r="AP301" s="579">
        <f>+AP223+AP229+AP235+AP259+AP265+AP271+AP277+AP283+AP289+AP295</f>
        <v>1</v>
      </c>
      <c r="AQ301" s="411">
        <f>SUM(AQ223+AQ229+AQ235+AQ241+AQ247+AQ253+AQ259+AQ265+AQ271+AQ277+AQ283+AQ289+AQ295)</f>
        <v>91</v>
      </c>
      <c r="AR301" s="580">
        <f>SUM(AR223+AR229+AR235+AR241+AR247+AR253+AR259+AR265+AR271+AR277+AR283+AR289+AR295)</f>
        <v>84</v>
      </c>
      <c r="AS301" s="576">
        <f t="shared" ref="AS301:AX304" si="181">+AS223+AS229+AS235+AS241+AS247+AS253+AS259+AS265+AS271+AS277+AS283+AS289+AS295</f>
        <v>48</v>
      </c>
      <c r="AT301" s="578">
        <f t="shared" si="181"/>
        <v>0</v>
      </c>
      <c r="AU301" s="578">
        <f t="shared" si="181"/>
        <v>14</v>
      </c>
      <c r="AV301" s="578">
        <f t="shared" si="181"/>
        <v>3</v>
      </c>
      <c r="AW301" s="578">
        <f t="shared" si="181"/>
        <v>0</v>
      </c>
      <c r="AX301" s="578">
        <f t="shared" si="181"/>
        <v>0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687</v>
      </c>
      <c r="E302" s="574">
        <f t="shared" si="177"/>
        <v>273</v>
      </c>
      <c r="F302" s="575">
        <f t="shared" si="177"/>
        <v>414</v>
      </c>
      <c r="G302" s="417">
        <f t="shared" si="178"/>
        <v>3</v>
      </c>
      <c r="H302" s="581">
        <f t="shared" si="178"/>
        <v>3</v>
      </c>
      <c r="I302" s="417">
        <f t="shared" si="178"/>
        <v>0</v>
      </c>
      <c r="J302" s="581">
        <f t="shared" si="178"/>
        <v>0</v>
      </c>
      <c r="K302" s="581">
        <f t="shared" si="178"/>
        <v>0</v>
      </c>
      <c r="L302" s="581">
        <f t="shared" si="178"/>
        <v>2</v>
      </c>
      <c r="M302" s="581">
        <f t="shared" si="178"/>
        <v>2</v>
      </c>
      <c r="N302" s="581">
        <f t="shared" si="178"/>
        <v>2</v>
      </c>
      <c r="O302" s="581">
        <f t="shared" si="178"/>
        <v>4</v>
      </c>
      <c r="P302" s="581">
        <f t="shared" si="178"/>
        <v>4</v>
      </c>
      <c r="Q302" s="581">
        <f t="shared" si="178"/>
        <v>6</v>
      </c>
      <c r="R302" s="581">
        <f t="shared" si="178"/>
        <v>8</v>
      </c>
      <c r="S302" s="581">
        <f t="shared" si="178"/>
        <v>6</v>
      </c>
      <c r="T302" s="581">
        <f t="shared" si="178"/>
        <v>5</v>
      </c>
      <c r="U302" s="581">
        <f t="shared" si="178"/>
        <v>14</v>
      </c>
      <c r="V302" s="581">
        <f t="shared" si="178"/>
        <v>4</v>
      </c>
      <c r="W302" s="581">
        <f t="shared" si="178"/>
        <v>36</v>
      </c>
      <c r="X302" s="581">
        <f t="shared" si="178"/>
        <v>28</v>
      </c>
      <c r="Y302" s="417">
        <f>+Y224+Y230+Y236+Y242+Y248+Y254+Y260+Y266+Y272+Y278+Y284+Y290+Y296</f>
        <v>69</v>
      </c>
      <c r="Z302" s="417">
        <f t="shared" si="179"/>
        <v>88</v>
      </c>
      <c r="AA302" s="417">
        <f t="shared" si="179"/>
        <v>33</v>
      </c>
      <c r="AB302" s="417">
        <f t="shared" si="179"/>
        <v>49</v>
      </c>
      <c r="AC302" s="417">
        <f t="shared" si="179"/>
        <v>17</v>
      </c>
      <c r="AD302" s="417">
        <f t="shared" si="179"/>
        <v>29</v>
      </c>
      <c r="AE302" s="417">
        <f t="shared" si="179"/>
        <v>24</v>
      </c>
      <c r="AF302" s="417">
        <f t="shared" si="179"/>
        <v>47</v>
      </c>
      <c r="AG302" s="417">
        <f t="shared" si="179"/>
        <v>28</v>
      </c>
      <c r="AH302" s="417">
        <f t="shared" si="179"/>
        <v>61</v>
      </c>
      <c r="AI302" s="417">
        <f t="shared" si="179"/>
        <v>11</v>
      </c>
      <c r="AJ302" s="417">
        <f t="shared" si="179"/>
        <v>40</v>
      </c>
      <c r="AK302" s="417">
        <f t="shared" si="179"/>
        <v>6</v>
      </c>
      <c r="AL302" s="417">
        <f t="shared" si="179"/>
        <v>31</v>
      </c>
      <c r="AM302" s="417">
        <f t="shared" si="179"/>
        <v>14</v>
      </c>
      <c r="AN302" s="417">
        <f t="shared" si="179"/>
        <v>13</v>
      </c>
      <c r="AO302" s="582">
        <f t="shared" si="180"/>
        <v>15</v>
      </c>
      <c r="AP302" s="583">
        <f>+AP224+AP230+AP236+AP260+AP266+AP272+AP278+AP284+AP290+AP296</f>
        <v>10</v>
      </c>
      <c r="AQ302" s="584"/>
      <c r="AR302" s="585"/>
      <c r="AS302" s="417">
        <f t="shared" si="181"/>
        <v>123</v>
      </c>
      <c r="AT302" s="582">
        <f t="shared" si="181"/>
        <v>0</v>
      </c>
      <c r="AU302" s="582">
        <f t="shared" si="181"/>
        <v>63</v>
      </c>
      <c r="AV302" s="582">
        <f t="shared" si="181"/>
        <v>3</v>
      </c>
      <c r="AW302" s="582">
        <f t="shared" si="181"/>
        <v>0</v>
      </c>
      <c r="AX302" s="582">
        <f t="shared" si="181"/>
        <v>1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209</v>
      </c>
      <c r="E303" s="574">
        <f t="shared" si="177"/>
        <v>82</v>
      </c>
      <c r="F303" s="575">
        <f t="shared" si="177"/>
        <v>127</v>
      </c>
      <c r="G303" s="417">
        <f t="shared" si="178"/>
        <v>3</v>
      </c>
      <c r="H303" s="581">
        <f t="shared" si="178"/>
        <v>4</v>
      </c>
      <c r="I303" s="417">
        <f t="shared" si="178"/>
        <v>1</v>
      </c>
      <c r="J303" s="581">
        <f t="shared" si="178"/>
        <v>0</v>
      </c>
      <c r="K303" s="581">
        <f t="shared" si="178"/>
        <v>0</v>
      </c>
      <c r="L303" s="581">
        <f t="shared" si="178"/>
        <v>2</v>
      </c>
      <c r="M303" s="581">
        <f t="shared" si="178"/>
        <v>1</v>
      </c>
      <c r="N303" s="581">
        <f t="shared" si="178"/>
        <v>2</v>
      </c>
      <c r="O303" s="581">
        <f t="shared" si="178"/>
        <v>1</v>
      </c>
      <c r="P303" s="581">
        <f t="shared" si="178"/>
        <v>3</v>
      </c>
      <c r="Q303" s="581">
        <f t="shared" si="178"/>
        <v>2</v>
      </c>
      <c r="R303" s="581">
        <f t="shared" si="178"/>
        <v>1</v>
      </c>
      <c r="S303" s="581">
        <f t="shared" si="178"/>
        <v>1</v>
      </c>
      <c r="T303" s="581">
        <f t="shared" si="178"/>
        <v>0</v>
      </c>
      <c r="U303" s="581">
        <f t="shared" si="178"/>
        <v>4</v>
      </c>
      <c r="V303" s="581">
        <f t="shared" si="178"/>
        <v>0</v>
      </c>
      <c r="W303" s="581">
        <f t="shared" si="178"/>
        <v>9</v>
      </c>
      <c r="X303" s="581">
        <f t="shared" si="178"/>
        <v>5</v>
      </c>
      <c r="Y303" s="417">
        <f>+Y225+Y231+Y237+Y243+Y249+Y255+Y261+Y267+Y273+Y279+Y285+Y291+Y297</f>
        <v>9</v>
      </c>
      <c r="Z303" s="417">
        <f t="shared" si="179"/>
        <v>13</v>
      </c>
      <c r="AA303" s="417">
        <f t="shared" si="179"/>
        <v>4</v>
      </c>
      <c r="AB303" s="417">
        <f t="shared" si="179"/>
        <v>9</v>
      </c>
      <c r="AC303" s="417">
        <f t="shared" si="179"/>
        <v>8</v>
      </c>
      <c r="AD303" s="417">
        <f t="shared" si="179"/>
        <v>19</v>
      </c>
      <c r="AE303" s="417">
        <f t="shared" si="179"/>
        <v>6</v>
      </c>
      <c r="AF303" s="417">
        <f t="shared" si="179"/>
        <v>18</v>
      </c>
      <c r="AG303" s="417">
        <f t="shared" si="179"/>
        <v>15</v>
      </c>
      <c r="AH303" s="417">
        <f t="shared" si="179"/>
        <v>23</v>
      </c>
      <c r="AI303" s="417">
        <f t="shared" si="179"/>
        <v>8</v>
      </c>
      <c r="AJ303" s="417">
        <f t="shared" si="179"/>
        <v>9</v>
      </c>
      <c r="AK303" s="417">
        <f t="shared" si="179"/>
        <v>4</v>
      </c>
      <c r="AL303" s="417">
        <f t="shared" si="179"/>
        <v>14</v>
      </c>
      <c r="AM303" s="417">
        <f t="shared" si="179"/>
        <v>6</v>
      </c>
      <c r="AN303" s="417">
        <f t="shared" si="179"/>
        <v>5</v>
      </c>
      <c r="AO303" s="582">
        <f t="shared" si="180"/>
        <v>7</v>
      </c>
      <c r="AP303" s="583">
        <f>+AP225+AP231+AP237+AP261+AP267+AP273+AP279+AP285+AP291+AP297</f>
        <v>1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3</v>
      </c>
      <c r="AW303" s="582">
        <f t="shared" si="181"/>
        <v>0</v>
      </c>
      <c r="AX303" s="582">
        <f t="shared" si="181"/>
        <v>0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150</v>
      </c>
      <c r="E304" s="574">
        <f t="shared" si="177"/>
        <v>61</v>
      </c>
      <c r="F304" s="575">
        <f t="shared" si="177"/>
        <v>89</v>
      </c>
      <c r="G304" s="417">
        <f t="shared" si="178"/>
        <v>2</v>
      </c>
      <c r="H304" s="581">
        <f t="shared" si="178"/>
        <v>1</v>
      </c>
      <c r="I304" s="417">
        <f t="shared" si="178"/>
        <v>1</v>
      </c>
      <c r="J304" s="581">
        <f t="shared" si="178"/>
        <v>0</v>
      </c>
      <c r="K304" s="581">
        <f t="shared" si="178"/>
        <v>0</v>
      </c>
      <c r="L304" s="581">
        <f t="shared" si="178"/>
        <v>0</v>
      </c>
      <c r="M304" s="581">
        <f t="shared" si="178"/>
        <v>1</v>
      </c>
      <c r="N304" s="581">
        <f t="shared" si="178"/>
        <v>2</v>
      </c>
      <c r="O304" s="581">
        <f t="shared" si="178"/>
        <v>1</v>
      </c>
      <c r="P304" s="581">
        <f t="shared" si="178"/>
        <v>1</v>
      </c>
      <c r="Q304" s="581">
        <f t="shared" si="178"/>
        <v>0</v>
      </c>
      <c r="R304" s="581">
        <f t="shared" si="178"/>
        <v>1</v>
      </c>
      <c r="S304" s="581">
        <f t="shared" si="178"/>
        <v>2</v>
      </c>
      <c r="T304" s="581">
        <f t="shared" si="178"/>
        <v>2</v>
      </c>
      <c r="U304" s="581">
        <f t="shared" si="178"/>
        <v>6</v>
      </c>
      <c r="V304" s="581">
        <f t="shared" si="178"/>
        <v>1</v>
      </c>
      <c r="W304" s="581">
        <f t="shared" si="178"/>
        <v>3</v>
      </c>
      <c r="X304" s="581">
        <f t="shared" si="178"/>
        <v>2</v>
      </c>
      <c r="Y304" s="417">
        <f>+Y226+Y232+Y238+Y244+Y250+Y256+Y262+Y268+Y274+Y280+Y286+Y292+Y298</f>
        <v>7</v>
      </c>
      <c r="Z304" s="417">
        <f t="shared" si="179"/>
        <v>11</v>
      </c>
      <c r="AA304" s="417">
        <f t="shared" si="179"/>
        <v>3</v>
      </c>
      <c r="AB304" s="417">
        <f t="shared" si="179"/>
        <v>4</v>
      </c>
      <c r="AC304" s="417">
        <f t="shared" si="179"/>
        <v>6</v>
      </c>
      <c r="AD304" s="417">
        <f t="shared" si="179"/>
        <v>5</v>
      </c>
      <c r="AE304" s="417">
        <f t="shared" si="179"/>
        <v>6</v>
      </c>
      <c r="AF304" s="417">
        <f t="shared" si="179"/>
        <v>13</v>
      </c>
      <c r="AG304" s="417">
        <f t="shared" si="179"/>
        <v>11</v>
      </c>
      <c r="AH304" s="417">
        <f t="shared" si="179"/>
        <v>13</v>
      </c>
      <c r="AI304" s="417">
        <f t="shared" si="179"/>
        <v>3</v>
      </c>
      <c r="AJ304" s="417">
        <f t="shared" si="179"/>
        <v>14</v>
      </c>
      <c r="AK304" s="417">
        <f t="shared" si="179"/>
        <v>4</v>
      </c>
      <c r="AL304" s="417">
        <f t="shared" si="179"/>
        <v>15</v>
      </c>
      <c r="AM304" s="417">
        <f t="shared" si="179"/>
        <v>5</v>
      </c>
      <c r="AN304" s="417">
        <f t="shared" si="179"/>
        <v>4</v>
      </c>
      <c r="AO304" s="582">
        <f t="shared" si="180"/>
        <v>3</v>
      </c>
      <c r="AP304" s="583">
        <f>+AP226+AP232+AP238+AP262+AP268+AP274+AP280+AP286+AP292+AP298</f>
        <v>2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1</v>
      </c>
      <c r="AW304" s="582">
        <f t="shared" si="181"/>
        <v>0</v>
      </c>
      <c r="AX304" s="582">
        <f t="shared" si="181"/>
        <v>1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36</v>
      </c>
      <c r="E305" s="574">
        <f t="shared" si="177"/>
        <v>12</v>
      </c>
      <c r="F305" s="575">
        <f t="shared" si="177"/>
        <v>24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0</v>
      </c>
      <c r="X305" s="581">
        <f t="shared" si="178"/>
        <v>1</v>
      </c>
      <c r="Y305" s="417">
        <f>+Y227+Y233+Y239+Y245+Y251+Y257+Y263+Y281+Y275+Y269+Y287+Y293+Y299</f>
        <v>4</v>
      </c>
      <c r="Z305" s="417">
        <f t="shared" ref="Z305:AN305" si="182">+Z227+Z233+Z239+Z245+Z251+Z257+Z263+Z281+Z275+Z269+Z287+Z293+Z299</f>
        <v>3</v>
      </c>
      <c r="AA305" s="417">
        <f t="shared" si="182"/>
        <v>1</v>
      </c>
      <c r="AB305" s="417">
        <f t="shared" si="182"/>
        <v>1</v>
      </c>
      <c r="AC305" s="417">
        <f t="shared" si="182"/>
        <v>2</v>
      </c>
      <c r="AD305" s="417">
        <f t="shared" si="182"/>
        <v>1</v>
      </c>
      <c r="AE305" s="417">
        <f t="shared" si="182"/>
        <v>1</v>
      </c>
      <c r="AF305" s="417">
        <f t="shared" si="182"/>
        <v>4</v>
      </c>
      <c r="AG305" s="417">
        <f t="shared" si="182"/>
        <v>2</v>
      </c>
      <c r="AH305" s="417">
        <f t="shared" si="182"/>
        <v>6</v>
      </c>
      <c r="AI305" s="417">
        <f t="shared" si="182"/>
        <v>0</v>
      </c>
      <c r="AJ305" s="417">
        <f t="shared" si="182"/>
        <v>3</v>
      </c>
      <c r="AK305" s="417">
        <f t="shared" si="182"/>
        <v>1</v>
      </c>
      <c r="AL305" s="417">
        <f t="shared" si="182"/>
        <v>4</v>
      </c>
      <c r="AM305" s="417">
        <f t="shared" si="182"/>
        <v>1</v>
      </c>
      <c r="AN305" s="417">
        <f t="shared" si="182"/>
        <v>1</v>
      </c>
      <c r="AO305" s="582">
        <f t="shared" si="180"/>
        <v>0</v>
      </c>
      <c r="AP305" s="583">
        <f>+AP227+AP233+AP239+AP263+AP281+AP275+AP269+AP287+AP293+AP299</f>
        <v>0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0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3761"/>
      <c r="B306" s="3302" t="s">
        <v>274</v>
      </c>
      <c r="C306" s="3302"/>
      <c r="D306" s="506">
        <f t="shared" si="176"/>
        <v>3</v>
      </c>
      <c r="E306" s="586">
        <f t="shared" si="177"/>
        <v>3</v>
      </c>
      <c r="F306" s="587">
        <f t="shared" si="177"/>
        <v>0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0</v>
      </c>
      <c r="Y306" s="506">
        <f>SUM(Y228+Y234+Y240+Y246+Y252+Y258+Y264+Y270+Y276+Y282+Y288+Y294+Y300)</f>
        <v>0</v>
      </c>
      <c r="Z306" s="506">
        <f t="shared" ref="Z306:AN306" si="183">SUM(Z228+Z234+Z240+Z246+Z252+Z258+Z264+Z270+Z276+Z282+Z288+Z294+Z300)</f>
        <v>0</v>
      </c>
      <c r="AA306" s="506">
        <f t="shared" si="183"/>
        <v>0</v>
      </c>
      <c r="AB306" s="506">
        <f t="shared" si="183"/>
        <v>0</v>
      </c>
      <c r="AC306" s="506">
        <f t="shared" si="183"/>
        <v>2</v>
      </c>
      <c r="AD306" s="506">
        <f t="shared" si="183"/>
        <v>0</v>
      </c>
      <c r="AE306" s="506">
        <f t="shared" si="183"/>
        <v>1</v>
      </c>
      <c r="AF306" s="506">
        <f t="shared" si="183"/>
        <v>0</v>
      </c>
      <c r="AG306" s="506">
        <f t="shared" si="183"/>
        <v>0</v>
      </c>
      <c r="AH306" s="506">
        <f t="shared" si="183"/>
        <v>0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3743" t="s">
        <v>40</v>
      </c>
      <c r="B308" s="3744"/>
      <c r="C308" s="3745"/>
      <c r="D308" s="3748" t="s">
        <v>4</v>
      </c>
      <c r="E308" s="3749"/>
      <c r="F308" s="3750"/>
      <c r="G308" s="3734" t="s">
        <v>5</v>
      </c>
      <c r="H308" s="3753"/>
      <c r="I308" s="3753"/>
      <c r="J308" s="3753"/>
      <c r="K308" s="3753"/>
      <c r="L308" s="3753"/>
      <c r="M308" s="3753"/>
      <c r="N308" s="3753"/>
      <c r="O308" s="3753"/>
      <c r="P308" s="3753"/>
      <c r="Q308" s="3753"/>
      <c r="R308" s="3753"/>
      <c r="S308" s="3753"/>
      <c r="T308" s="3753"/>
      <c r="U308" s="3753"/>
      <c r="V308" s="3753"/>
      <c r="W308" s="3753"/>
      <c r="X308" s="3753"/>
      <c r="Y308" s="3753"/>
      <c r="Z308" s="3753"/>
      <c r="AA308" s="3753"/>
      <c r="AB308" s="3753"/>
      <c r="AC308" s="3753"/>
      <c r="AD308" s="3753"/>
      <c r="AE308" s="3753"/>
      <c r="AF308" s="3753"/>
      <c r="AG308" s="3753"/>
      <c r="AH308" s="3753"/>
      <c r="AI308" s="3753"/>
      <c r="AJ308" s="3753"/>
      <c r="AK308" s="3753"/>
      <c r="AL308" s="3753"/>
      <c r="AM308" s="3753"/>
      <c r="AN308" s="3753"/>
      <c r="AO308" s="3753"/>
      <c r="AP308" s="3754"/>
      <c r="AQ308" s="3755" t="s">
        <v>7</v>
      </c>
      <c r="AR308" s="3757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3751"/>
      <c r="E309" s="3505"/>
      <c r="F309" s="3752"/>
      <c r="G309" s="3759" t="s">
        <v>14</v>
      </c>
      <c r="H309" s="3760"/>
      <c r="I309" s="3734" t="s">
        <v>15</v>
      </c>
      <c r="J309" s="3742"/>
      <c r="K309" s="3753" t="s">
        <v>16</v>
      </c>
      <c r="L309" s="3742"/>
      <c r="M309" s="3734" t="s">
        <v>17</v>
      </c>
      <c r="N309" s="3742"/>
      <c r="O309" s="3734" t="s">
        <v>18</v>
      </c>
      <c r="P309" s="3742"/>
      <c r="Q309" s="3734" t="s">
        <v>19</v>
      </c>
      <c r="R309" s="3742"/>
      <c r="S309" s="3734" t="s">
        <v>20</v>
      </c>
      <c r="T309" s="3742"/>
      <c r="U309" s="3734" t="s">
        <v>21</v>
      </c>
      <c r="V309" s="3742"/>
      <c r="W309" s="3734" t="s">
        <v>22</v>
      </c>
      <c r="X309" s="3742"/>
      <c r="Y309" s="3734" t="s">
        <v>23</v>
      </c>
      <c r="Z309" s="3741"/>
      <c r="AA309" s="3734" t="s">
        <v>24</v>
      </c>
      <c r="AB309" s="3741"/>
      <c r="AC309" s="3734" t="s">
        <v>247</v>
      </c>
      <c r="AD309" s="3741"/>
      <c r="AE309" s="3734" t="s">
        <v>248</v>
      </c>
      <c r="AF309" s="3741"/>
      <c r="AG309" s="3734" t="s">
        <v>249</v>
      </c>
      <c r="AH309" s="3741"/>
      <c r="AI309" s="3734" t="s">
        <v>250</v>
      </c>
      <c r="AJ309" s="3741"/>
      <c r="AK309" s="3734" t="s">
        <v>29</v>
      </c>
      <c r="AL309" s="3741"/>
      <c r="AM309" s="3734" t="s">
        <v>30</v>
      </c>
      <c r="AN309" s="3741"/>
      <c r="AO309" s="3734" t="s">
        <v>31</v>
      </c>
      <c r="AP309" s="3741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3746"/>
      <c r="B310" s="3499"/>
      <c r="C310" s="3747"/>
      <c r="D310" s="1567" t="s">
        <v>32</v>
      </c>
      <c r="E310" s="1568" t="s">
        <v>33</v>
      </c>
      <c r="F310" s="1569" t="s">
        <v>34</v>
      </c>
      <c r="G310" s="1570" t="s">
        <v>33</v>
      </c>
      <c r="H310" s="1571" t="s">
        <v>34</v>
      </c>
      <c r="I310" s="1572" t="s">
        <v>33</v>
      </c>
      <c r="J310" s="1571" t="s">
        <v>34</v>
      </c>
      <c r="K310" s="1572" t="s">
        <v>33</v>
      </c>
      <c r="L310" s="1571" t="s">
        <v>34</v>
      </c>
      <c r="M310" s="1572" t="s">
        <v>33</v>
      </c>
      <c r="N310" s="1571" t="s">
        <v>34</v>
      </c>
      <c r="O310" s="1572" t="s">
        <v>33</v>
      </c>
      <c r="P310" s="1571" t="s">
        <v>34</v>
      </c>
      <c r="Q310" s="1572" t="s">
        <v>33</v>
      </c>
      <c r="R310" s="1571" t="s">
        <v>34</v>
      </c>
      <c r="S310" s="1572" t="s">
        <v>33</v>
      </c>
      <c r="T310" s="1571" t="s">
        <v>34</v>
      </c>
      <c r="U310" s="1572" t="s">
        <v>33</v>
      </c>
      <c r="V310" s="1571" t="s">
        <v>34</v>
      </c>
      <c r="W310" s="1572" t="s">
        <v>33</v>
      </c>
      <c r="X310" s="1571" t="s">
        <v>34</v>
      </c>
      <c r="Y310" s="1572" t="s">
        <v>33</v>
      </c>
      <c r="Z310" s="1571" t="s">
        <v>34</v>
      </c>
      <c r="AA310" s="1572" t="s">
        <v>33</v>
      </c>
      <c r="AB310" s="1571" t="s">
        <v>34</v>
      </c>
      <c r="AC310" s="1572" t="s">
        <v>33</v>
      </c>
      <c r="AD310" s="1571" t="s">
        <v>34</v>
      </c>
      <c r="AE310" s="1572" t="s">
        <v>33</v>
      </c>
      <c r="AF310" s="1571" t="s">
        <v>34</v>
      </c>
      <c r="AG310" s="1572" t="s">
        <v>33</v>
      </c>
      <c r="AH310" s="1571" t="s">
        <v>34</v>
      </c>
      <c r="AI310" s="1572" t="s">
        <v>33</v>
      </c>
      <c r="AJ310" s="1571" t="s">
        <v>34</v>
      </c>
      <c r="AK310" s="1572" t="s">
        <v>33</v>
      </c>
      <c r="AL310" s="1571" t="s">
        <v>34</v>
      </c>
      <c r="AM310" s="1572" t="s">
        <v>33</v>
      </c>
      <c r="AN310" s="1571" t="s">
        <v>34</v>
      </c>
      <c r="AO310" s="1572" t="s">
        <v>33</v>
      </c>
      <c r="AP310" s="1571" t="s">
        <v>34</v>
      </c>
      <c r="AQ310" s="3756"/>
      <c r="AR310" s="3758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3738" t="s">
        <v>46</v>
      </c>
      <c r="B311" s="3739"/>
      <c r="C311" s="3740"/>
      <c r="D311" s="1573">
        <f>SUM(E311:F311)</f>
        <v>0</v>
      </c>
      <c r="E311" s="1574">
        <f t="shared" ref="E311:F315" si="184">SUM(G311+I311+K311+M311+O311+Q311+S311+U311+W311+Y311+AA311+AC311+AE311+AG311+AI311+AK311+AM311+AO311)</f>
        <v>0</v>
      </c>
      <c r="F311" s="1574">
        <f t="shared" si="184"/>
        <v>0</v>
      </c>
      <c r="G311" s="1575"/>
      <c r="H311" s="1576"/>
      <c r="I311" s="1575"/>
      <c r="J311" s="1576"/>
      <c r="K311" s="1575"/>
      <c r="L311" s="1576"/>
      <c r="M311" s="1575"/>
      <c r="N311" s="1576"/>
      <c r="O311" s="1575"/>
      <c r="P311" s="1576"/>
      <c r="Q311" s="1575"/>
      <c r="R311" s="1576"/>
      <c r="S311" s="1575"/>
      <c r="T311" s="1576"/>
      <c r="U311" s="1575"/>
      <c r="V311" s="1576"/>
      <c r="W311" s="1575"/>
      <c r="X311" s="1576"/>
      <c r="Y311" s="1575"/>
      <c r="Z311" s="1576"/>
      <c r="AA311" s="1575"/>
      <c r="AB311" s="1576"/>
      <c r="AC311" s="1575"/>
      <c r="AD311" s="1576"/>
      <c r="AE311" s="1575"/>
      <c r="AF311" s="1576"/>
      <c r="AG311" s="1575"/>
      <c r="AH311" s="1576"/>
      <c r="AI311" s="1575"/>
      <c r="AJ311" s="1576"/>
      <c r="AK311" s="1575"/>
      <c r="AL311" s="1576"/>
      <c r="AM311" s="1575"/>
      <c r="AN311" s="1576"/>
      <c r="AO311" s="1575"/>
      <c r="AP311" s="1577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3734" t="s">
        <v>287</v>
      </c>
      <c r="B317" s="3735"/>
      <c r="C317" s="1578" t="s">
        <v>288</v>
      </c>
      <c r="D317" s="1578" t="s">
        <v>289</v>
      </c>
      <c r="E317" s="1578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3736" t="s">
        <v>94</v>
      </c>
      <c r="B318" s="3737"/>
      <c r="C318" s="1579"/>
      <c r="D318" s="1579"/>
      <c r="E318" s="1579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3449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3014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69" workbookViewId="0">
      <selection activeCell="D248" sqref="D248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",[5]NOMBRE!B2," - ","( ",[5]NOMBRE!C2,[5]NOMBRE!D2,[5]NOMBRE!E2,[5]NOMBRE!F2,[5]NOMBRE!G2,"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",[5]NOMBRE!B6," - ","( ",[5]NOMBRE!C6,[5]NOMBRE!D6," )")</f>
        <v>MES: ABRIL - ( 04 )</v>
      </c>
      <c r="BU4" s="4"/>
      <c r="BV4" s="4"/>
      <c r="BW4" s="4"/>
    </row>
    <row r="5" spans="1:112" x14ac:dyDescent="0.2">
      <c r="A5" s="7" t="str">
        <f>CONCATENATE("AÑO: ",[5]NOMBRE!B7)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3744" t="s">
        <v>3</v>
      </c>
      <c r="B9" s="3744"/>
      <c r="C9" s="3745"/>
      <c r="D9" s="3896" t="s">
        <v>4</v>
      </c>
      <c r="E9" s="3896"/>
      <c r="F9" s="3897"/>
      <c r="G9" s="3734" t="s">
        <v>5</v>
      </c>
      <c r="H9" s="3753"/>
      <c r="I9" s="3753"/>
      <c r="J9" s="3753"/>
      <c r="K9" s="3753"/>
      <c r="L9" s="3753"/>
      <c r="M9" s="3753"/>
      <c r="N9" s="3753"/>
      <c r="O9" s="3753"/>
      <c r="P9" s="3753"/>
      <c r="Q9" s="3753"/>
      <c r="R9" s="3753"/>
      <c r="S9" s="3753"/>
      <c r="T9" s="3753"/>
      <c r="U9" s="3753"/>
      <c r="V9" s="3753"/>
      <c r="W9" s="3753"/>
      <c r="X9" s="3753"/>
      <c r="Y9" s="3753"/>
      <c r="Z9" s="3753"/>
      <c r="AA9" s="3753"/>
      <c r="AB9" s="3753"/>
      <c r="AC9" s="3753"/>
      <c r="AD9" s="3753"/>
      <c r="AE9" s="3753"/>
      <c r="AF9" s="3753"/>
      <c r="AG9" s="3753"/>
      <c r="AH9" s="3753"/>
      <c r="AI9" s="3753"/>
      <c r="AJ9" s="3753"/>
      <c r="AK9" s="3753"/>
      <c r="AL9" s="3753"/>
      <c r="AM9" s="3753"/>
      <c r="AN9" s="3753"/>
      <c r="AO9" s="3753"/>
      <c r="AP9" s="3754"/>
      <c r="AQ9" s="3897" t="s">
        <v>6</v>
      </c>
      <c r="AR9" s="3757" t="s">
        <v>7</v>
      </c>
      <c r="AS9" s="3757" t="s">
        <v>8</v>
      </c>
      <c r="AT9" s="3757" t="s">
        <v>9</v>
      </c>
      <c r="AU9" s="3757" t="s">
        <v>10</v>
      </c>
      <c r="AV9" s="3750" t="s">
        <v>11</v>
      </c>
      <c r="AW9" s="3757" t="s">
        <v>12</v>
      </c>
      <c r="AX9" s="3757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3899"/>
      <c r="G10" s="3875" t="s">
        <v>14</v>
      </c>
      <c r="H10" s="3760"/>
      <c r="I10" s="3734" t="s">
        <v>15</v>
      </c>
      <c r="J10" s="3742"/>
      <c r="K10" s="3753" t="s">
        <v>16</v>
      </c>
      <c r="L10" s="3742"/>
      <c r="M10" s="3734" t="s">
        <v>17</v>
      </c>
      <c r="N10" s="3742"/>
      <c r="O10" s="3734" t="s">
        <v>18</v>
      </c>
      <c r="P10" s="3742"/>
      <c r="Q10" s="3734" t="s">
        <v>19</v>
      </c>
      <c r="R10" s="3742"/>
      <c r="S10" s="3734" t="s">
        <v>20</v>
      </c>
      <c r="T10" s="3742"/>
      <c r="U10" s="3734" t="s">
        <v>21</v>
      </c>
      <c r="V10" s="3742"/>
      <c r="W10" s="3734" t="s">
        <v>22</v>
      </c>
      <c r="X10" s="3742"/>
      <c r="Y10" s="3734" t="s">
        <v>23</v>
      </c>
      <c r="Z10" s="3741"/>
      <c r="AA10" s="3734" t="s">
        <v>24</v>
      </c>
      <c r="AB10" s="3741"/>
      <c r="AC10" s="3734" t="s">
        <v>25</v>
      </c>
      <c r="AD10" s="3741"/>
      <c r="AE10" s="3734" t="s">
        <v>26</v>
      </c>
      <c r="AF10" s="3741"/>
      <c r="AG10" s="3734" t="s">
        <v>27</v>
      </c>
      <c r="AH10" s="3741"/>
      <c r="AI10" s="3734" t="s">
        <v>28</v>
      </c>
      <c r="AJ10" s="3741"/>
      <c r="AK10" s="3734" t="s">
        <v>29</v>
      </c>
      <c r="AL10" s="3741"/>
      <c r="AM10" s="3734" t="s">
        <v>30</v>
      </c>
      <c r="AN10" s="3741"/>
      <c r="AO10" s="3734" t="s">
        <v>31</v>
      </c>
      <c r="AP10" s="3920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3747"/>
      <c r="D11" s="1580" t="s">
        <v>32</v>
      </c>
      <c r="E11" s="1581" t="s">
        <v>33</v>
      </c>
      <c r="F11" s="1571" t="s">
        <v>34</v>
      </c>
      <c r="G11" s="1572" t="s">
        <v>33</v>
      </c>
      <c r="H11" s="1571" t="s">
        <v>34</v>
      </c>
      <c r="I11" s="1572" t="s">
        <v>33</v>
      </c>
      <c r="J11" s="1571" t="s">
        <v>34</v>
      </c>
      <c r="K11" s="1572" t="s">
        <v>33</v>
      </c>
      <c r="L11" s="1571" t="s">
        <v>34</v>
      </c>
      <c r="M11" s="1572" t="s">
        <v>33</v>
      </c>
      <c r="N11" s="1571" t="s">
        <v>34</v>
      </c>
      <c r="O11" s="1572" t="s">
        <v>33</v>
      </c>
      <c r="P11" s="1571" t="s">
        <v>34</v>
      </c>
      <c r="Q11" s="1572" t="s">
        <v>33</v>
      </c>
      <c r="R11" s="1571" t="s">
        <v>34</v>
      </c>
      <c r="S11" s="1572" t="s">
        <v>33</v>
      </c>
      <c r="T11" s="1571" t="s">
        <v>34</v>
      </c>
      <c r="U11" s="1572" t="s">
        <v>33</v>
      </c>
      <c r="V11" s="1571" t="s">
        <v>34</v>
      </c>
      <c r="W11" s="1572" t="s">
        <v>33</v>
      </c>
      <c r="X11" s="1571" t="s">
        <v>34</v>
      </c>
      <c r="Y11" s="1572" t="s">
        <v>33</v>
      </c>
      <c r="Z11" s="1571" t="s">
        <v>34</v>
      </c>
      <c r="AA11" s="1572" t="s">
        <v>33</v>
      </c>
      <c r="AB11" s="1571" t="s">
        <v>34</v>
      </c>
      <c r="AC11" s="1572" t="s">
        <v>33</v>
      </c>
      <c r="AD11" s="1571" t="s">
        <v>34</v>
      </c>
      <c r="AE11" s="1572" t="s">
        <v>33</v>
      </c>
      <c r="AF11" s="1571" t="s">
        <v>34</v>
      </c>
      <c r="AG11" s="1572" t="s">
        <v>33</v>
      </c>
      <c r="AH11" s="1571" t="s">
        <v>34</v>
      </c>
      <c r="AI11" s="1572" t="s">
        <v>33</v>
      </c>
      <c r="AJ11" s="1571" t="s">
        <v>34</v>
      </c>
      <c r="AK11" s="1572" t="s">
        <v>33</v>
      </c>
      <c r="AL11" s="1571" t="s">
        <v>34</v>
      </c>
      <c r="AM11" s="1572" t="s">
        <v>33</v>
      </c>
      <c r="AN11" s="1571" t="s">
        <v>34</v>
      </c>
      <c r="AO11" s="1572" t="s">
        <v>33</v>
      </c>
      <c r="AP11" s="1582" t="s">
        <v>34</v>
      </c>
      <c r="AQ11" s="3899"/>
      <c r="AR11" s="3758"/>
      <c r="AS11" s="3758"/>
      <c r="AT11" s="3758"/>
      <c r="AU11" s="3758"/>
      <c r="AV11" s="3752"/>
      <c r="AW11" s="3758"/>
      <c r="AX11" s="3758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3944" t="s">
        <v>35</v>
      </c>
      <c r="B12" s="3945"/>
      <c r="C12" s="3946"/>
      <c r="D12" s="1583">
        <f>SUM(E12+F12)</f>
        <v>0</v>
      </c>
      <c r="E12" s="1584">
        <f>SUM(G12+I12+K12+M12+O12+Q12+S12+U12+W12+Y12+AA12+AC12+AE12+AG12+AI12+AK12+AM12+AO12)</f>
        <v>0</v>
      </c>
      <c r="F12" s="1585">
        <f t="shared" ref="E12:F15" si="0">SUM(H12+J12+L12+N12+P12+R12+T12+V12+X12+Z12+AB12+AD12+AF12+AH12+AJ12+AL12+AN12+AP12)</f>
        <v>0</v>
      </c>
      <c r="G12" s="24"/>
      <c r="H12" s="25"/>
      <c r="I12" s="1586"/>
      <c r="J12" s="25"/>
      <c r="K12" s="1586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1587"/>
      <c r="H16" s="1587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3743" t="s">
        <v>40</v>
      </c>
      <c r="B17" s="3744"/>
      <c r="C17" s="3745"/>
      <c r="D17" s="3734" t="s">
        <v>41</v>
      </c>
      <c r="E17" s="3753"/>
      <c r="F17" s="3742"/>
      <c r="G17" s="3947" t="s">
        <v>14</v>
      </c>
      <c r="H17" s="3948"/>
      <c r="I17" s="3742" t="s">
        <v>15</v>
      </c>
      <c r="J17" s="3924"/>
      <c r="K17" s="3734" t="s">
        <v>16</v>
      </c>
      <c r="L17" s="3742"/>
      <c r="M17" s="3742" t="s">
        <v>17</v>
      </c>
      <c r="N17" s="3924"/>
      <c r="O17" s="3734" t="s">
        <v>18</v>
      </c>
      <c r="P17" s="3742"/>
      <c r="Q17" s="3734" t="s">
        <v>19</v>
      </c>
      <c r="R17" s="3742"/>
      <c r="S17" s="3734" t="s">
        <v>20</v>
      </c>
      <c r="T17" s="3742"/>
      <c r="U17" s="3734" t="s">
        <v>21</v>
      </c>
      <c r="V17" s="3742"/>
      <c r="W17" s="3753" t="s">
        <v>22</v>
      </c>
      <c r="X17" s="3753"/>
      <c r="Y17" s="3734" t="s">
        <v>23</v>
      </c>
      <c r="Z17" s="3741"/>
      <c r="AA17" s="3753" t="s">
        <v>24</v>
      </c>
      <c r="AB17" s="3929"/>
      <c r="AC17" s="3753" t="s">
        <v>25</v>
      </c>
      <c r="AD17" s="3929"/>
      <c r="AE17" s="3753" t="s">
        <v>26</v>
      </c>
      <c r="AF17" s="3929"/>
      <c r="AG17" s="3753" t="s">
        <v>27</v>
      </c>
      <c r="AH17" s="3929"/>
      <c r="AI17" s="3753" t="s">
        <v>28</v>
      </c>
      <c r="AJ17" s="3929"/>
      <c r="AK17" s="3753" t="s">
        <v>29</v>
      </c>
      <c r="AL17" s="3929"/>
      <c r="AM17" s="3753" t="s">
        <v>30</v>
      </c>
      <c r="AN17" s="3741"/>
      <c r="AO17" s="3753" t="s">
        <v>31</v>
      </c>
      <c r="AP17" s="3920"/>
      <c r="AQ17" s="3897" t="s">
        <v>6</v>
      </c>
      <c r="AR17" s="3897" t="s">
        <v>7</v>
      </c>
      <c r="AS17" s="3757" t="s">
        <v>8</v>
      </c>
      <c r="AT17" s="3757" t="s">
        <v>42</v>
      </c>
      <c r="AU17" s="3897" t="s">
        <v>9</v>
      </c>
      <c r="AV17" s="3941" t="s">
        <v>10</v>
      </c>
      <c r="AW17" s="3941" t="s">
        <v>12</v>
      </c>
      <c r="AX17" s="3941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3746"/>
      <c r="B18" s="3499"/>
      <c r="C18" s="3747"/>
      <c r="D18" s="1572" t="s">
        <v>32</v>
      </c>
      <c r="E18" s="1588" t="s">
        <v>33</v>
      </c>
      <c r="F18" s="617" t="s">
        <v>34</v>
      </c>
      <c r="G18" s="1572" t="s">
        <v>33</v>
      </c>
      <c r="H18" s="1571" t="s">
        <v>34</v>
      </c>
      <c r="I18" s="1589" t="s">
        <v>33</v>
      </c>
      <c r="J18" s="617" t="s">
        <v>34</v>
      </c>
      <c r="K18" s="1589" t="s">
        <v>33</v>
      </c>
      <c r="L18" s="1590" t="s">
        <v>34</v>
      </c>
      <c r="M18" s="1589" t="s">
        <v>33</v>
      </c>
      <c r="N18" s="617" t="s">
        <v>34</v>
      </c>
      <c r="O18" s="1589" t="s">
        <v>33</v>
      </c>
      <c r="P18" s="617" t="s">
        <v>34</v>
      </c>
      <c r="Q18" s="1589" t="s">
        <v>33</v>
      </c>
      <c r="R18" s="617" t="s">
        <v>34</v>
      </c>
      <c r="S18" s="1589" t="s">
        <v>33</v>
      </c>
      <c r="T18" s="617" t="s">
        <v>34</v>
      </c>
      <c r="U18" s="1572" t="s">
        <v>33</v>
      </c>
      <c r="V18" s="1571" t="s">
        <v>34</v>
      </c>
      <c r="W18" s="1570" t="s">
        <v>33</v>
      </c>
      <c r="X18" s="1591" t="s">
        <v>34</v>
      </c>
      <c r="Y18" s="1572" t="s">
        <v>33</v>
      </c>
      <c r="Z18" s="1571" t="s">
        <v>34</v>
      </c>
      <c r="AA18" s="1570" t="s">
        <v>33</v>
      </c>
      <c r="AB18" s="1591" t="s">
        <v>34</v>
      </c>
      <c r="AC18" s="1572" t="s">
        <v>33</v>
      </c>
      <c r="AD18" s="1571" t="s">
        <v>34</v>
      </c>
      <c r="AE18" s="1570" t="s">
        <v>33</v>
      </c>
      <c r="AF18" s="1591" t="s">
        <v>34</v>
      </c>
      <c r="AG18" s="1572" t="s">
        <v>33</v>
      </c>
      <c r="AH18" s="1571" t="s">
        <v>34</v>
      </c>
      <c r="AI18" s="1570" t="s">
        <v>33</v>
      </c>
      <c r="AJ18" s="1591" t="s">
        <v>34</v>
      </c>
      <c r="AK18" s="1572" t="s">
        <v>33</v>
      </c>
      <c r="AL18" s="1571" t="s">
        <v>34</v>
      </c>
      <c r="AM18" s="1570" t="s">
        <v>33</v>
      </c>
      <c r="AN18" s="1571" t="s">
        <v>34</v>
      </c>
      <c r="AO18" s="1570" t="s">
        <v>33</v>
      </c>
      <c r="AP18" s="1582" t="s">
        <v>34</v>
      </c>
      <c r="AQ18" s="3304"/>
      <c r="AR18" s="3471"/>
      <c r="AS18" s="3758"/>
      <c r="AT18" s="3758"/>
      <c r="AU18" s="3899"/>
      <c r="AV18" s="3942"/>
      <c r="AW18" s="3942"/>
      <c r="AX18" s="3942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3887" t="s">
        <v>43</v>
      </c>
      <c r="B19" s="3888"/>
      <c r="C19" s="3943"/>
      <c r="D19" s="1592">
        <f>SUM(E19+F19)</f>
        <v>0</v>
      </c>
      <c r="E19" s="1584">
        <f>SUM(G19+I19+K19+M19+O19+Q19+S19+U19+W19+Y19+AA19+AC19+AE19+AG19+AI19+AK19+AM19+AO19)</f>
        <v>0</v>
      </c>
      <c r="F19" s="1585">
        <f>SUM(H19+J19+L19+N19+P19+R19+T19+V19+X19+Z19+AB19+AD19+AF19+AH19+AJ19+AL19+AN19+AP19)</f>
        <v>0</v>
      </c>
      <c r="G19" s="1586"/>
      <c r="H19" s="1576"/>
      <c r="I19" s="1586"/>
      <c r="J19" s="1593"/>
      <c r="K19" s="1586"/>
      <c r="L19" s="1576"/>
      <c r="M19" s="1586"/>
      <c r="N19" s="1593"/>
      <c r="O19" s="1586"/>
      <c r="P19" s="1576"/>
      <c r="Q19" s="1586"/>
      <c r="R19" s="1576"/>
      <c r="S19" s="1586"/>
      <c r="T19" s="1576"/>
      <c r="U19" s="1586"/>
      <c r="V19" s="1576"/>
      <c r="W19" s="1575"/>
      <c r="X19" s="1594"/>
      <c r="Y19" s="1586"/>
      <c r="Z19" s="1576"/>
      <c r="AA19" s="1575"/>
      <c r="AB19" s="1594"/>
      <c r="AC19" s="1586"/>
      <c r="AD19" s="1576"/>
      <c r="AE19" s="1575"/>
      <c r="AF19" s="1594"/>
      <c r="AG19" s="1586"/>
      <c r="AH19" s="1576"/>
      <c r="AI19" s="1575"/>
      <c r="AJ19" s="1594"/>
      <c r="AK19" s="1586"/>
      <c r="AL19" s="1576"/>
      <c r="AM19" s="1575"/>
      <c r="AN19" s="1576"/>
      <c r="AO19" s="1575"/>
      <c r="AP19" s="1577"/>
      <c r="AQ19" s="1595"/>
      <c r="AR19" s="1593"/>
      <c r="AS19" s="1596"/>
      <c r="AT19" s="1596"/>
      <c r="AU19" s="1596"/>
      <c r="AV19" s="1596"/>
      <c r="AW19" s="1596"/>
      <c r="AX19" s="1596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62</v>
      </c>
      <c r="E22" s="35">
        <f t="shared" si="25"/>
        <v>36</v>
      </c>
      <c r="F22" s="36">
        <f t="shared" si="25"/>
        <v>26</v>
      </c>
      <c r="G22" s="37">
        <v>0</v>
      </c>
      <c r="H22" s="39">
        <v>0</v>
      </c>
      <c r="I22" s="37">
        <v>0</v>
      </c>
      <c r="J22" s="38">
        <v>0</v>
      </c>
      <c r="K22" s="37">
        <v>2</v>
      </c>
      <c r="L22" s="39">
        <v>0</v>
      </c>
      <c r="M22" s="37">
        <v>0</v>
      </c>
      <c r="N22" s="38">
        <v>2</v>
      </c>
      <c r="O22" s="37">
        <v>5</v>
      </c>
      <c r="P22" s="39">
        <v>0</v>
      </c>
      <c r="Q22" s="37">
        <v>1</v>
      </c>
      <c r="R22" s="39">
        <v>0</v>
      </c>
      <c r="S22" s="37">
        <v>8</v>
      </c>
      <c r="T22" s="39">
        <v>4</v>
      </c>
      <c r="U22" s="37">
        <v>4</v>
      </c>
      <c r="V22" s="39">
        <v>9</v>
      </c>
      <c r="W22" s="68">
        <v>9</v>
      </c>
      <c r="X22" s="69">
        <v>7</v>
      </c>
      <c r="Y22" s="37">
        <v>7</v>
      </c>
      <c r="Z22" s="39">
        <v>2</v>
      </c>
      <c r="AA22" s="68">
        <v>0</v>
      </c>
      <c r="AB22" s="69">
        <v>2</v>
      </c>
      <c r="AC22" s="37">
        <v>0</v>
      </c>
      <c r="AD22" s="39">
        <v>0</v>
      </c>
      <c r="AE22" s="68">
        <v>0</v>
      </c>
      <c r="AF22" s="69">
        <v>0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70">
        <v>0</v>
      </c>
      <c r="AS22" s="70">
        <v>0</v>
      </c>
      <c r="AT22" s="70">
        <v>0</v>
      </c>
      <c r="AU22" s="70">
        <v>0</v>
      </c>
      <c r="AV22" s="70">
        <v>0</v>
      </c>
      <c r="AW22" s="70">
        <v>0</v>
      </c>
      <c r="AX22" s="70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2</v>
      </c>
      <c r="E23" s="35">
        <f t="shared" si="25"/>
        <v>1</v>
      </c>
      <c r="F23" s="36">
        <f t="shared" si="25"/>
        <v>1</v>
      </c>
      <c r="G23" s="37">
        <v>0</v>
      </c>
      <c r="H23" s="39">
        <v>0</v>
      </c>
      <c r="I23" s="37">
        <v>0</v>
      </c>
      <c r="J23" s="38">
        <v>0</v>
      </c>
      <c r="K23" s="37">
        <v>0</v>
      </c>
      <c r="L23" s="39">
        <v>0</v>
      </c>
      <c r="M23" s="37">
        <v>0</v>
      </c>
      <c r="N23" s="38">
        <v>0</v>
      </c>
      <c r="O23" s="37">
        <v>1</v>
      </c>
      <c r="P23" s="39">
        <v>0</v>
      </c>
      <c r="Q23" s="37">
        <v>0</v>
      </c>
      <c r="R23" s="39">
        <v>0</v>
      </c>
      <c r="S23" s="37">
        <v>0</v>
      </c>
      <c r="T23" s="39">
        <v>0</v>
      </c>
      <c r="U23" s="37">
        <v>0</v>
      </c>
      <c r="V23" s="39">
        <v>1</v>
      </c>
      <c r="W23" s="68">
        <v>0</v>
      </c>
      <c r="X23" s="69">
        <v>0</v>
      </c>
      <c r="Y23" s="37">
        <v>0</v>
      </c>
      <c r="Z23" s="39">
        <v>0</v>
      </c>
      <c r="AA23" s="68">
        <v>0</v>
      </c>
      <c r="AB23" s="69">
        <v>0</v>
      </c>
      <c r="AC23" s="37">
        <v>0</v>
      </c>
      <c r="AD23" s="39">
        <v>0</v>
      </c>
      <c r="AE23" s="68">
        <v>0</v>
      </c>
      <c r="AF23" s="69">
        <v>0</v>
      </c>
      <c r="AG23" s="37">
        <v>0</v>
      </c>
      <c r="AH23" s="39">
        <v>0</v>
      </c>
      <c r="AI23" s="68">
        <v>0</v>
      </c>
      <c r="AJ23" s="69">
        <v>0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70">
        <v>0</v>
      </c>
      <c r="AS23" s="70">
        <v>0</v>
      </c>
      <c r="AT23" s="70">
        <v>0</v>
      </c>
      <c r="AU23" s="70">
        <v>0</v>
      </c>
      <c r="AV23" s="70">
        <v>0</v>
      </c>
      <c r="AW23" s="70">
        <v>0</v>
      </c>
      <c r="AX23" s="70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1</v>
      </c>
      <c r="E26" s="35">
        <f t="shared" si="25"/>
        <v>0</v>
      </c>
      <c r="F26" s="36">
        <f t="shared" si="25"/>
        <v>1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0</v>
      </c>
      <c r="R26" s="39">
        <v>0</v>
      </c>
      <c r="S26" s="37">
        <v>0</v>
      </c>
      <c r="T26" s="39">
        <v>0</v>
      </c>
      <c r="U26" s="37">
        <v>0</v>
      </c>
      <c r="V26" s="39">
        <v>0</v>
      </c>
      <c r="W26" s="68">
        <v>0</v>
      </c>
      <c r="X26" s="69">
        <v>0</v>
      </c>
      <c r="Y26" s="37">
        <v>0</v>
      </c>
      <c r="Z26" s="39">
        <v>0</v>
      </c>
      <c r="AA26" s="68">
        <v>0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0</v>
      </c>
      <c r="AH26" s="39">
        <v>0</v>
      </c>
      <c r="AI26" s="68">
        <v>0</v>
      </c>
      <c r="AJ26" s="69">
        <v>0</v>
      </c>
      <c r="AK26" s="37">
        <v>0</v>
      </c>
      <c r="AL26" s="39">
        <v>0</v>
      </c>
      <c r="AM26" s="68">
        <v>0</v>
      </c>
      <c r="AN26" s="39">
        <v>1</v>
      </c>
      <c r="AO26" s="68">
        <v>0</v>
      </c>
      <c r="AP26" s="40">
        <v>0</v>
      </c>
      <c r="AQ26" s="70">
        <v>0</v>
      </c>
      <c r="AR26" s="70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74</v>
      </c>
      <c r="E31" s="35">
        <f t="shared" si="25"/>
        <v>47</v>
      </c>
      <c r="F31" s="36">
        <f t="shared" si="25"/>
        <v>27</v>
      </c>
      <c r="G31" s="37">
        <v>0</v>
      </c>
      <c r="H31" s="39">
        <v>0</v>
      </c>
      <c r="I31" s="37">
        <v>0</v>
      </c>
      <c r="J31" s="38">
        <v>0</v>
      </c>
      <c r="K31" s="37">
        <v>4</v>
      </c>
      <c r="L31" s="39">
        <v>0</v>
      </c>
      <c r="M31" s="37">
        <v>6</v>
      </c>
      <c r="N31" s="38">
        <v>4</v>
      </c>
      <c r="O31" s="37">
        <v>0</v>
      </c>
      <c r="P31" s="39">
        <v>0</v>
      </c>
      <c r="Q31" s="37">
        <v>5</v>
      </c>
      <c r="R31" s="39">
        <v>1</v>
      </c>
      <c r="S31" s="37">
        <v>11</v>
      </c>
      <c r="T31" s="39">
        <v>1</v>
      </c>
      <c r="U31" s="37">
        <v>6</v>
      </c>
      <c r="V31" s="39">
        <v>5</v>
      </c>
      <c r="W31" s="68">
        <v>4</v>
      </c>
      <c r="X31" s="69">
        <v>0</v>
      </c>
      <c r="Y31" s="37">
        <v>3</v>
      </c>
      <c r="Z31" s="39">
        <v>0</v>
      </c>
      <c r="AA31" s="68">
        <v>0</v>
      </c>
      <c r="AB31" s="69">
        <v>1</v>
      </c>
      <c r="AC31" s="37">
        <v>1</v>
      </c>
      <c r="AD31" s="39">
        <v>0</v>
      </c>
      <c r="AE31" s="68">
        <v>1</v>
      </c>
      <c r="AF31" s="69">
        <v>1</v>
      </c>
      <c r="AG31" s="37">
        <v>0</v>
      </c>
      <c r="AH31" s="39">
        <v>4</v>
      </c>
      <c r="AI31" s="68">
        <v>2</v>
      </c>
      <c r="AJ31" s="69">
        <v>4</v>
      </c>
      <c r="AK31" s="37">
        <v>0</v>
      </c>
      <c r="AL31" s="39">
        <v>1</v>
      </c>
      <c r="AM31" s="68">
        <v>1</v>
      </c>
      <c r="AN31" s="39">
        <v>4</v>
      </c>
      <c r="AO31" s="68">
        <v>3</v>
      </c>
      <c r="AP31" s="40">
        <v>1</v>
      </c>
      <c r="AQ31" s="70">
        <v>0</v>
      </c>
      <c r="AR31" s="70">
        <v>0</v>
      </c>
      <c r="AS31" s="70">
        <v>0</v>
      </c>
      <c r="AT31" s="70">
        <v>0</v>
      </c>
      <c r="AU31" s="70">
        <v>7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3924" t="s">
        <v>60</v>
      </c>
      <c r="B36" s="3924"/>
      <c r="C36" s="3924"/>
      <c r="D36" s="1597">
        <f t="shared" ref="D36:AV36" si="27">SUM(D19:D35)</f>
        <v>139</v>
      </c>
      <c r="E36" s="1598">
        <f t="shared" si="27"/>
        <v>84</v>
      </c>
      <c r="F36" s="1599">
        <f t="shared" si="27"/>
        <v>55</v>
      </c>
      <c r="G36" s="1597">
        <f t="shared" si="27"/>
        <v>0</v>
      </c>
      <c r="H36" s="1599">
        <f t="shared" si="27"/>
        <v>0</v>
      </c>
      <c r="I36" s="1597">
        <f t="shared" si="27"/>
        <v>0</v>
      </c>
      <c r="J36" s="1599">
        <f t="shared" si="27"/>
        <v>0</v>
      </c>
      <c r="K36" s="1597">
        <f t="shared" si="27"/>
        <v>6</v>
      </c>
      <c r="L36" s="1599">
        <f t="shared" si="27"/>
        <v>0</v>
      </c>
      <c r="M36" s="1597">
        <f t="shared" si="27"/>
        <v>6</v>
      </c>
      <c r="N36" s="1599">
        <f t="shared" si="27"/>
        <v>6</v>
      </c>
      <c r="O36" s="1597">
        <f t="shared" si="27"/>
        <v>6</v>
      </c>
      <c r="P36" s="1599">
        <f t="shared" si="27"/>
        <v>0</v>
      </c>
      <c r="Q36" s="1597">
        <f t="shared" si="27"/>
        <v>6</v>
      </c>
      <c r="R36" s="1599">
        <f t="shared" si="27"/>
        <v>1</v>
      </c>
      <c r="S36" s="1597">
        <f t="shared" si="27"/>
        <v>19</v>
      </c>
      <c r="T36" s="1599">
        <f t="shared" si="27"/>
        <v>5</v>
      </c>
      <c r="U36" s="1597">
        <f t="shared" si="27"/>
        <v>10</v>
      </c>
      <c r="V36" s="1599">
        <f t="shared" si="27"/>
        <v>15</v>
      </c>
      <c r="W36" s="1600">
        <f t="shared" si="27"/>
        <v>13</v>
      </c>
      <c r="X36" s="1601">
        <f t="shared" si="27"/>
        <v>7</v>
      </c>
      <c r="Y36" s="1597">
        <f t="shared" si="27"/>
        <v>10</v>
      </c>
      <c r="Z36" s="1599">
        <f t="shared" si="27"/>
        <v>2</v>
      </c>
      <c r="AA36" s="1600">
        <f t="shared" si="27"/>
        <v>0</v>
      </c>
      <c r="AB36" s="1601">
        <f t="shared" si="27"/>
        <v>3</v>
      </c>
      <c r="AC36" s="1597">
        <f t="shared" si="27"/>
        <v>1</v>
      </c>
      <c r="AD36" s="1599">
        <f t="shared" si="27"/>
        <v>0</v>
      </c>
      <c r="AE36" s="1597">
        <f t="shared" si="27"/>
        <v>1</v>
      </c>
      <c r="AF36" s="1601">
        <f t="shared" si="27"/>
        <v>1</v>
      </c>
      <c r="AG36" s="1597">
        <f t="shared" si="27"/>
        <v>0</v>
      </c>
      <c r="AH36" s="1599">
        <f t="shared" si="27"/>
        <v>4</v>
      </c>
      <c r="AI36" s="1597">
        <f t="shared" si="27"/>
        <v>2</v>
      </c>
      <c r="AJ36" s="1601">
        <f t="shared" si="27"/>
        <v>4</v>
      </c>
      <c r="AK36" s="1597">
        <f t="shared" si="27"/>
        <v>0</v>
      </c>
      <c r="AL36" s="1599">
        <f t="shared" si="27"/>
        <v>1</v>
      </c>
      <c r="AM36" s="1597">
        <f t="shared" si="27"/>
        <v>1</v>
      </c>
      <c r="AN36" s="1599">
        <f t="shared" si="27"/>
        <v>5</v>
      </c>
      <c r="AO36" s="1597">
        <f t="shared" si="27"/>
        <v>3</v>
      </c>
      <c r="AP36" s="1602">
        <f t="shared" si="27"/>
        <v>1</v>
      </c>
      <c r="AQ36" s="1599">
        <f t="shared" si="27"/>
        <v>0</v>
      </c>
      <c r="AR36" s="1599">
        <f t="shared" si="27"/>
        <v>0</v>
      </c>
      <c r="AS36" s="1603">
        <f t="shared" si="27"/>
        <v>0</v>
      </c>
      <c r="AT36" s="1603">
        <f t="shared" si="27"/>
        <v>0</v>
      </c>
      <c r="AU36" s="1603">
        <f t="shared" si="27"/>
        <v>7</v>
      </c>
      <c r="AV36" s="1603">
        <f t="shared" si="27"/>
        <v>0</v>
      </c>
      <c r="AW36" s="1603">
        <f>SUM(AW19:AW35)</f>
        <v>0</v>
      </c>
      <c r="AX36" s="1603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3895" t="s">
        <v>62</v>
      </c>
      <c r="B38" s="3896"/>
      <c r="C38" s="3896"/>
      <c r="D38" s="3895" t="s">
        <v>63</v>
      </c>
      <c r="E38" s="3896"/>
      <c r="F38" s="3897"/>
      <c r="G38" s="3734" t="s">
        <v>64</v>
      </c>
      <c r="H38" s="3753"/>
      <c r="I38" s="3753"/>
      <c r="J38" s="3753"/>
      <c r="K38" s="3753"/>
      <c r="L38" s="3753"/>
      <c r="M38" s="3753"/>
      <c r="N38" s="3753"/>
      <c r="O38" s="3753"/>
      <c r="P38" s="3753"/>
      <c r="Q38" s="3753"/>
      <c r="R38" s="3753"/>
      <c r="S38" s="3753"/>
      <c r="T38" s="3753"/>
      <c r="U38" s="3753"/>
      <c r="V38" s="3753"/>
      <c r="W38" s="3753"/>
      <c r="X38" s="3753"/>
      <c r="Y38" s="3753"/>
      <c r="Z38" s="3753"/>
      <c r="AA38" s="3753"/>
      <c r="AB38" s="3753"/>
      <c r="AC38" s="3753"/>
      <c r="AD38" s="3753"/>
      <c r="AE38" s="3753"/>
      <c r="AF38" s="3753"/>
      <c r="AG38" s="3753"/>
      <c r="AH38" s="3753"/>
      <c r="AI38" s="3753"/>
      <c r="AJ38" s="3753"/>
      <c r="AK38" s="3753"/>
      <c r="AL38" s="3753"/>
      <c r="AM38" s="3753"/>
      <c r="AN38" s="3753"/>
      <c r="AO38" s="3753"/>
      <c r="AP38" s="3754"/>
      <c r="AQ38" s="3897" t="s">
        <v>6</v>
      </c>
      <c r="AR38" s="3897" t="s">
        <v>7</v>
      </c>
      <c r="AS38" s="3897" t="s">
        <v>8</v>
      </c>
      <c r="AT38" s="3897" t="s">
        <v>9</v>
      </c>
      <c r="AU38" s="3757" t="s">
        <v>65</v>
      </c>
      <c r="AV38" s="3757" t="s">
        <v>13</v>
      </c>
      <c r="AW38" s="3757" t="s">
        <v>10</v>
      </c>
      <c r="AX38" s="3750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3899"/>
      <c r="G39" s="3875" t="s">
        <v>14</v>
      </c>
      <c r="H39" s="3760"/>
      <c r="I39" s="3734" t="s">
        <v>15</v>
      </c>
      <c r="J39" s="3742"/>
      <c r="K39" s="3753" t="s">
        <v>16</v>
      </c>
      <c r="L39" s="3742"/>
      <c r="M39" s="3734" t="s">
        <v>17</v>
      </c>
      <c r="N39" s="3742"/>
      <c r="O39" s="3734" t="s">
        <v>18</v>
      </c>
      <c r="P39" s="3742"/>
      <c r="Q39" s="3734" t="s">
        <v>19</v>
      </c>
      <c r="R39" s="3742"/>
      <c r="S39" s="3734" t="s">
        <v>20</v>
      </c>
      <c r="T39" s="3742"/>
      <c r="U39" s="3734" t="s">
        <v>21</v>
      </c>
      <c r="V39" s="3742"/>
      <c r="W39" s="3734" t="s">
        <v>22</v>
      </c>
      <c r="X39" s="3742"/>
      <c r="Y39" s="3734" t="s">
        <v>23</v>
      </c>
      <c r="Z39" s="3741"/>
      <c r="AA39" s="3734" t="s">
        <v>24</v>
      </c>
      <c r="AB39" s="3741"/>
      <c r="AC39" s="3734" t="s">
        <v>25</v>
      </c>
      <c r="AD39" s="3741"/>
      <c r="AE39" s="3734" t="s">
        <v>26</v>
      </c>
      <c r="AF39" s="3741"/>
      <c r="AG39" s="3734" t="s">
        <v>27</v>
      </c>
      <c r="AH39" s="3741"/>
      <c r="AI39" s="3734" t="s">
        <v>28</v>
      </c>
      <c r="AJ39" s="3741"/>
      <c r="AK39" s="3734" t="s">
        <v>29</v>
      </c>
      <c r="AL39" s="3741"/>
      <c r="AM39" s="3734" t="s">
        <v>30</v>
      </c>
      <c r="AN39" s="3741"/>
      <c r="AO39" s="3734" t="s">
        <v>31</v>
      </c>
      <c r="AP39" s="3920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1604" t="s">
        <v>32</v>
      </c>
      <c r="E40" s="1581" t="s">
        <v>33</v>
      </c>
      <c r="F40" s="1605" t="s">
        <v>34</v>
      </c>
      <c r="G40" s="1604" t="s">
        <v>33</v>
      </c>
      <c r="H40" s="1605" t="s">
        <v>34</v>
      </c>
      <c r="I40" s="1604" t="s">
        <v>33</v>
      </c>
      <c r="J40" s="1605" t="s">
        <v>34</v>
      </c>
      <c r="K40" s="1580" t="s">
        <v>33</v>
      </c>
      <c r="L40" s="1605" t="s">
        <v>34</v>
      </c>
      <c r="M40" s="1581" t="s">
        <v>33</v>
      </c>
      <c r="N40" s="1605" t="s">
        <v>34</v>
      </c>
      <c r="O40" s="1581" t="s">
        <v>33</v>
      </c>
      <c r="P40" s="1605" t="s">
        <v>34</v>
      </c>
      <c r="Q40" s="1581" t="s">
        <v>33</v>
      </c>
      <c r="R40" s="1605" t="s">
        <v>34</v>
      </c>
      <c r="S40" s="1581" t="s">
        <v>33</v>
      </c>
      <c r="T40" s="1605" t="s">
        <v>34</v>
      </c>
      <c r="U40" s="1606" t="s">
        <v>33</v>
      </c>
      <c r="V40" s="1571" t="s">
        <v>34</v>
      </c>
      <c r="W40" s="1606" t="s">
        <v>33</v>
      </c>
      <c r="X40" s="1571" t="s">
        <v>34</v>
      </c>
      <c r="Y40" s="1606" t="s">
        <v>33</v>
      </c>
      <c r="Z40" s="1571" t="s">
        <v>34</v>
      </c>
      <c r="AA40" s="1606" t="s">
        <v>33</v>
      </c>
      <c r="AB40" s="1571" t="s">
        <v>34</v>
      </c>
      <c r="AC40" s="1606" t="s">
        <v>33</v>
      </c>
      <c r="AD40" s="1571" t="s">
        <v>34</v>
      </c>
      <c r="AE40" s="1606" t="s">
        <v>33</v>
      </c>
      <c r="AF40" s="1571" t="s">
        <v>34</v>
      </c>
      <c r="AG40" s="1606" t="s">
        <v>33</v>
      </c>
      <c r="AH40" s="1571" t="s">
        <v>34</v>
      </c>
      <c r="AI40" s="1606" t="s">
        <v>33</v>
      </c>
      <c r="AJ40" s="1571" t="s">
        <v>34</v>
      </c>
      <c r="AK40" s="1606" t="s">
        <v>33</v>
      </c>
      <c r="AL40" s="1571" t="s">
        <v>34</v>
      </c>
      <c r="AM40" s="1606" t="s">
        <v>33</v>
      </c>
      <c r="AN40" s="1571" t="s">
        <v>34</v>
      </c>
      <c r="AO40" s="1606" t="s">
        <v>33</v>
      </c>
      <c r="AP40" s="1582" t="s">
        <v>34</v>
      </c>
      <c r="AQ40" s="3899"/>
      <c r="AR40" s="3899"/>
      <c r="AS40" s="3899"/>
      <c r="AT40" s="3899"/>
      <c r="AU40" s="3758"/>
      <c r="AV40" s="3758"/>
      <c r="AW40" s="3758"/>
      <c r="AX40" s="3752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3903" t="s">
        <v>67</v>
      </c>
      <c r="B41" s="3904"/>
      <c r="C41" s="3905"/>
      <c r="D41" s="1607">
        <f>SUM(E41+F41)</f>
        <v>0</v>
      </c>
      <c r="E41" s="1608">
        <f>+S41+Y41+AA41+AC41+AE41+AG41+AI41+AK41+AM41+AO41</f>
        <v>0</v>
      </c>
      <c r="F41" s="1609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1610"/>
      <c r="T41" s="1611"/>
      <c r="U41" s="65"/>
      <c r="V41" s="67"/>
      <c r="W41" s="65"/>
      <c r="X41" s="67"/>
      <c r="Y41" s="1610"/>
      <c r="Z41" s="1611"/>
      <c r="AA41" s="1612"/>
      <c r="AB41" s="1611"/>
      <c r="AC41" s="1613"/>
      <c r="AD41" s="1611"/>
      <c r="AE41" s="1612"/>
      <c r="AF41" s="1611"/>
      <c r="AG41" s="1610"/>
      <c r="AH41" s="1611"/>
      <c r="AI41" s="1610"/>
      <c r="AJ41" s="1611"/>
      <c r="AK41" s="1612"/>
      <c r="AL41" s="1611"/>
      <c r="AM41" s="1613"/>
      <c r="AN41" s="1611"/>
      <c r="AO41" s="1614"/>
      <c r="AP41" s="1615"/>
      <c r="AQ41" s="1616"/>
      <c r="AR41" s="1611"/>
      <c r="AS41" s="1617"/>
      <c r="AT41" s="1617"/>
      <c r="AU41" s="1617"/>
      <c r="AV41" s="1617"/>
      <c r="AW41" s="1617"/>
      <c r="AX41" s="1617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3734" t="s">
        <v>72</v>
      </c>
      <c r="B46" s="3753"/>
      <c r="C46" s="3742"/>
      <c r="D46" s="1572">
        <f t="shared" ref="D46:D59" si="34">SUM(E46+F46)</f>
        <v>0</v>
      </c>
      <c r="E46" s="1588">
        <f>S46+U46+W46+Y46+AA46+AC46+AE46+AG46+AI46+AK46+AM46+AO46</f>
        <v>0</v>
      </c>
      <c r="F46" s="1571">
        <f>T46+V46+X46+Z46+AB46+AD46+AF46+AH46+AJ46+AL46+AN46+AP46</f>
        <v>0</v>
      </c>
      <c r="G46" s="1618"/>
      <c r="H46" s="1619"/>
      <c r="I46" s="1618"/>
      <c r="J46" s="1619"/>
      <c r="K46" s="1618"/>
      <c r="L46" s="1619"/>
      <c r="M46" s="1618"/>
      <c r="N46" s="1619"/>
      <c r="O46" s="1618"/>
      <c r="P46" s="1619"/>
      <c r="Q46" s="1618"/>
      <c r="R46" s="1619"/>
      <c r="S46" s="1572">
        <f t="shared" ref="S46:AB46" si="35">SUM(S44:S45)</f>
        <v>0</v>
      </c>
      <c r="T46" s="1571">
        <f t="shared" si="35"/>
        <v>0</v>
      </c>
      <c r="U46" s="1572">
        <f t="shared" si="35"/>
        <v>0</v>
      </c>
      <c r="V46" s="1571">
        <f t="shared" si="35"/>
        <v>0</v>
      </c>
      <c r="W46" s="1570">
        <f t="shared" si="35"/>
        <v>0</v>
      </c>
      <c r="X46" s="1570">
        <f t="shared" si="35"/>
        <v>0</v>
      </c>
      <c r="Y46" s="1572">
        <f t="shared" si="35"/>
        <v>0</v>
      </c>
      <c r="Z46" s="1570">
        <f t="shared" si="35"/>
        <v>0</v>
      </c>
      <c r="AA46" s="1572">
        <f t="shared" si="35"/>
        <v>0</v>
      </c>
      <c r="AB46" s="1570">
        <f t="shared" si="35"/>
        <v>0</v>
      </c>
      <c r="AC46" s="1572">
        <f>SUM(AC44:AC45)</f>
        <v>0</v>
      </c>
      <c r="AD46" s="1571">
        <f>SUM(AD44:AD45)</f>
        <v>0</v>
      </c>
      <c r="AE46" s="1570">
        <f>SUM(AE44:AE45)</f>
        <v>0</v>
      </c>
      <c r="AF46" s="1570">
        <f t="shared" ref="AF46:AN46" si="36">SUM(AF44:AF45)</f>
        <v>0</v>
      </c>
      <c r="AG46" s="1572">
        <f t="shared" si="36"/>
        <v>0</v>
      </c>
      <c r="AH46" s="1570">
        <f t="shared" si="36"/>
        <v>0</v>
      </c>
      <c r="AI46" s="1572">
        <f t="shared" si="36"/>
        <v>0</v>
      </c>
      <c r="AJ46" s="1570">
        <f t="shared" si="36"/>
        <v>0</v>
      </c>
      <c r="AK46" s="1572">
        <f t="shared" si="36"/>
        <v>0</v>
      </c>
      <c r="AL46" s="1570">
        <f t="shared" si="36"/>
        <v>0</v>
      </c>
      <c r="AM46" s="1572">
        <f t="shared" si="36"/>
        <v>0</v>
      </c>
      <c r="AN46" s="1571">
        <f t="shared" si="36"/>
        <v>0</v>
      </c>
      <c r="AO46" s="1570">
        <f>SUM(AO44:AO45)</f>
        <v>0</v>
      </c>
      <c r="AP46" s="1620">
        <f>SUM(AP44:AP45)</f>
        <v>0</v>
      </c>
      <c r="AQ46" s="1570">
        <f>SUM(AQ44:AQ45)</f>
        <v>0</v>
      </c>
      <c r="AR46" s="1621">
        <f>SUM(AR44:AR45)</f>
        <v>0</v>
      </c>
      <c r="AS46" s="1571">
        <f>SUM(AS44)</f>
        <v>0</v>
      </c>
      <c r="AT46" s="1571">
        <f>SUM(AT44:AT45)</f>
        <v>0</v>
      </c>
      <c r="AU46" s="1571">
        <f>SUM(AU44:AU45)</f>
        <v>0</v>
      </c>
      <c r="AV46" s="1571">
        <f>SUM(AV44:AV45)</f>
        <v>0</v>
      </c>
      <c r="AW46" s="1571">
        <f>SUM(AW44:AW45)</f>
        <v>0</v>
      </c>
      <c r="AX46" s="1571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3938" t="s">
        <v>73</v>
      </c>
      <c r="B47" s="3939"/>
      <c r="C47" s="3940"/>
      <c r="D47" s="1572">
        <f t="shared" si="34"/>
        <v>0</v>
      </c>
      <c r="E47" s="1588">
        <f>+G47+I47+K47+M47+O47+Q47+S47+U47+W47+Y47+AA47+AC47+AE47+AG47+AI47+AK47+AM47+AO47</f>
        <v>0</v>
      </c>
      <c r="F47" s="1571">
        <f>+H47+J47+L47+N47+P47+R47+T47+V47+X47+Z47+AB47+AD47+AF47+AH47+AJ47+AL47+AN47+AP47</f>
        <v>0</v>
      </c>
      <c r="G47" s="1622"/>
      <c r="H47" s="1623"/>
      <c r="I47" s="1622"/>
      <c r="J47" s="1624"/>
      <c r="K47" s="1622"/>
      <c r="L47" s="1623"/>
      <c r="M47" s="1622"/>
      <c r="N47" s="1623"/>
      <c r="O47" s="1622"/>
      <c r="P47" s="1623"/>
      <c r="Q47" s="1622"/>
      <c r="R47" s="1625"/>
      <c r="S47" s="1622"/>
      <c r="T47" s="1625"/>
      <c r="U47" s="1622"/>
      <c r="V47" s="1625"/>
      <c r="W47" s="1622"/>
      <c r="X47" s="1625"/>
      <c r="Y47" s="1622"/>
      <c r="Z47" s="1625"/>
      <c r="AA47" s="1622"/>
      <c r="AB47" s="1625"/>
      <c r="AC47" s="1626"/>
      <c r="AD47" s="1625"/>
      <c r="AE47" s="1627"/>
      <c r="AF47" s="1625"/>
      <c r="AG47" s="1622"/>
      <c r="AH47" s="1625"/>
      <c r="AI47" s="1622"/>
      <c r="AJ47" s="1625"/>
      <c r="AK47" s="1622"/>
      <c r="AL47" s="1625"/>
      <c r="AM47" s="1626"/>
      <c r="AN47" s="1625"/>
      <c r="AO47" s="1624"/>
      <c r="AP47" s="1628"/>
      <c r="AQ47" s="1629"/>
      <c r="AR47" s="1623"/>
      <c r="AS47" s="1623"/>
      <c r="AT47" s="1623"/>
      <c r="AU47" s="1623"/>
      <c r="AV47" s="1623"/>
      <c r="AW47" s="1623"/>
      <c r="AX47" s="1623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3890" t="s">
        <v>74</v>
      </c>
      <c r="B48" s="3892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3924" t="s">
        <v>4</v>
      </c>
      <c r="B54" s="3924"/>
      <c r="C54" s="3924"/>
      <c r="D54" s="1572">
        <f>SUM(D48:D53)</f>
        <v>0</v>
      </c>
      <c r="E54" s="1570">
        <f>SUM(E48:E53)</f>
        <v>0</v>
      </c>
      <c r="F54" s="1571">
        <f>SUM(F48:F53)</f>
        <v>0</v>
      </c>
      <c r="G54" s="1572">
        <f>SUM(G48:G53)</f>
        <v>0</v>
      </c>
      <c r="H54" s="1572">
        <f t="shared" ref="H54:AW54" si="52">SUM(H48:H53)</f>
        <v>0</v>
      </c>
      <c r="I54" s="1572">
        <f t="shared" si="52"/>
        <v>0</v>
      </c>
      <c r="J54" s="1572">
        <f t="shared" si="52"/>
        <v>0</v>
      </c>
      <c r="K54" s="1572">
        <f t="shared" si="52"/>
        <v>0</v>
      </c>
      <c r="L54" s="1572">
        <f t="shared" si="52"/>
        <v>0</v>
      </c>
      <c r="M54" s="1572">
        <f t="shared" si="52"/>
        <v>0</v>
      </c>
      <c r="N54" s="1572">
        <f t="shared" si="52"/>
        <v>0</v>
      </c>
      <c r="O54" s="1572">
        <f t="shared" si="52"/>
        <v>0</v>
      </c>
      <c r="P54" s="1572">
        <f t="shared" si="52"/>
        <v>0</v>
      </c>
      <c r="Q54" s="1572">
        <f t="shared" si="52"/>
        <v>0</v>
      </c>
      <c r="R54" s="1572">
        <f t="shared" si="52"/>
        <v>0</v>
      </c>
      <c r="S54" s="1572">
        <f t="shared" si="52"/>
        <v>0</v>
      </c>
      <c r="T54" s="1572">
        <f t="shared" si="52"/>
        <v>0</v>
      </c>
      <c r="U54" s="1572">
        <f t="shared" si="52"/>
        <v>0</v>
      </c>
      <c r="V54" s="1572">
        <f t="shared" si="52"/>
        <v>0</v>
      </c>
      <c r="W54" s="1572">
        <f t="shared" si="52"/>
        <v>0</v>
      </c>
      <c r="X54" s="1572">
        <f t="shared" si="52"/>
        <v>0</v>
      </c>
      <c r="Y54" s="1572">
        <f>SUM(Y48:Y53)</f>
        <v>0</v>
      </c>
      <c r="Z54" s="1572">
        <f>SUM(Z48:Z53)</f>
        <v>0</v>
      </c>
      <c r="AA54" s="1572">
        <f t="shared" si="52"/>
        <v>0</v>
      </c>
      <c r="AB54" s="1572">
        <f t="shared" si="52"/>
        <v>0</v>
      </c>
      <c r="AC54" s="1572">
        <f t="shared" si="52"/>
        <v>0</v>
      </c>
      <c r="AD54" s="1572">
        <f t="shared" si="52"/>
        <v>0</v>
      </c>
      <c r="AE54" s="1572">
        <f t="shared" si="52"/>
        <v>0</v>
      </c>
      <c r="AF54" s="1572">
        <f t="shared" si="52"/>
        <v>0</v>
      </c>
      <c r="AG54" s="1572">
        <f t="shared" si="52"/>
        <v>0</v>
      </c>
      <c r="AH54" s="1572">
        <f t="shared" si="52"/>
        <v>0</v>
      </c>
      <c r="AI54" s="1572">
        <f t="shared" si="52"/>
        <v>0</v>
      </c>
      <c r="AJ54" s="1572">
        <f t="shared" si="52"/>
        <v>0</v>
      </c>
      <c r="AK54" s="1572">
        <f t="shared" si="52"/>
        <v>0</v>
      </c>
      <c r="AL54" s="1572">
        <f t="shared" si="52"/>
        <v>0</v>
      </c>
      <c r="AM54" s="1572">
        <f t="shared" si="52"/>
        <v>0</v>
      </c>
      <c r="AN54" s="1572">
        <f t="shared" si="52"/>
        <v>0</v>
      </c>
      <c r="AO54" s="1572">
        <f t="shared" si="52"/>
        <v>0</v>
      </c>
      <c r="AP54" s="1572">
        <f t="shared" si="52"/>
        <v>0</v>
      </c>
      <c r="AQ54" s="1572">
        <f t="shared" si="52"/>
        <v>0</v>
      </c>
      <c r="AR54" s="1572">
        <f t="shared" si="52"/>
        <v>0</v>
      </c>
      <c r="AS54" s="1572">
        <f t="shared" si="52"/>
        <v>0</v>
      </c>
      <c r="AT54" s="1572">
        <f t="shared" si="52"/>
        <v>0</v>
      </c>
      <c r="AU54" s="1572">
        <f t="shared" si="52"/>
        <v>0</v>
      </c>
      <c r="AV54" s="1571">
        <f>SUM(AV48:AV53)</f>
        <v>0</v>
      </c>
      <c r="AW54" s="1572">
        <f t="shared" si="52"/>
        <v>0</v>
      </c>
      <c r="AX54" s="1572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1607">
        <f t="shared" si="34"/>
        <v>0</v>
      </c>
      <c r="E55" s="1630">
        <f t="shared" si="51"/>
        <v>0</v>
      </c>
      <c r="F55" s="1631">
        <f t="shared" si="51"/>
        <v>0</v>
      </c>
      <c r="G55" s="1610"/>
      <c r="H55" s="1611"/>
      <c r="I55" s="1610"/>
      <c r="J55" s="1611"/>
      <c r="K55" s="1610"/>
      <c r="L55" s="1611"/>
      <c r="M55" s="1610"/>
      <c r="N55" s="1611"/>
      <c r="O55" s="1610"/>
      <c r="P55" s="1611"/>
      <c r="Q55" s="1610"/>
      <c r="R55" s="1611"/>
      <c r="S55" s="1610"/>
      <c r="T55" s="1611"/>
      <c r="U55" s="1610"/>
      <c r="V55" s="1611"/>
      <c r="W55" s="1610"/>
      <c r="X55" s="1611"/>
      <c r="Y55" s="1610"/>
      <c r="Z55" s="1611"/>
      <c r="AA55" s="1610"/>
      <c r="AB55" s="1611"/>
      <c r="AC55" s="1610"/>
      <c r="AD55" s="1611"/>
      <c r="AE55" s="1610"/>
      <c r="AF55" s="1611"/>
      <c r="AG55" s="1610"/>
      <c r="AH55" s="1611"/>
      <c r="AI55" s="1610"/>
      <c r="AJ55" s="1611"/>
      <c r="AK55" s="1610"/>
      <c r="AL55" s="1611"/>
      <c r="AM55" s="1610"/>
      <c r="AN55" s="1611"/>
      <c r="AO55" s="1610"/>
      <c r="AP55" s="1615"/>
      <c r="AQ55" s="1617"/>
      <c r="AR55" s="1617"/>
      <c r="AS55" s="1632"/>
      <c r="AT55" s="1632"/>
      <c r="AU55" s="1632"/>
      <c r="AV55" s="1632"/>
      <c r="AW55" s="1632"/>
      <c r="AX55" s="1632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3893"/>
      <c r="B59" s="3894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3936" t="s">
        <v>4</v>
      </c>
      <c r="B60" s="3937"/>
      <c r="C60" s="3894"/>
      <c r="D60" s="1633">
        <f t="shared" ref="D60:AX60" si="53">SUM(D55:D59)</f>
        <v>0</v>
      </c>
      <c r="E60" s="1634">
        <f>SUM(E55:E59)</f>
        <v>0</v>
      </c>
      <c r="F60" s="1635">
        <f>SUM(F55:F59)</f>
        <v>0</v>
      </c>
      <c r="G60" s="1633">
        <f t="shared" si="53"/>
        <v>0</v>
      </c>
      <c r="H60" s="1636">
        <f t="shared" si="53"/>
        <v>0</v>
      </c>
      <c r="I60" s="1633">
        <f t="shared" si="53"/>
        <v>0</v>
      </c>
      <c r="J60" s="1636">
        <f t="shared" si="53"/>
        <v>0</v>
      </c>
      <c r="K60" s="1633">
        <f t="shared" si="53"/>
        <v>0</v>
      </c>
      <c r="L60" s="1636">
        <f t="shared" si="53"/>
        <v>0</v>
      </c>
      <c r="M60" s="1633">
        <f t="shared" si="53"/>
        <v>0</v>
      </c>
      <c r="N60" s="1636">
        <f t="shared" si="53"/>
        <v>0</v>
      </c>
      <c r="O60" s="1633">
        <f t="shared" si="53"/>
        <v>0</v>
      </c>
      <c r="P60" s="1636">
        <f t="shared" si="53"/>
        <v>0</v>
      </c>
      <c r="Q60" s="1633">
        <f t="shared" si="53"/>
        <v>0</v>
      </c>
      <c r="R60" s="1636">
        <f t="shared" si="53"/>
        <v>0</v>
      </c>
      <c r="S60" s="1633">
        <f t="shared" si="53"/>
        <v>0</v>
      </c>
      <c r="T60" s="1635">
        <f t="shared" si="53"/>
        <v>0</v>
      </c>
      <c r="U60" s="1633">
        <f t="shared" si="53"/>
        <v>0</v>
      </c>
      <c r="V60" s="1636">
        <f t="shared" si="53"/>
        <v>0</v>
      </c>
      <c r="W60" s="1633">
        <f t="shared" si="53"/>
        <v>0</v>
      </c>
      <c r="X60" s="1636">
        <f t="shared" si="53"/>
        <v>0</v>
      </c>
      <c r="Y60" s="1633">
        <f t="shared" si="53"/>
        <v>0</v>
      </c>
      <c r="Z60" s="1636">
        <f t="shared" si="53"/>
        <v>0</v>
      </c>
      <c r="AA60" s="1633">
        <f t="shared" si="53"/>
        <v>0</v>
      </c>
      <c r="AB60" s="1636">
        <f t="shared" si="53"/>
        <v>0</v>
      </c>
      <c r="AC60" s="1633">
        <f t="shared" si="53"/>
        <v>0</v>
      </c>
      <c r="AD60" s="1636">
        <f t="shared" si="53"/>
        <v>0</v>
      </c>
      <c r="AE60" s="1633">
        <f t="shared" si="53"/>
        <v>0</v>
      </c>
      <c r="AF60" s="1636">
        <f t="shared" si="53"/>
        <v>0</v>
      </c>
      <c r="AG60" s="1633">
        <f t="shared" si="53"/>
        <v>0</v>
      </c>
      <c r="AH60" s="1636">
        <f t="shared" si="53"/>
        <v>0</v>
      </c>
      <c r="AI60" s="1633">
        <f t="shared" si="53"/>
        <v>0</v>
      </c>
      <c r="AJ60" s="1636">
        <f t="shared" si="53"/>
        <v>0</v>
      </c>
      <c r="AK60" s="1633">
        <f t="shared" si="53"/>
        <v>0</v>
      </c>
      <c r="AL60" s="1636">
        <f t="shared" si="53"/>
        <v>0</v>
      </c>
      <c r="AM60" s="1633">
        <f t="shared" si="53"/>
        <v>0</v>
      </c>
      <c r="AN60" s="1636">
        <f t="shared" si="53"/>
        <v>0</v>
      </c>
      <c r="AO60" s="1633">
        <f t="shared" si="53"/>
        <v>0</v>
      </c>
      <c r="AP60" s="1637">
        <f t="shared" si="53"/>
        <v>0</v>
      </c>
      <c r="AQ60" s="1636">
        <f t="shared" si="53"/>
        <v>0</v>
      </c>
      <c r="AR60" s="1633">
        <f t="shared" si="53"/>
        <v>0</v>
      </c>
      <c r="AS60" s="1633">
        <f t="shared" si="53"/>
        <v>0</v>
      </c>
      <c r="AT60" s="1633">
        <f t="shared" si="53"/>
        <v>0</v>
      </c>
      <c r="AU60" s="1633">
        <f t="shared" si="53"/>
        <v>0</v>
      </c>
      <c r="AV60" s="1571">
        <f>SUM(AV55:AV59)</f>
        <v>0</v>
      </c>
      <c r="AW60" s="1633">
        <f t="shared" si="53"/>
        <v>0</v>
      </c>
      <c r="AX60" s="1638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3895" t="s">
        <v>85</v>
      </c>
      <c r="B61" s="3897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1639"/>
      <c r="H61" s="1640"/>
      <c r="I61" s="1641"/>
      <c r="J61" s="1640"/>
      <c r="K61" s="1641"/>
      <c r="L61" s="1640"/>
      <c r="M61" s="1641"/>
      <c r="N61" s="1640"/>
      <c r="O61" s="1641"/>
      <c r="P61" s="1640"/>
      <c r="Q61" s="1641"/>
      <c r="R61" s="1640"/>
      <c r="S61" s="194"/>
      <c r="T61" s="195"/>
      <c r="U61" s="1641"/>
      <c r="V61" s="1640"/>
      <c r="W61" s="1641"/>
      <c r="X61" s="1640"/>
      <c r="Y61" s="163"/>
      <c r="Z61" s="166"/>
      <c r="AA61" s="163"/>
      <c r="AB61" s="166"/>
      <c r="AC61" s="1642"/>
      <c r="AD61" s="1643"/>
      <c r="AE61" s="198"/>
      <c r="AF61" s="199"/>
      <c r="AG61" s="198"/>
      <c r="AH61" s="199"/>
      <c r="AI61" s="133"/>
      <c r="AJ61" s="166"/>
      <c r="AK61" s="163"/>
      <c r="AL61" s="166"/>
      <c r="AM61" s="1642"/>
      <c r="AN61" s="1643"/>
      <c r="AO61" s="133"/>
      <c r="AP61" s="1615"/>
      <c r="AQ61" s="1644"/>
      <c r="AR61" s="164"/>
      <c r="AS61" s="164"/>
      <c r="AT61" s="1645"/>
      <c r="AU61" s="164"/>
      <c r="AV61" s="164"/>
      <c r="AW61" s="1645"/>
      <c r="AX61" s="1645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3898"/>
      <c r="B64" s="3899"/>
      <c r="C64" s="1621" t="s">
        <v>4</v>
      </c>
      <c r="D64" s="1633">
        <f>SUM(E64:F64)</f>
        <v>0</v>
      </c>
      <c r="E64" s="1634">
        <f>SUM(E61:E63)</f>
        <v>0</v>
      </c>
      <c r="F64" s="1571">
        <f>SUM(F61:F63)</f>
        <v>0</v>
      </c>
      <c r="G64" s="1646"/>
      <c r="H64" s="1647"/>
      <c r="I64" s="1646"/>
      <c r="J64" s="1647"/>
      <c r="K64" s="1646"/>
      <c r="L64" s="1647"/>
      <c r="M64" s="1646"/>
      <c r="N64" s="1647"/>
      <c r="O64" s="1646"/>
      <c r="P64" s="1647"/>
      <c r="Q64" s="1646"/>
      <c r="R64" s="1647"/>
      <c r="S64" s="1646"/>
      <c r="T64" s="1648"/>
      <c r="U64" s="1646"/>
      <c r="V64" s="1647"/>
      <c r="W64" s="1646"/>
      <c r="X64" s="1647"/>
      <c r="Y64" s="1572">
        <f>SUM(Y61:Y63)</f>
        <v>0</v>
      </c>
      <c r="Z64" s="1571">
        <f t="shared" ref="Z64:AX64" si="56">SUM(Z61:Z63)</f>
        <v>0</v>
      </c>
      <c r="AA64" s="1572">
        <f t="shared" si="56"/>
        <v>0</v>
      </c>
      <c r="AB64" s="1571">
        <f t="shared" si="56"/>
        <v>0</v>
      </c>
      <c r="AC64" s="1572">
        <f t="shared" si="56"/>
        <v>0</v>
      </c>
      <c r="AD64" s="1649">
        <f t="shared" si="56"/>
        <v>0</v>
      </c>
      <c r="AE64" s="1570">
        <f t="shared" si="56"/>
        <v>0</v>
      </c>
      <c r="AF64" s="1649">
        <f t="shared" si="56"/>
        <v>0</v>
      </c>
      <c r="AG64" s="1570">
        <f t="shared" si="56"/>
        <v>0</v>
      </c>
      <c r="AH64" s="1649">
        <f t="shared" si="56"/>
        <v>0</v>
      </c>
      <c r="AI64" s="1570">
        <f t="shared" si="56"/>
        <v>0</v>
      </c>
      <c r="AJ64" s="1571">
        <f t="shared" si="56"/>
        <v>0</v>
      </c>
      <c r="AK64" s="1572">
        <f t="shared" si="56"/>
        <v>0</v>
      </c>
      <c r="AL64" s="1571">
        <f t="shared" si="56"/>
        <v>0</v>
      </c>
      <c r="AM64" s="1572">
        <f t="shared" si="56"/>
        <v>0</v>
      </c>
      <c r="AN64" s="1649">
        <f t="shared" si="56"/>
        <v>0</v>
      </c>
      <c r="AO64" s="1570">
        <f t="shared" si="56"/>
        <v>0</v>
      </c>
      <c r="AP64" s="1620">
        <f t="shared" si="56"/>
        <v>0</v>
      </c>
      <c r="AQ64" s="1650">
        <f t="shared" si="56"/>
        <v>0</v>
      </c>
      <c r="AR64" s="1571">
        <f t="shared" si="56"/>
        <v>0</v>
      </c>
      <c r="AS64" s="1571">
        <f t="shared" si="56"/>
        <v>0</v>
      </c>
      <c r="AT64" s="1621">
        <f t="shared" si="56"/>
        <v>0</v>
      </c>
      <c r="AU64" s="1571">
        <f t="shared" si="56"/>
        <v>0</v>
      </c>
      <c r="AV64" s="1571">
        <f t="shared" si="56"/>
        <v>0</v>
      </c>
      <c r="AW64" s="1621">
        <f t="shared" si="56"/>
        <v>0</v>
      </c>
      <c r="AX64" s="1621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3909" t="s">
        <v>89</v>
      </c>
      <c r="B66" s="3929"/>
      <c r="C66" s="3741"/>
      <c r="D66" s="1651" t="s">
        <v>4</v>
      </c>
      <c r="E66" s="1651" t="s">
        <v>90</v>
      </c>
      <c r="F66" s="1590" t="s">
        <v>91</v>
      </c>
      <c r="G66" s="1590" t="s">
        <v>9</v>
      </c>
      <c r="H66" s="1652" t="s">
        <v>92</v>
      </c>
      <c r="I66" s="1652" t="s">
        <v>93</v>
      </c>
      <c r="J66" s="1652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3938" t="s">
        <v>94</v>
      </c>
      <c r="B67" s="3939"/>
      <c r="C67" s="3940"/>
      <c r="D67" s="1653"/>
      <c r="E67" s="1653"/>
      <c r="F67" s="1653"/>
      <c r="G67" s="1653"/>
      <c r="H67" s="1653"/>
      <c r="I67" s="1653"/>
      <c r="J67" s="1653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3931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3738" t="s">
        <v>99</v>
      </c>
      <c r="B71" s="3739"/>
      <c r="C71" s="3740"/>
      <c r="D71" s="1654"/>
      <c r="E71" s="1654"/>
      <c r="F71" s="1654"/>
      <c r="G71" s="1654"/>
      <c r="H71" s="1654"/>
      <c r="I71" s="1654"/>
      <c r="J71" s="1654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3934" t="s">
        <v>101</v>
      </c>
      <c r="B73" s="3616"/>
      <c r="C73" s="3935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3930" t="s">
        <v>102</v>
      </c>
      <c r="B74" s="3738" t="s">
        <v>102</v>
      </c>
      <c r="C74" s="3740"/>
      <c r="D74" s="1654"/>
      <c r="E74" s="1654"/>
      <c r="F74" s="1655"/>
      <c r="G74" s="1656"/>
      <c r="H74" s="1656"/>
      <c r="I74" s="1656"/>
      <c r="J74" s="1656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3931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3738" t="s">
        <v>104</v>
      </c>
      <c r="B76" s="3739"/>
      <c r="C76" s="3740"/>
      <c r="D76" s="1654"/>
      <c r="E76" s="1654"/>
      <c r="F76" s="1654"/>
      <c r="G76" s="1654"/>
      <c r="H76" s="1654"/>
      <c r="I76" s="1654"/>
      <c r="J76" s="1654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3743" t="s">
        <v>110</v>
      </c>
      <c r="B82" s="3744"/>
      <c r="C82" s="3745"/>
      <c r="D82" s="3909" t="s">
        <v>111</v>
      </c>
      <c r="E82" s="3929"/>
      <c r="F82" s="3741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3746"/>
      <c r="B83" s="3499"/>
      <c r="C83" s="3747"/>
      <c r="D83" s="1657" t="s">
        <v>4</v>
      </c>
      <c r="E83" s="1604" t="s">
        <v>33</v>
      </c>
      <c r="F83" s="1658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3930" t="s">
        <v>112</v>
      </c>
      <c r="B84" s="3932" t="s">
        <v>113</v>
      </c>
      <c r="C84" s="3933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3931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3744" t="s">
        <v>116</v>
      </c>
      <c r="B87" s="3744"/>
      <c r="C87" s="3745"/>
      <c r="D87" s="3743" t="s">
        <v>4</v>
      </c>
      <c r="E87" s="3744"/>
      <c r="F87" s="3745"/>
      <c r="G87" s="3734" t="s">
        <v>5</v>
      </c>
      <c r="H87" s="3753"/>
      <c r="I87" s="3753"/>
      <c r="J87" s="3753"/>
      <c r="K87" s="3753"/>
      <c r="L87" s="3753"/>
      <c r="M87" s="3753"/>
      <c r="N87" s="3753"/>
      <c r="O87" s="3753"/>
      <c r="P87" s="3753"/>
      <c r="Q87" s="3753"/>
      <c r="R87" s="3753"/>
      <c r="S87" s="3753"/>
      <c r="T87" s="3753"/>
      <c r="U87" s="3753"/>
      <c r="V87" s="3753"/>
      <c r="W87" s="3753"/>
      <c r="X87" s="3753"/>
      <c r="Y87" s="3753"/>
      <c r="Z87" s="3753"/>
      <c r="AA87" s="3753"/>
      <c r="AB87" s="3753"/>
      <c r="AC87" s="3753"/>
      <c r="AD87" s="3753"/>
      <c r="AE87" s="3753"/>
      <c r="AF87" s="3753"/>
      <c r="AG87" s="3753"/>
      <c r="AH87" s="3753"/>
      <c r="AI87" s="3753"/>
      <c r="AJ87" s="3753"/>
      <c r="AK87" s="3753"/>
      <c r="AL87" s="3753"/>
      <c r="AM87" s="3753"/>
      <c r="AN87" s="3754"/>
      <c r="AO87" s="3742" t="s">
        <v>117</v>
      </c>
      <c r="AP87" s="3924" t="s">
        <v>7</v>
      </c>
      <c r="AQ87" s="3927" t="s">
        <v>118</v>
      </c>
      <c r="AR87" s="3757" t="s">
        <v>119</v>
      </c>
      <c r="AS87" s="3757" t="s">
        <v>120</v>
      </c>
      <c r="AT87" s="3919" t="s">
        <v>121</v>
      </c>
      <c r="AU87" s="3919" t="s">
        <v>122</v>
      </c>
      <c r="AV87" s="3919" t="s">
        <v>123</v>
      </c>
      <c r="AW87" s="3867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3746"/>
      <c r="E88" s="3499"/>
      <c r="F88" s="3747"/>
      <c r="G88" s="3875" t="s">
        <v>124</v>
      </c>
      <c r="H88" s="3760"/>
      <c r="I88" s="3734" t="s">
        <v>16</v>
      </c>
      <c r="J88" s="3753"/>
      <c r="K88" s="3734" t="s">
        <v>17</v>
      </c>
      <c r="L88" s="3742"/>
      <c r="M88" s="3734" t="s">
        <v>18</v>
      </c>
      <c r="N88" s="3742"/>
      <c r="O88" s="3734" t="s">
        <v>19</v>
      </c>
      <c r="P88" s="3742"/>
      <c r="Q88" s="3734" t="s">
        <v>20</v>
      </c>
      <c r="R88" s="3742"/>
      <c r="S88" s="3734" t="s">
        <v>21</v>
      </c>
      <c r="T88" s="3742"/>
      <c r="U88" s="3753" t="s">
        <v>22</v>
      </c>
      <c r="V88" s="3742"/>
      <c r="W88" s="3734" t="s">
        <v>23</v>
      </c>
      <c r="X88" s="3741"/>
      <c r="Y88" s="3734" t="s">
        <v>24</v>
      </c>
      <c r="Z88" s="3741"/>
      <c r="AA88" s="3734" t="s">
        <v>25</v>
      </c>
      <c r="AB88" s="3741"/>
      <c r="AC88" s="3734" t="s">
        <v>26</v>
      </c>
      <c r="AD88" s="3741"/>
      <c r="AE88" s="3734" t="s">
        <v>27</v>
      </c>
      <c r="AF88" s="3741"/>
      <c r="AG88" s="3734" t="s">
        <v>28</v>
      </c>
      <c r="AH88" s="3741"/>
      <c r="AI88" s="3734" t="s">
        <v>29</v>
      </c>
      <c r="AJ88" s="3741"/>
      <c r="AK88" s="3753" t="s">
        <v>30</v>
      </c>
      <c r="AL88" s="3741"/>
      <c r="AM88" s="3734" t="s">
        <v>31</v>
      </c>
      <c r="AN88" s="3920"/>
      <c r="AO88" s="3742"/>
      <c r="AP88" s="3924"/>
      <c r="AQ88" s="3441"/>
      <c r="AR88" s="3290"/>
      <c r="AS88" s="3290"/>
      <c r="AT88" s="3919"/>
      <c r="AU88" s="3919"/>
      <c r="AV88" s="3919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3747"/>
      <c r="D89" s="1572" t="s">
        <v>32</v>
      </c>
      <c r="E89" s="1570" t="s">
        <v>33</v>
      </c>
      <c r="F89" s="1571" t="s">
        <v>34</v>
      </c>
      <c r="G89" s="1572" t="s">
        <v>33</v>
      </c>
      <c r="H89" s="1571" t="s">
        <v>34</v>
      </c>
      <c r="I89" s="1572" t="s">
        <v>33</v>
      </c>
      <c r="J89" s="1591" t="s">
        <v>34</v>
      </c>
      <c r="K89" s="1572" t="s">
        <v>33</v>
      </c>
      <c r="L89" s="1571" t="s">
        <v>34</v>
      </c>
      <c r="M89" s="1572" t="s">
        <v>33</v>
      </c>
      <c r="N89" s="1571" t="s">
        <v>34</v>
      </c>
      <c r="O89" s="1570" t="s">
        <v>33</v>
      </c>
      <c r="P89" s="1571" t="s">
        <v>34</v>
      </c>
      <c r="Q89" s="1570" t="s">
        <v>33</v>
      </c>
      <c r="R89" s="1571" t="s">
        <v>34</v>
      </c>
      <c r="S89" s="1570" t="s">
        <v>33</v>
      </c>
      <c r="T89" s="1571" t="s">
        <v>34</v>
      </c>
      <c r="U89" s="1570" t="s">
        <v>33</v>
      </c>
      <c r="V89" s="1571" t="s">
        <v>34</v>
      </c>
      <c r="W89" s="1570" t="s">
        <v>33</v>
      </c>
      <c r="X89" s="1571" t="s">
        <v>34</v>
      </c>
      <c r="Y89" s="1570" t="s">
        <v>33</v>
      </c>
      <c r="Z89" s="1571" t="s">
        <v>34</v>
      </c>
      <c r="AA89" s="1570" t="s">
        <v>33</v>
      </c>
      <c r="AB89" s="1571" t="s">
        <v>34</v>
      </c>
      <c r="AC89" s="1570" t="s">
        <v>33</v>
      </c>
      <c r="AD89" s="1571" t="s">
        <v>34</v>
      </c>
      <c r="AE89" s="1570" t="s">
        <v>33</v>
      </c>
      <c r="AF89" s="1571" t="s">
        <v>34</v>
      </c>
      <c r="AG89" s="1570" t="s">
        <v>33</v>
      </c>
      <c r="AH89" s="1571" t="s">
        <v>34</v>
      </c>
      <c r="AI89" s="1570" t="s">
        <v>33</v>
      </c>
      <c r="AJ89" s="1571" t="s">
        <v>34</v>
      </c>
      <c r="AK89" s="1570" t="s">
        <v>33</v>
      </c>
      <c r="AL89" s="1571" t="s">
        <v>34</v>
      </c>
      <c r="AM89" s="1570" t="s">
        <v>33</v>
      </c>
      <c r="AN89" s="1582" t="s">
        <v>34</v>
      </c>
      <c r="AO89" s="3742"/>
      <c r="AP89" s="3924"/>
      <c r="AQ89" s="3928"/>
      <c r="AR89" s="3758"/>
      <c r="AS89" s="3758"/>
      <c r="AT89" s="3919"/>
      <c r="AU89" s="3919"/>
      <c r="AV89" s="3919"/>
      <c r="AW89" s="3866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3926" t="s">
        <v>125</v>
      </c>
      <c r="B90" s="3926"/>
      <c r="C90" s="3926"/>
      <c r="D90" s="1659">
        <f>SUM(E90:F90)</f>
        <v>127</v>
      </c>
      <c r="E90" s="1583">
        <f>SUM(G90+I90+K90+M90+O90+Q90+S90+U90+W90+Y90+AA90+AC90+AE90+AG90+AI90+AK90+AM90)</f>
        <v>59</v>
      </c>
      <c r="F90" s="1585">
        <f>SUM(H90+J90+L90+N90+P90+R90+T90+V90+X90+Z90+AB90+AD90+AF90+AH90+AJ90+AL90+AN90)</f>
        <v>68</v>
      </c>
      <c r="G90" s="1586">
        <v>0</v>
      </c>
      <c r="H90" s="1576">
        <v>1</v>
      </c>
      <c r="I90" s="1586">
        <v>1</v>
      </c>
      <c r="J90" s="1594">
        <v>0</v>
      </c>
      <c r="K90" s="1586">
        <v>2</v>
      </c>
      <c r="L90" s="1576">
        <v>0</v>
      </c>
      <c r="M90" s="1586">
        <v>1</v>
      </c>
      <c r="N90" s="1576">
        <v>1</v>
      </c>
      <c r="O90" s="1575">
        <v>8</v>
      </c>
      <c r="P90" s="1576">
        <v>2</v>
      </c>
      <c r="Q90" s="1575">
        <v>3</v>
      </c>
      <c r="R90" s="1576">
        <v>4</v>
      </c>
      <c r="S90" s="1575">
        <v>1</v>
      </c>
      <c r="T90" s="1576">
        <v>2</v>
      </c>
      <c r="U90" s="1575">
        <v>8</v>
      </c>
      <c r="V90" s="1576">
        <v>0</v>
      </c>
      <c r="W90" s="1575">
        <v>9</v>
      </c>
      <c r="X90" s="1576">
        <v>9</v>
      </c>
      <c r="Y90" s="1575">
        <v>3</v>
      </c>
      <c r="Z90" s="1576">
        <v>4</v>
      </c>
      <c r="AA90" s="1575">
        <v>2</v>
      </c>
      <c r="AB90" s="1576">
        <v>2</v>
      </c>
      <c r="AC90" s="1575">
        <v>3</v>
      </c>
      <c r="AD90" s="1576">
        <v>5</v>
      </c>
      <c r="AE90" s="1575">
        <v>2</v>
      </c>
      <c r="AF90" s="1576">
        <v>10</v>
      </c>
      <c r="AG90" s="1575">
        <v>7</v>
      </c>
      <c r="AH90" s="1576">
        <v>14</v>
      </c>
      <c r="AI90" s="1575">
        <v>4</v>
      </c>
      <c r="AJ90" s="1576">
        <v>6</v>
      </c>
      <c r="AK90" s="1575">
        <v>3</v>
      </c>
      <c r="AL90" s="1576">
        <v>4</v>
      </c>
      <c r="AM90" s="1575">
        <v>2</v>
      </c>
      <c r="AN90" s="1577">
        <v>4</v>
      </c>
      <c r="AO90" s="1593">
        <v>0</v>
      </c>
      <c r="AP90" s="1579">
        <v>0</v>
      </c>
      <c r="AQ90" s="1579">
        <v>127</v>
      </c>
      <c r="AR90" s="1579">
        <v>0</v>
      </c>
      <c r="AS90" s="1579">
        <v>0</v>
      </c>
      <c r="AT90" s="1579">
        <v>5</v>
      </c>
      <c r="AU90" s="1579">
        <v>0</v>
      </c>
      <c r="AV90" s="1579">
        <v>0</v>
      </c>
      <c r="AW90" s="1579">
        <v>0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10</v>
      </c>
      <c r="E91" s="34">
        <f t="shared" ref="E91:E143" si="78">SUM(G91+I91+K91+M91+O91+Q91+S91+U91+W91+Y91+AA91+AC91+AE91+AG91+AI91+AK91+AM91)</f>
        <v>3</v>
      </c>
      <c r="F91" s="36">
        <f t="shared" ref="F91:F143" si="79">SUM(H91+J91+L91+N91+P91+R91+T91+V91+X91+Z91+AB91+AD91+AF91+AH91+AJ91+AL91+AN91)</f>
        <v>7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0</v>
      </c>
      <c r="X91" s="39">
        <v>0</v>
      </c>
      <c r="Y91" s="68">
        <v>0</v>
      </c>
      <c r="Z91" s="39">
        <v>0</v>
      </c>
      <c r="AA91" s="68">
        <v>0</v>
      </c>
      <c r="AB91" s="39">
        <v>2</v>
      </c>
      <c r="AC91" s="68">
        <v>0</v>
      </c>
      <c r="AD91" s="39">
        <v>1</v>
      </c>
      <c r="AE91" s="68">
        <v>0</v>
      </c>
      <c r="AF91" s="39">
        <v>0</v>
      </c>
      <c r="AG91" s="68">
        <v>2</v>
      </c>
      <c r="AH91" s="39">
        <v>3</v>
      </c>
      <c r="AI91" s="68">
        <v>0</v>
      </c>
      <c r="AJ91" s="39">
        <v>1</v>
      </c>
      <c r="AK91" s="68">
        <v>0</v>
      </c>
      <c r="AL91" s="39">
        <v>0</v>
      </c>
      <c r="AM91" s="68">
        <v>1</v>
      </c>
      <c r="AN91" s="40">
        <v>0</v>
      </c>
      <c r="AO91" s="38">
        <v>0</v>
      </c>
      <c r="AP91" s="38">
        <v>0</v>
      </c>
      <c r="AQ91" s="41">
        <v>10</v>
      </c>
      <c r="AR91" s="41">
        <v>0</v>
      </c>
      <c r="AS91" s="41">
        <v>0</v>
      </c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14</v>
      </c>
      <c r="E92" s="34">
        <f t="shared" si="78"/>
        <v>12</v>
      </c>
      <c r="F92" s="36">
        <f t="shared" si="79"/>
        <v>2</v>
      </c>
      <c r="G92" s="37">
        <v>0</v>
      </c>
      <c r="H92" s="27">
        <v>1</v>
      </c>
      <c r="I92" s="24">
        <v>0</v>
      </c>
      <c r="J92" s="238">
        <v>0</v>
      </c>
      <c r="K92" s="24">
        <v>1</v>
      </c>
      <c r="L92" s="39">
        <v>0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0</v>
      </c>
      <c r="V92" s="39">
        <v>0</v>
      </c>
      <c r="W92" s="68">
        <v>0</v>
      </c>
      <c r="X92" s="39">
        <v>0</v>
      </c>
      <c r="Y92" s="68">
        <v>2</v>
      </c>
      <c r="Z92" s="39">
        <v>0</v>
      </c>
      <c r="AA92" s="68">
        <v>0</v>
      </c>
      <c r="AB92" s="39">
        <v>0</v>
      </c>
      <c r="AC92" s="68">
        <v>2</v>
      </c>
      <c r="AD92" s="39">
        <v>0</v>
      </c>
      <c r="AE92" s="68">
        <v>2</v>
      </c>
      <c r="AF92" s="39">
        <v>0</v>
      </c>
      <c r="AG92" s="68">
        <v>3</v>
      </c>
      <c r="AH92" s="39">
        <v>0</v>
      </c>
      <c r="AI92" s="68">
        <v>1</v>
      </c>
      <c r="AJ92" s="39">
        <v>0</v>
      </c>
      <c r="AK92" s="68">
        <v>0</v>
      </c>
      <c r="AL92" s="39">
        <v>1</v>
      </c>
      <c r="AM92" s="68">
        <v>1</v>
      </c>
      <c r="AN92" s="40">
        <v>0</v>
      </c>
      <c r="AO92" s="38">
        <v>0</v>
      </c>
      <c r="AP92" s="25">
        <v>0</v>
      </c>
      <c r="AQ92" s="29">
        <v>14</v>
      </c>
      <c r="AR92" s="29">
        <v>0</v>
      </c>
      <c r="AS92" s="29">
        <v>0</v>
      </c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23</v>
      </c>
      <c r="E93" s="34">
        <f t="shared" si="78"/>
        <v>21</v>
      </c>
      <c r="F93" s="36">
        <f t="shared" si="79"/>
        <v>2</v>
      </c>
      <c r="G93" s="37">
        <v>0</v>
      </c>
      <c r="H93" s="27">
        <v>0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0</v>
      </c>
      <c r="X93" s="39">
        <v>0</v>
      </c>
      <c r="Y93" s="68">
        <v>1</v>
      </c>
      <c r="Z93" s="39">
        <v>0</v>
      </c>
      <c r="AA93" s="68">
        <v>0</v>
      </c>
      <c r="AB93" s="39">
        <v>0</v>
      </c>
      <c r="AC93" s="68">
        <v>6</v>
      </c>
      <c r="AD93" s="39">
        <v>0</v>
      </c>
      <c r="AE93" s="68">
        <v>3</v>
      </c>
      <c r="AF93" s="39">
        <v>0</v>
      </c>
      <c r="AG93" s="68">
        <v>7</v>
      </c>
      <c r="AH93" s="39">
        <v>0</v>
      </c>
      <c r="AI93" s="68">
        <v>2</v>
      </c>
      <c r="AJ93" s="39">
        <v>0</v>
      </c>
      <c r="AK93" s="68">
        <v>1</v>
      </c>
      <c r="AL93" s="39">
        <v>1</v>
      </c>
      <c r="AM93" s="68">
        <v>1</v>
      </c>
      <c r="AN93" s="40">
        <v>1</v>
      </c>
      <c r="AO93" s="38">
        <v>0</v>
      </c>
      <c r="AP93" s="25">
        <v>0</v>
      </c>
      <c r="AQ93" s="29">
        <v>23</v>
      </c>
      <c r="AR93" s="29">
        <v>0</v>
      </c>
      <c r="AS93" s="29">
        <v>0</v>
      </c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104</v>
      </c>
      <c r="E94" s="34">
        <f t="shared" si="78"/>
        <v>38</v>
      </c>
      <c r="F94" s="36">
        <f>SUM(H94+J94+L94+N94+P94+R94+T94+V94+X94+Z94+AB94+AD94+AF94+AH94+AJ94+AL94+AN94)</f>
        <v>66</v>
      </c>
      <c r="G94" s="37"/>
      <c r="H94" s="27">
        <v>1</v>
      </c>
      <c r="I94" s="24"/>
      <c r="J94" s="238"/>
      <c r="K94" s="24">
        <v>1</v>
      </c>
      <c r="L94" s="39"/>
      <c r="M94" s="37"/>
      <c r="N94" s="39"/>
      <c r="O94" s="68"/>
      <c r="P94" s="39">
        <v>1</v>
      </c>
      <c r="Q94" s="68">
        <v>1</v>
      </c>
      <c r="R94" s="39"/>
      <c r="S94" s="68">
        <v>2</v>
      </c>
      <c r="T94" s="39">
        <v>1</v>
      </c>
      <c r="U94" s="68">
        <v>4</v>
      </c>
      <c r="V94" s="39">
        <v>6</v>
      </c>
      <c r="W94" s="68">
        <v>11</v>
      </c>
      <c r="X94" s="39">
        <v>12</v>
      </c>
      <c r="Y94" s="68">
        <v>1</v>
      </c>
      <c r="Z94" s="39">
        <v>3</v>
      </c>
      <c r="AA94" s="68"/>
      <c r="AB94" s="39">
        <v>2</v>
      </c>
      <c r="AC94" s="68">
        <v>2</v>
      </c>
      <c r="AD94" s="39">
        <v>2</v>
      </c>
      <c r="AE94" s="68"/>
      <c r="AF94" s="39">
        <v>1</v>
      </c>
      <c r="AG94" s="68">
        <v>3</v>
      </c>
      <c r="AH94" s="39">
        <v>8</v>
      </c>
      <c r="AI94" s="68">
        <v>3</v>
      </c>
      <c r="AJ94" s="39">
        <v>5</v>
      </c>
      <c r="AK94" s="68">
        <v>4</v>
      </c>
      <c r="AL94" s="39">
        <v>12</v>
      </c>
      <c r="AM94" s="68">
        <v>6</v>
      </c>
      <c r="AN94" s="40">
        <v>12</v>
      </c>
      <c r="AO94" s="38">
        <v>10</v>
      </c>
      <c r="AP94" s="25">
        <v>0</v>
      </c>
      <c r="AQ94" s="29">
        <v>104</v>
      </c>
      <c r="AR94" s="29">
        <v>1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40</v>
      </c>
      <c r="E95" s="34">
        <f>SUM(Y95+AA95+AC95+AE95+AG95+AI95+AK95+AM95)</f>
        <v>29</v>
      </c>
      <c r="F95" s="36">
        <f>SUM(Z95+AB95+AD95+AF95+AH95+AJ95+AL95+AN95)</f>
        <v>11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16</v>
      </c>
      <c r="Z95" s="39">
        <v>2</v>
      </c>
      <c r="AA95" s="68">
        <v>8</v>
      </c>
      <c r="AB95" s="39">
        <v>3</v>
      </c>
      <c r="AC95" s="68">
        <v>1</v>
      </c>
      <c r="AD95" s="39">
        <v>2</v>
      </c>
      <c r="AE95" s="68">
        <v>0</v>
      </c>
      <c r="AF95" s="39">
        <v>0</v>
      </c>
      <c r="AG95" s="68">
        <v>4</v>
      </c>
      <c r="AH95" s="39">
        <v>2</v>
      </c>
      <c r="AI95" s="68">
        <v>0</v>
      </c>
      <c r="AJ95" s="39">
        <v>0</v>
      </c>
      <c r="AK95" s="68">
        <v>0</v>
      </c>
      <c r="AL95" s="39">
        <v>0</v>
      </c>
      <c r="AM95" s="68">
        <v>0</v>
      </c>
      <c r="AN95" s="40">
        <v>2</v>
      </c>
      <c r="AO95" s="243"/>
      <c r="AP95" s="25">
        <v>0</v>
      </c>
      <c r="AQ95" s="29">
        <v>40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60</v>
      </c>
      <c r="E96" s="34">
        <f t="shared" si="78"/>
        <v>37</v>
      </c>
      <c r="F96" s="36">
        <f t="shared" si="79"/>
        <v>23</v>
      </c>
      <c r="G96" s="37">
        <v>0</v>
      </c>
      <c r="H96" s="39">
        <v>1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0</v>
      </c>
      <c r="P96" s="39">
        <v>0</v>
      </c>
      <c r="Q96" s="68">
        <v>0</v>
      </c>
      <c r="R96" s="39">
        <v>0</v>
      </c>
      <c r="S96" s="68">
        <v>0</v>
      </c>
      <c r="T96" s="39">
        <v>0</v>
      </c>
      <c r="U96" s="68">
        <v>1</v>
      </c>
      <c r="V96" s="39">
        <v>0</v>
      </c>
      <c r="W96" s="68">
        <v>3</v>
      </c>
      <c r="X96" s="39">
        <v>0</v>
      </c>
      <c r="Y96" s="68">
        <v>18</v>
      </c>
      <c r="Z96" s="39">
        <v>3</v>
      </c>
      <c r="AA96" s="68">
        <v>8</v>
      </c>
      <c r="AB96" s="39">
        <v>5</v>
      </c>
      <c r="AC96" s="68">
        <v>1</v>
      </c>
      <c r="AD96" s="39">
        <v>3</v>
      </c>
      <c r="AE96" s="68">
        <v>0</v>
      </c>
      <c r="AF96" s="39">
        <v>1</v>
      </c>
      <c r="AG96" s="68">
        <v>6</v>
      </c>
      <c r="AH96" s="39">
        <v>5</v>
      </c>
      <c r="AI96" s="68">
        <v>0</v>
      </c>
      <c r="AJ96" s="39">
        <v>0</v>
      </c>
      <c r="AK96" s="68">
        <v>0</v>
      </c>
      <c r="AL96" s="39">
        <v>3</v>
      </c>
      <c r="AM96" s="68">
        <v>0</v>
      </c>
      <c r="AN96" s="40">
        <v>2</v>
      </c>
      <c r="AO96" s="38">
        <v>0</v>
      </c>
      <c r="AP96" s="38">
        <v>0</v>
      </c>
      <c r="AQ96" s="41">
        <v>60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11</v>
      </c>
      <c r="E97" s="34">
        <f t="shared" si="78"/>
        <v>9</v>
      </c>
      <c r="F97" s="36">
        <f t="shared" si="79"/>
        <v>2</v>
      </c>
      <c r="G97" s="37">
        <v>0</v>
      </c>
      <c r="H97" s="39">
        <v>0</v>
      </c>
      <c r="I97" s="37">
        <v>0</v>
      </c>
      <c r="J97" s="69">
        <v>0</v>
      </c>
      <c r="K97" s="37">
        <v>0</v>
      </c>
      <c r="L97" s="39">
        <v>0</v>
      </c>
      <c r="M97" s="37">
        <v>0</v>
      </c>
      <c r="N97" s="39">
        <v>0</v>
      </c>
      <c r="O97" s="68">
        <v>2</v>
      </c>
      <c r="P97" s="39">
        <v>1</v>
      </c>
      <c r="Q97" s="68">
        <v>1</v>
      </c>
      <c r="R97" s="39">
        <v>0</v>
      </c>
      <c r="S97" s="68">
        <v>1</v>
      </c>
      <c r="T97" s="39">
        <v>0</v>
      </c>
      <c r="U97" s="68">
        <v>3</v>
      </c>
      <c r="V97" s="39">
        <v>0</v>
      </c>
      <c r="W97" s="68">
        <v>2</v>
      </c>
      <c r="X97" s="39">
        <v>1</v>
      </c>
      <c r="Y97" s="68">
        <v>0</v>
      </c>
      <c r="Z97" s="39">
        <v>0</v>
      </c>
      <c r="AA97" s="68">
        <v>0</v>
      </c>
      <c r="AB97" s="39">
        <v>0</v>
      </c>
      <c r="AC97" s="68">
        <v>0</v>
      </c>
      <c r="AD97" s="39">
        <v>0</v>
      </c>
      <c r="AE97" s="68">
        <v>0</v>
      </c>
      <c r="AF97" s="39">
        <v>0</v>
      </c>
      <c r="AG97" s="68">
        <v>0</v>
      </c>
      <c r="AH97" s="39">
        <v>0</v>
      </c>
      <c r="AI97" s="68">
        <v>0</v>
      </c>
      <c r="AJ97" s="39">
        <v>0</v>
      </c>
      <c r="AK97" s="68">
        <v>0</v>
      </c>
      <c r="AL97" s="39">
        <v>0</v>
      </c>
      <c r="AM97" s="68">
        <v>0</v>
      </c>
      <c r="AN97" s="40">
        <v>0</v>
      </c>
      <c r="AO97" s="38">
        <v>0</v>
      </c>
      <c r="AP97" s="38">
        <v>0</v>
      </c>
      <c r="AQ97" s="41">
        <v>11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102</v>
      </c>
      <c r="E98" s="34">
        <f t="shared" si="78"/>
        <v>42</v>
      </c>
      <c r="F98" s="36">
        <f t="shared" si="79"/>
        <v>60</v>
      </c>
      <c r="G98" s="37">
        <v>0</v>
      </c>
      <c r="H98" s="27">
        <v>0</v>
      </c>
      <c r="I98" s="24">
        <v>0</v>
      </c>
      <c r="J98" s="238">
        <v>0</v>
      </c>
      <c r="K98" s="24">
        <v>1</v>
      </c>
      <c r="L98" s="39">
        <v>0</v>
      </c>
      <c r="M98" s="37">
        <v>2</v>
      </c>
      <c r="N98" s="39">
        <v>0</v>
      </c>
      <c r="O98" s="68">
        <v>4</v>
      </c>
      <c r="P98" s="39">
        <v>0</v>
      </c>
      <c r="Q98" s="68">
        <v>4</v>
      </c>
      <c r="R98" s="39">
        <v>1</v>
      </c>
      <c r="S98" s="68">
        <v>6</v>
      </c>
      <c r="T98" s="39">
        <v>0</v>
      </c>
      <c r="U98" s="68">
        <v>7</v>
      </c>
      <c r="V98" s="39">
        <v>0</v>
      </c>
      <c r="W98" s="68">
        <v>7</v>
      </c>
      <c r="X98" s="39">
        <v>0</v>
      </c>
      <c r="Y98" s="68">
        <v>0</v>
      </c>
      <c r="Z98" s="39">
        <v>0</v>
      </c>
      <c r="AA98" s="68">
        <v>0</v>
      </c>
      <c r="AB98" s="39">
        <v>0</v>
      </c>
      <c r="AC98" s="68">
        <v>1</v>
      </c>
      <c r="AD98" s="39">
        <v>4</v>
      </c>
      <c r="AE98" s="68">
        <v>2</v>
      </c>
      <c r="AF98" s="39">
        <v>13</v>
      </c>
      <c r="AG98" s="68">
        <v>3</v>
      </c>
      <c r="AH98" s="39">
        <v>16</v>
      </c>
      <c r="AI98" s="68">
        <v>2</v>
      </c>
      <c r="AJ98" s="39">
        <v>8</v>
      </c>
      <c r="AK98" s="68">
        <v>0</v>
      </c>
      <c r="AL98" s="39">
        <v>15</v>
      </c>
      <c r="AM98" s="68">
        <v>3</v>
      </c>
      <c r="AN98" s="40">
        <v>3</v>
      </c>
      <c r="AO98" s="38">
        <v>0</v>
      </c>
      <c r="AP98" s="25">
        <v>0</v>
      </c>
      <c r="AQ98" s="29">
        <v>102</v>
      </c>
      <c r="AR98" s="29">
        <v>0</v>
      </c>
      <c r="AS98" s="29">
        <v>0</v>
      </c>
      <c r="AT98" s="25">
        <v>0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>
        <v>0</v>
      </c>
      <c r="AS99" s="29">
        <v>0</v>
      </c>
      <c r="AT99" s="25">
        <v>0</v>
      </c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27</v>
      </c>
      <c r="E100" s="34">
        <f>SUM(G100+I100+K100+M100+O100+Q100+S100+U100+W100+Y100)</f>
        <v>11</v>
      </c>
      <c r="F100" s="36">
        <f>SUM(H100+J100+L100+N100+P100+R100+T100+V100+X100+Z100)</f>
        <v>16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2</v>
      </c>
      <c r="V100" s="39">
        <v>0</v>
      </c>
      <c r="W100" s="68">
        <v>2</v>
      </c>
      <c r="X100" s="39">
        <v>11</v>
      </c>
      <c r="Y100" s="68">
        <v>7</v>
      </c>
      <c r="Z100" s="39">
        <v>5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>
        <v>0</v>
      </c>
      <c r="AP100" s="38">
        <v>0</v>
      </c>
      <c r="AQ100" s="41">
        <v>27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13</v>
      </c>
      <c r="E101" s="34">
        <f t="shared" si="78"/>
        <v>7</v>
      </c>
      <c r="F101" s="36">
        <f t="shared" si="79"/>
        <v>6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1</v>
      </c>
      <c r="X101" s="39">
        <v>3</v>
      </c>
      <c r="Y101" s="68">
        <v>6</v>
      </c>
      <c r="Z101" s="39">
        <v>2</v>
      </c>
      <c r="AA101" s="68">
        <v>0</v>
      </c>
      <c r="AB101" s="39">
        <v>1</v>
      </c>
      <c r="AC101" s="68">
        <v>0</v>
      </c>
      <c r="AD101" s="39">
        <v>0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>
        <v>0</v>
      </c>
      <c r="AP101" s="38">
        <v>0</v>
      </c>
      <c r="AQ101" s="41">
        <v>13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14</v>
      </c>
      <c r="E102" s="34">
        <f t="shared" si="78"/>
        <v>6</v>
      </c>
      <c r="F102" s="36">
        <f t="shared" si="79"/>
        <v>8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1</v>
      </c>
      <c r="Y102" s="68">
        <v>2</v>
      </c>
      <c r="Z102" s="39">
        <v>4</v>
      </c>
      <c r="AA102" s="68">
        <v>1</v>
      </c>
      <c r="AB102" s="39">
        <v>2</v>
      </c>
      <c r="AC102" s="68">
        <v>0</v>
      </c>
      <c r="AD102" s="39">
        <v>0</v>
      </c>
      <c r="AE102" s="68">
        <v>1</v>
      </c>
      <c r="AF102" s="39">
        <v>0</v>
      </c>
      <c r="AG102" s="68">
        <v>0</v>
      </c>
      <c r="AH102" s="39">
        <v>1</v>
      </c>
      <c r="AI102" s="68">
        <v>0</v>
      </c>
      <c r="AJ102" s="39">
        <v>0</v>
      </c>
      <c r="AK102" s="68">
        <v>1</v>
      </c>
      <c r="AL102" s="39">
        <v>0</v>
      </c>
      <c r="AM102" s="68">
        <v>1</v>
      </c>
      <c r="AN102" s="40">
        <v>0</v>
      </c>
      <c r="AO102" s="38">
        <v>0</v>
      </c>
      <c r="AP102" s="38">
        <v>0</v>
      </c>
      <c r="AQ102" s="41">
        <v>14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22</v>
      </c>
      <c r="E103" s="34">
        <f t="shared" si="78"/>
        <v>8</v>
      </c>
      <c r="F103" s="36">
        <f t="shared" si="79"/>
        <v>14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0</v>
      </c>
      <c r="X103" s="39">
        <v>1</v>
      </c>
      <c r="Y103" s="68">
        <v>6</v>
      </c>
      <c r="Z103" s="39">
        <v>6</v>
      </c>
      <c r="AA103" s="68">
        <v>2</v>
      </c>
      <c r="AB103" s="39">
        <v>7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>
        <v>0</v>
      </c>
      <c r="AP103" s="38">
        <v>0</v>
      </c>
      <c r="AQ103" s="41">
        <v>22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>
        <v>0</v>
      </c>
      <c r="AP104" s="38">
        <v>0</v>
      </c>
      <c r="AQ104" s="41">
        <v>0</v>
      </c>
      <c r="AR104" s="29">
        <v>0</v>
      </c>
      <c r="AS104" s="41">
        <v>0</v>
      </c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>
        <v>0</v>
      </c>
      <c r="AP105" s="38">
        <v>0</v>
      </c>
      <c r="AQ105" s="41">
        <v>0</v>
      </c>
      <c r="AR105" s="245"/>
      <c r="AS105" s="41">
        <v>0</v>
      </c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19</v>
      </c>
      <c r="E106" s="34">
        <f t="shared" ref="E106:F108" si="87">SUM(Q106+S106+U106+W106+Y106+AA106+AC106+AE106+AG106+AI106+AK106+AM106)</f>
        <v>4</v>
      </c>
      <c r="F106" s="36">
        <f t="shared" si="87"/>
        <v>15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0</v>
      </c>
      <c r="X106" s="39">
        <v>0</v>
      </c>
      <c r="Y106" s="68">
        <v>0</v>
      </c>
      <c r="Z106" s="39">
        <v>1</v>
      </c>
      <c r="AA106" s="68">
        <v>0</v>
      </c>
      <c r="AB106" s="39">
        <v>3</v>
      </c>
      <c r="AC106" s="68">
        <v>0</v>
      </c>
      <c r="AD106" s="39">
        <v>3</v>
      </c>
      <c r="AE106" s="68">
        <v>0</v>
      </c>
      <c r="AF106" s="39">
        <v>5</v>
      </c>
      <c r="AG106" s="68">
        <v>1</v>
      </c>
      <c r="AH106" s="39">
        <v>3</v>
      </c>
      <c r="AI106" s="68">
        <v>3</v>
      </c>
      <c r="AJ106" s="39">
        <v>0</v>
      </c>
      <c r="AK106" s="68">
        <v>0</v>
      </c>
      <c r="AL106" s="39">
        <v>0</v>
      </c>
      <c r="AM106" s="68">
        <v>0</v>
      </c>
      <c r="AN106" s="40">
        <v>0</v>
      </c>
      <c r="AO106" s="38">
        <v>0</v>
      </c>
      <c r="AP106" s="38">
        <v>0</v>
      </c>
      <c r="AQ106" s="41">
        <v>19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17</v>
      </c>
      <c r="E107" s="34">
        <f t="shared" si="87"/>
        <v>3</v>
      </c>
      <c r="F107" s="36">
        <f t="shared" si="87"/>
        <v>14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0</v>
      </c>
      <c r="Y107" s="68">
        <v>1</v>
      </c>
      <c r="Z107" s="39">
        <v>1</v>
      </c>
      <c r="AA107" s="68">
        <v>0</v>
      </c>
      <c r="AB107" s="39">
        <v>1</v>
      </c>
      <c r="AC107" s="68">
        <v>1</v>
      </c>
      <c r="AD107" s="39">
        <v>2</v>
      </c>
      <c r="AE107" s="68">
        <v>1</v>
      </c>
      <c r="AF107" s="39">
        <v>8</v>
      </c>
      <c r="AG107" s="68">
        <v>0</v>
      </c>
      <c r="AH107" s="39">
        <v>2</v>
      </c>
      <c r="AI107" s="68">
        <v>0</v>
      </c>
      <c r="AJ107" s="39">
        <v>0</v>
      </c>
      <c r="AK107" s="68">
        <v>0</v>
      </c>
      <c r="AL107" s="39">
        <v>0</v>
      </c>
      <c r="AM107" s="68">
        <v>0</v>
      </c>
      <c r="AN107" s="40">
        <v>0</v>
      </c>
      <c r="AO107" s="38">
        <v>0</v>
      </c>
      <c r="AP107" s="38">
        <v>0</v>
      </c>
      <c r="AQ107" s="41">
        <v>17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4</v>
      </c>
      <c r="E108" s="34">
        <f t="shared" si="87"/>
        <v>2</v>
      </c>
      <c r="F108" s="36">
        <f t="shared" si="87"/>
        <v>2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0</v>
      </c>
      <c r="X108" s="39">
        <v>0</v>
      </c>
      <c r="Y108" s="68">
        <v>1</v>
      </c>
      <c r="Z108" s="39">
        <v>0</v>
      </c>
      <c r="AA108" s="68">
        <v>0</v>
      </c>
      <c r="AB108" s="39">
        <v>0</v>
      </c>
      <c r="AC108" s="68">
        <v>0</v>
      </c>
      <c r="AD108" s="39">
        <v>1</v>
      </c>
      <c r="AE108" s="68">
        <v>1</v>
      </c>
      <c r="AF108" s="39">
        <v>1</v>
      </c>
      <c r="AG108" s="68">
        <v>0</v>
      </c>
      <c r="AH108" s="39">
        <v>0</v>
      </c>
      <c r="AI108" s="68">
        <v>0</v>
      </c>
      <c r="AJ108" s="39">
        <v>0</v>
      </c>
      <c r="AK108" s="68">
        <v>0</v>
      </c>
      <c r="AL108" s="39">
        <v>0</v>
      </c>
      <c r="AM108" s="68">
        <v>0</v>
      </c>
      <c r="AN108" s="40">
        <v>0</v>
      </c>
      <c r="AO108" s="38">
        <v>0</v>
      </c>
      <c r="AP108" s="38">
        <v>0</v>
      </c>
      <c r="AQ108" s="41">
        <v>4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>
        <v>0</v>
      </c>
      <c r="AP109" s="38">
        <v>0</v>
      </c>
      <c r="AQ109" s="41">
        <v>0</v>
      </c>
      <c r="AR109" s="245"/>
      <c r="AS109" s="41">
        <v>0</v>
      </c>
      <c r="AT109" s="38">
        <v>0</v>
      </c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>
        <v>0</v>
      </c>
      <c r="AP110" s="38">
        <v>0</v>
      </c>
      <c r="AQ110" s="41">
        <v>0</v>
      </c>
      <c r="AR110" s="41">
        <v>0</v>
      </c>
      <c r="AS110" s="41">
        <v>0</v>
      </c>
      <c r="AT110" s="38">
        <v>0</v>
      </c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>
        <v>0</v>
      </c>
      <c r="AP111" s="38">
        <v>0</v>
      </c>
      <c r="AQ111" s="41">
        <v>0</v>
      </c>
      <c r="AR111" s="41">
        <v>0</v>
      </c>
      <c r="AS111" s="41">
        <v>0</v>
      </c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>
        <v>0</v>
      </c>
      <c r="AP112" s="38">
        <v>0</v>
      </c>
      <c r="AQ112" s="41">
        <v>0</v>
      </c>
      <c r="AR112" s="41">
        <v>0</v>
      </c>
      <c r="AS112" s="41">
        <v>0</v>
      </c>
      <c r="AT112" s="38">
        <v>0</v>
      </c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>
        <v>0</v>
      </c>
      <c r="AP113" s="38">
        <v>0</v>
      </c>
      <c r="AQ113" s="41">
        <v>0</v>
      </c>
      <c r="AR113" s="41">
        <v>0</v>
      </c>
      <c r="AS113" s="41">
        <v>0</v>
      </c>
      <c r="AT113" s="38">
        <v>0</v>
      </c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>
        <v>0</v>
      </c>
      <c r="AP114" s="38">
        <v>0</v>
      </c>
      <c r="AQ114" s="41">
        <v>0</v>
      </c>
      <c r="AR114" s="41">
        <v>0</v>
      </c>
      <c r="AS114" s="41">
        <v>0</v>
      </c>
      <c r="AT114" s="38">
        <v>0</v>
      </c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>
        <v>0</v>
      </c>
      <c r="AP115" s="38">
        <v>0</v>
      </c>
      <c r="AQ115" s="41">
        <v>0</v>
      </c>
      <c r="AR115" s="41">
        <v>0</v>
      </c>
      <c r="AS115" s="41">
        <v>0</v>
      </c>
      <c r="AT115" s="38">
        <v>0</v>
      </c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>
        <v>0</v>
      </c>
      <c r="AP116" s="38">
        <v>0</v>
      </c>
      <c r="AQ116" s="41">
        <v>0</v>
      </c>
      <c r="AR116" s="41">
        <v>0</v>
      </c>
      <c r="AS116" s="41">
        <v>0</v>
      </c>
      <c r="AT116" s="38">
        <v>0</v>
      </c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6</v>
      </c>
      <c r="E117" s="34">
        <f>SUM(S117+U117+W117+Y117+AA117+AC117+AE117+AG117+AI117+AK117+AM117)</f>
        <v>1</v>
      </c>
      <c r="F117" s="36">
        <f>SUM(T117+V117+X117+Z117+AB117+AD117+AF117+AH117+AJ117+AL117+AN117)</f>
        <v>5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/>
      <c r="T117" s="39"/>
      <c r="U117" s="68">
        <v>0</v>
      </c>
      <c r="V117" s="39">
        <v>0</v>
      </c>
      <c r="W117" s="68">
        <v>0</v>
      </c>
      <c r="X117" s="39">
        <v>0</v>
      </c>
      <c r="Y117" s="68">
        <v>0</v>
      </c>
      <c r="Z117" s="39">
        <v>0</v>
      </c>
      <c r="AA117" s="68">
        <v>0</v>
      </c>
      <c r="AB117" s="39">
        <v>0</v>
      </c>
      <c r="AC117" s="68">
        <v>0</v>
      </c>
      <c r="AD117" s="39">
        <v>0</v>
      </c>
      <c r="AE117" s="68">
        <v>0</v>
      </c>
      <c r="AF117" s="39">
        <v>2</v>
      </c>
      <c r="AG117" s="68">
        <v>0</v>
      </c>
      <c r="AH117" s="39">
        <v>2</v>
      </c>
      <c r="AI117" s="68">
        <v>1</v>
      </c>
      <c r="AJ117" s="39">
        <v>1</v>
      </c>
      <c r="AK117" s="68">
        <v>0</v>
      </c>
      <c r="AL117" s="39">
        <v>0</v>
      </c>
      <c r="AM117" s="68">
        <v>0</v>
      </c>
      <c r="AN117" s="40">
        <v>0</v>
      </c>
      <c r="AO117" s="38">
        <v>0</v>
      </c>
      <c r="AP117" s="38">
        <v>0</v>
      </c>
      <c r="AQ117" s="41">
        <v>6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13</v>
      </c>
      <c r="E118" s="34">
        <f>SUM(U118+W118+Y118+AA118+AC118+AE118+AG118+AI118+AK118+AM118)</f>
        <v>3</v>
      </c>
      <c r="F118" s="36">
        <f>SUM(V118+X118+Z118+AB118+AD118+AF118+AH118+AJ118+AL118+AN118)</f>
        <v>10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0</v>
      </c>
      <c r="W118" s="68">
        <v>1</v>
      </c>
      <c r="X118" s="39">
        <v>0</v>
      </c>
      <c r="Y118" s="68">
        <v>2</v>
      </c>
      <c r="Z118" s="39">
        <v>1</v>
      </c>
      <c r="AA118" s="68">
        <v>0</v>
      </c>
      <c r="AB118" s="39">
        <v>2</v>
      </c>
      <c r="AC118" s="68">
        <v>0</v>
      </c>
      <c r="AD118" s="39">
        <v>1</v>
      </c>
      <c r="AE118" s="68">
        <v>0</v>
      </c>
      <c r="AF118" s="39">
        <v>1</v>
      </c>
      <c r="AG118" s="68">
        <v>0</v>
      </c>
      <c r="AH118" s="39">
        <v>3</v>
      </c>
      <c r="AI118" s="68">
        <v>0</v>
      </c>
      <c r="AJ118" s="39">
        <v>0</v>
      </c>
      <c r="AK118" s="68">
        <v>0</v>
      </c>
      <c r="AL118" s="39">
        <v>2</v>
      </c>
      <c r="AM118" s="68">
        <v>0</v>
      </c>
      <c r="AN118" s="40">
        <v>0</v>
      </c>
      <c r="AO118" s="38">
        <v>0</v>
      </c>
      <c r="AP118" s="38">
        <v>0</v>
      </c>
      <c r="AQ118" s="41">
        <v>13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14</v>
      </c>
      <c r="E120" s="34">
        <f>SUM(G120+I120+K120+M120+O120+Q120+S120+U120+W120+Y120+AA120+AC120+AE120+AG120+AI120+AK120+AM120)</f>
        <v>6</v>
      </c>
      <c r="F120" s="36">
        <f t="shared" si="79"/>
        <v>8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0</v>
      </c>
      <c r="X120" s="39">
        <v>1</v>
      </c>
      <c r="Y120" s="68">
        <v>2</v>
      </c>
      <c r="Z120" s="39">
        <v>4</v>
      </c>
      <c r="AA120" s="68">
        <v>1</v>
      </c>
      <c r="AB120" s="39">
        <v>2</v>
      </c>
      <c r="AC120" s="68">
        <v>0</v>
      </c>
      <c r="AD120" s="39">
        <v>0</v>
      </c>
      <c r="AE120" s="68">
        <v>1</v>
      </c>
      <c r="AF120" s="39">
        <v>0</v>
      </c>
      <c r="AG120" s="68">
        <v>0</v>
      </c>
      <c r="AH120" s="39">
        <v>1</v>
      </c>
      <c r="AI120" s="68">
        <v>0</v>
      </c>
      <c r="AJ120" s="39">
        <v>0</v>
      </c>
      <c r="AK120" s="68">
        <v>1</v>
      </c>
      <c r="AL120" s="39">
        <v>0</v>
      </c>
      <c r="AM120" s="68">
        <v>1</v>
      </c>
      <c r="AN120" s="40">
        <v>0</v>
      </c>
      <c r="AO120" s="38">
        <v>0</v>
      </c>
      <c r="AP120" s="38">
        <v>0</v>
      </c>
      <c r="AQ120" s="41">
        <v>14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>
        <v>0</v>
      </c>
      <c r="AS121" s="41">
        <v>0</v>
      </c>
      <c r="AT121" s="38">
        <v>0</v>
      </c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>
        <v>0</v>
      </c>
      <c r="AS122" s="41">
        <v>0</v>
      </c>
      <c r="AT122" s="38">
        <v>0</v>
      </c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>
        <v>0</v>
      </c>
      <c r="AS123" s="41">
        <v>0</v>
      </c>
      <c r="AT123" s="38">
        <v>0</v>
      </c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>
        <v>0</v>
      </c>
      <c r="AS124" s="41">
        <v>0</v>
      </c>
      <c r="AT124" s="38">
        <v>0</v>
      </c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>
        <v>0</v>
      </c>
      <c r="AS125" s="41">
        <v>0</v>
      </c>
      <c r="AT125" s="38">
        <v>0</v>
      </c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3</v>
      </c>
      <c r="E126" s="34">
        <f t="shared" si="92"/>
        <v>1</v>
      </c>
      <c r="F126" s="36">
        <f t="shared" si="92"/>
        <v>2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0</v>
      </c>
      <c r="AH126" s="39">
        <v>0</v>
      </c>
      <c r="AI126" s="68">
        <v>0</v>
      </c>
      <c r="AJ126" s="39">
        <v>0</v>
      </c>
      <c r="AK126" s="68">
        <v>0</v>
      </c>
      <c r="AL126" s="39">
        <v>0</v>
      </c>
      <c r="AM126" s="68">
        <v>1</v>
      </c>
      <c r="AN126" s="40">
        <v>2</v>
      </c>
      <c r="AO126" s="243"/>
      <c r="AP126" s="38">
        <v>0</v>
      </c>
      <c r="AQ126" s="41">
        <v>3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>
        <v>0</v>
      </c>
      <c r="AS127" s="41">
        <v>0</v>
      </c>
      <c r="AT127" s="38">
        <v>0</v>
      </c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>
        <v>0</v>
      </c>
      <c r="AP128" s="252">
        <v>0</v>
      </c>
      <c r="AQ128" s="249">
        <v>0</v>
      </c>
      <c r="AR128" s="249">
        <v>0</v>
      </c>
      <c r="AS128" s="41">
        <v>0</v>
      </c>
      <c r="AT128" s="38">
        <v>0</v>
      </c>
      <c r="AU128" s="38">
        <v>0</v>
      </c>
      <c r="AV128" s="38">
        <v>0</v>
      </c>
      <c r="AW128" s="38"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>
        <v>0</v>
      </c>
      <c r="AP129" s="252">
        <v>0</v>
      </c>
      <c r="AQ129" s="249">
        <v>0</v>
      </c>
      <c r="AR129" s="249">
        <v>0</v>
      </c>
      <c r="AS129" s="41">
        <v>0</v>
      </c>
      <c r="AT129" s="38">
        <v>0</v>
      </c>
      <c r="AU129" s="38">
        <v>0</v>
      </c>
      <c r="AV129" s="38">
        <v>0</v>
      </c>
      <c r="AW129" s="38"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>
        <v>0</v>
      </c>
      <c r="AP130" s="252">
        <v>0</v>
      </c>
      <c r="AQ130" s="249">
        <v>0</v>
      </c>
      <c r="AR130" s="249">
        <v>0</v>
      </c>
      <c r="AS130" s="41">
        <v>0</v>
      </c>
      <c r="AT130" s="38">
        <v>0</v>
      </c>
      <c r="AU130" s="38">
        <v>0</v>
      </c>
      <c r="AV130" s="38">
        <v>0</v>
      </c>
      <c r="AW130" s="38"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>
        <v>0</v>
      </c>
      <c r="AP131" s="252">
        <v>0</v>
      </c>
      <c r="AQ131" s="249">
        <v>0</v>
      </c>
      <c r="AR131" s="249">
        <v>0</v>
      </c>
      <c r="AS131" s="41">
        <v>0</v>
      </c>
      <c r="AT131" s="38">
        <v>0</v>
      </c>
      <c r="AU131" s="38">
        <v>0</v>
      </c>
      <c r="AV131" s="38">
        <v>0</v>
      </c>
      <c r="AW131" s="38"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>
        <v>0</v>
      </c>
      <c r="AP132" s="252">
        <v>0</v>
      </c>
      <c r="AQ132" s="249">
        <v>0</v>
      </c>
      <c r="AR132" s="249">
        <v>0</v>
      </c>
      <c r="AS132" s="41">
        <v>0</v>
      </c>
      <c r="AT132" s="38">
        <v>0</v>
      </c>
      <c r="AU132" s="38">
        <v>0</v>
      </c>
      <c r="AV132" s="38">
        <v>0</v>
      </c>
      <c r="AW132" s="38"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>
        <v>0</v>
      </c>
      <c r="AP133" s="252">
        <v>0</v>
      </c>
      <c r="AQ133" s="249">
        <v>0</v>
      </c>
      <c r="AR133" s="249">
        <v>0</v>
      </c>
      <c r="AS133" s="41">
        <v>0</v>
      </c>
      <c r="AT133" s="38">
        <v>0</v>
      </c>
      <c r="AU133" s="38">
        <v>0</v>
      </c>
      <c r="AV133" s="38">
        <v>0</v>
      </c>
      <c r="AW133" s="38"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>
        <v>0</v>
      </c>
      <c r="AP134" s="38">
        <v>0</v>
      </c>
      <c r="AQ134" s="41">
        <v>0</v>
      </c>
      <c r="AR134" s="41">
        <v>0</v>
      </c>
      <c r="AS134" s="41">
        <v>0</v>
      </c>
      <c r="AT134" s="38">
        <v>0</v>
      </c>
      <c r="AU134" s="38">
        <v>0</v>
      </c>
      <c r="AV134" s="38">
        <v>0</v>
      </c>
      <c r="AW134" s="38"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>
        <v>0</v>
      </c>
      <c r="AP135" s="38">
        <v>0</v>
      </c>
      <c r="AQ135" s="41">
        <v>0</v>
      </c>
      <c r="AR135" s="41">
        <v>0</v>
      </c>
      <c r="AS135" s="41">
        <v>0</v>
      </c>
      <c r="AT135" s="38">
        <v>0</v>
      </c>
      <c r="AU135" s="38">
        <v>0</v>
      </c>
      <c r="AV135" s="38">
        <v>0</v>
      </c>
      <c r="AW135" s="38"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1</v>
      </c>
      <c r="E136" s="34">
        <f t="shared" si="78"/>
        <v>1</v>
      </c>
      <c r="F136" s="36">
        <f t="shared" si="79"/>
        <v>0</v>
      </c>
      <c r="G136" s="253">
        <v>0</v>
      </c>
      <c r="H136" s="254">
        <v>0</v>
      </c>
      <c r="I136" s="253">
        <v>0</v>
      </c>
      <c r="J136" s="255">
        <v>0</v>
      </c>
      <c r="K136" s="253">
        <v>0</v>
      </c>
      <c r="L136" s="39">
        <v>0</v>
      </c>
      <c r="M136" s="37">
        <v>0</v>
      </c>
      <c r="N136" s="39">
        <v>0</v>
      </c>
      <c r="O136" s="68">
        <v>0</v>
      </c>
      <c r="P136" s="39">
        <v>0</v>
      </c>
      <c r="Q136" s="68">
        <v>0</v>
      </c>
      <c r="R136" s="39">
        <v>0</v>
      </c>
      <c r="S136" s="68">
        <v>0</v>
      </c>
      <c r="T136" s="39">
        <v>0</v>
      </c>
      <c r="U136" s="68">
        <v>0</v>
      </c>
      <c r="V136" s="39">
        <v>0</v>
      </c>
      <c r="W136" s="68">
        <v>0</v>
      </c>
      <c r="X136" s="39">
        <v>0</v>
      </c>
      <c r="Y136" s="68">
        <v>0</v>
      </c>
      <c r="Z136" s="39">
        <v>0</v>
      </c>
      <c r="AA136" s="68">
        <v>0</v>
      </c>
      <c r="AB136" s="39">
        <v>0</v>
      </c>
      <c r="AC136" s="68">
        <v>0</v>
      </c>
      <c r="AD136" s="39">
        <v>0</v>
      </c>
      <c r="AE136" s="68">
        <v>0</v>
      </c>
      <c r="AF136" s="39">
        <v>0</v>
      </c>
      <c r="AG136" s="68">
        <v>1</v>
      </c>
      <c r="AH136" s="39">
        <v>0</v>
      </c>
      <c r="AI136" s="68">
        <v>0</v>
      </c>
      <c r="AJ136" s="39">
        <v>0</v>
      </c>
      <c r="AK136" s="68">
        <v>0</v>
      </c>
      <c r="AL136" s="39">
        <v>0</v>
      </c>
      <c r="AM136" s="68">
        <v>0</v>
      </c>
      <c r="AN136" s="40">
        <v>0</v>
      </c>
      <c r="AO136" s="38">
        <v>0</v>
      </c>
      <c r="AP136" s="256">
        <v>0</v>
      </c>
      <c r="AQ136" s="41">
        <v>1</v>
      </c>
      <c r="AR136" s="41">
        <v>0</v>
      </c>
      <c r="AS136" s="257">
        <v>0</v>
      </c>
      <c r="AT136" s="38">
        <v>0</v>
      </c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/>
      <c r="AP137" s="256"/>
      <c r="AQ137" s="41">
        <v>0</v>
      </c>
      <c r="AR137" s="41"/>
      <c r="AS137" s="257"/>
      <c r="AT137" s="38"/>
      <c r="AU137" s="38"/>
      <c r="AV137" s="38"/>
      <c r="AW137" s="38"/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/>
      <c r="AP138" s="256"/>
      <c r="AQ138" s="41">
        <v>0</v>
      </c>
      <c r="AR138" s="41"/>
      <c r="AS138" s="257"/>
      <c r="AT138" s="38"/>
      <c r="AU138" s="38"/>
      <c r="AV138" s="38"/>
      <c r="AW138" s="38"/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/>
      <c r="AP139" s="256"/>
      <c r="AQ139" s="41">
        <v>0</v>
      </c>
      <c r="AR139" s="41"/>
      <c r="AS139" s="257"/>
      <c r="AT139" s="38"/>
      <c r="AU139" s="38"/>
      <c r="AV139" s="38"/>
      <c r="AW139" s="38"/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/>
      <c r="AP140" s="256"/>
      <c r="AQ140" s="41">
        <v>0</v>
      </c>
      <c r="AR140" s="41"/>
      <c r="AS140" s="257"/>
      <c r="AT140" s="38"/>
      <c r="AU140" s="38"/>
      <c r="AV140" s="38"/>
      <c r="AW140" s="38"/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/>
      <c r="AP141" s="38"/>
      <c r="AQ141" s="41">
        <v>0</v>
      </c>
      <c r="AR141" s="41"/>
      <c r="AS141" s="41"/>
      <c r="AT141" s="38"/>
      <c r="AU141" s="38"/>
      <c r="AV141" s="38"/>
      <c r="AW141" s="38"/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/>
      <c r="AP142" s="38"/>
      <c r="AQ142" s="41">
        <v>0</v>
      </c>
      <c r="AR142" s="41"/>
      <c r="AS142" s="41"/>
      <c r="AT142" s="38"/>
      <c r="AU142" s="80"/>
      <c r="AV142" s="80"/>
      <c r="AW142" s="80"/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3734" t="s">
        <v>4</v>
      </c>
      <c r="B143" s="3753"/>
      <c r="C143" s="3742"/>
      <c r="D143" s="1660">
        <f t="shared" si="77"/>
        <v>644</v>
      </c>
      <c r="E143" s="1600">
        <f t="shared" si="78"/>
        <v>303</v>
      </c>
      <c r="F143" s="1661">
        <f t="shared" si="79"/>
        <v>341</v>
      </c>
      <c r="G143" s="1660">
        <f t="shared" ref="G143:AW143" si="95">SUM(G90:G142)</f>
        <v>0</v>
      </c>
      <c r="H143" s="1662">
        <f t="shared" si="95"/>
        <v>4</v>
      </c>
      <c r="I143" s="1660">
        <f t="shared" si="95"/>
        <v>1</v>
      </c>
      <c r="J143" s="1663">
        <f t="shared" si="95"/>
        <v>0</v>
      </c>
      <c r="K143" s="1660">
        <f t="shared" si="95"/>
        <v>5</v>
      </c>
      <c r="L143" s="1662">
        <f t="shared" si="95"/>
        <v>0</v>
      </c>
      <c r="M143" s="1664">
        <f t="shared" si="95"/>
        <v>3</v>
      </c>
      <c r="N143" s="1665">
        <f t="shared" si="95"/>
        <v>1</v>
      </c>
      <c r="O143" s="1666">
        <f t="shared" si="95"/>
        <v>14</v>
      </c>
      <c r="P143" s="1665">
        <f t="shared" si="95"/>
        <v>4</v>
      </c>
      <c r="Q143" s="1666">
        <f t="shared" si="95"/>
        <v>9</v>
      </c>
      <c r="R143" s="1665">
        <f t="shared" si="95"/>
        <v>5</v>
      </c>
      <c r="S143" s="1666">
        <f t="shared" si="95"/>
        <v>10</v>
      </c>
      <c r="T143" s="1665">
        <f t="shared" si="95"/>
        <v>3</v>
      </c>
      <c r="U143" s="1666">
        <f t="shared" si="95"/>
        <v>25</v>
      </c>
      <c r="V143" s="1665">
        <f t="shared" si="95"/>
        <v>6</v>
      </c>
      <c r="W143" s="1666">
        <f t="shared" si="95"/>
        <v>36</v>
      </c>
      <c r="X143" s="1665">
        <f t="shared" si="95"/>
        <v>39</v>
      </c>
      <c r="Y143" s="1666">
        <f t="shared" si="95"/>
        <v>68</v>
      </c>
      <c r="Z143" s="1665">
        <f t="shared" si="95"/>
        <v>36</v>
      </c>
      <c r="AA143" s="1666">
        <f t="shared" si="95"/>
        <v>22</v>
      </c>
      <c r="AB143" s="1665">
        <f t="shared" si="95"/>
        <v>32</v>
      </c>
      <c r="AC143" s="1666">
        <f t="shared" si="95"/>
        <v>17</v>
      </c>
      <c r="AD143" s="1665">
        <f t="shared" si="95"/>
        <v>24</v>
      </c>
      <c r="AE143" s="1666">
        <f t="shared" si="95"/>
        <v>13</v>
      </c>
      <c r="AF143" s="1665">
        <f t="shared" si="95"/>
        <v>42</v>
      </c>
      <c r="AG143" s="1666">
        <f t="shared" si="95"/>
        <v>37</v>
      </c>
      <c r="AH143" s="1665">
        <f t="shared" si="95"/>
        <v>60</v>
      </c>
      <c r="AI143" s="1666">
        <f t="shared" si="95"/>
        <v>16</v>
      </c>
      <c r="AJ143" s="1665">
        <f t="shared" si="95"/>
        <v>21</v>
      </c>
      <c r="AK143" s="1666">
        <f t="shared" si="95"/>
        <v>10</v>
      </c>
      <c r="AL143" s="1665">
        <f t="shared" si="95"/>
        <v>38</v>
      </c>
      <c r="AM143" s="1666">
        <f t="shared" si="95"/>
        <v>17</v>
      </c>
      <c r="AN143" s="1667">
        <f t="shared" si="95"/>
        <v>26</v>
      </c>
      <c r="AO143" s="1668">
        <f t="shared" si="95"/>
        <v>10</v>
      </c>
      <c r="AP143" s="1669">
        <f t="shared" si="95"/>
        <v>0</v>
      </c>
      <c r="AQ143" s="1669">
        <f t="shared" si="95"/>
        <v>644</v>
      </c>
      <c r="AR143" s="1669">
        <f t="shared" si="95"/>
        <v>1</v>
      </c>
      <c r="AS143" s="1669">
        <f t="shared" si="95"/>
        <v>0</v>
      </c>
      <c r="AT143" s="1669">
        <f t="shared" si="95"/>
        <v>5</v>
      </c>
      <c r="AU143" s="1669">
        <f t="shared" si="95"/>
        <v>0</v>
      </c>
      <c r="AV143" s="1669">
        <f t="shared" si="95"/>
        <v>0</v>
      </c>
      <c r="AW143" s="1669">
        <f t="shared" si="95"/>
        <v>0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3925" t="s">
        <v>179</v>
      </c>
      <c r="B145" s="3925"/>
      <c r="C145" s="3925"/>
      <c r="D145" s="3895" t="s">
        <v>4</v>
      </c>
      <c r="E145" s="3896"/>
      <c r="F145" s="3897"/>
      <c r="G145" s="3734" t="s">
        <v>5</v>
      </c>
      <c r="H145" s="3753"/>
      <c r="I145" s="3753"/>
      <c r="J145" s="3753"/>
      <c r="K145" s="3753"/>
      <c r="L145" s="3753"/>
      <c r="M145" s="3753"/>
      <c r="N145" s="3753"/>
      <c r="O145" s="3753"/>
      <c r="P145" s="3753"/>
      <c r="Q145" s="3753"/>
      <c r="R145" s="3753"/>
      <c r="S145" s="3753"/>
      <c r="T145" s="3753"/>
      <c r="U145" s="3753"/>
      <c r="V145" s="3753"/>
      <c r="W145" s="3753"/>
      <c r="X145" s="3753"/>
      <c r="Y145" s="3753"/>
      <c r="Z145" s="3753"/>
      <c r="AA145" s="3753"/>
      <c r="AB145" s="3753"/>
      <c r="AC145" s="3753"/>
      <c r="AD145" s="3753"/>
      <c r="AE145" s="3753"/>
      <c r="AF145" s="3753"/>
      <c r="AG145" s="3753"/>
      <c r="AH145" s="3753"/>
      <c r="AI145" s="3753"/>
      <c r="AJ145" s="3753"/>
      <c r="AK145" s="3753"/>
      <c r="AL145" s="3753"/>
      <c r="AM145" s="3753"/>
      <c r="AN145" s="3753"/>
      <c r="AO145" s="3753"/>
      <c r="AP145" s="3754"/>
      <c r="AQ145" s="3742" t="s">
        <v>117</v>
      </c>
      <c r="AR145" s="3924" t="s">
        <v>7</v>
      </c>
      <c r="AS145" s="3924" t="s">
        <v>8</v>
      </c>
      <c r="AT145" s="3924" t="s">
        <v>42</v>
      </c>
      <c r="AU145" s="3919" t="s">
        <v>121</v>
      </c>
      <c r="AV145" s="3919" t="s">
        <v>122</v>
      </c>
      <c r="AW145" s="3919" t="s">
        <v>123</v>
      </c>
      <c r="AX145" s="3919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3925"/>
      <c r="B146" s="3925"/>
      <c r="C146" s="3925"/>
      <c r="D146" s="3898"/>
      <c r="E146" s="3567"/>
      <c r="F146" s="3899"/>
      <c r="G146" s="3875" t="s">
        <v>14</v>
      </c>
      <c r="H146" s="3760"/>
      <c r="I146" s="3734" t="s">
        <v>15</v>
      </c>
      <c r="J146" s="3742"/>
      <c r="K146" s="3753" t="s">
        <v>16</v>
      </c>
      <c r="L146" s="3742"/>
      <c r="M146" s="3734" t="s">
        <v>17</v>
      </c>
      <c r="N146" s="3742"/>
      <c r="O146" s="3734" t="s">
        <v>18</v>
      </c>
      <c r="P146" s="3742"/>
      <c r="Q146" s="3734" t="s">
        <v>19</v>
      </c>
      <c r="R146" s="3742"/>
      <c r="S146" s="3734" t="s">
        <v>20</v>
      </c>
      <c r="T146" s="3742"/>
      <c r="U146" s="3734" t="s">
        <v>21</v>
      </c>
      <c r="V146" s="3742"/>
      <c r="W146" s="3734" t="s">
        <v>22</v>
      </c>
      <c r="X146" s="3742"/>
      <c r="Y146" s="3734" t="s">
        <v>23</v>
      </c>
      <c r="Z146" s="3741"/>
      <c r="AA146" s="3734" t="s">
        <v>24</v>
      </c>
      <c r="AB146" s="3741"/>
      <c r="AC146" s="3734" t="s">
        <v>25</v>
      </c>
      <c r="AD146" s="3741"/>
      <c r="AE146" s="3734" t="s">
        <v>26</v>
      </c>
      <c r="AF146" s="3741"/>
      <c r="AG146" s="3734" t="s">
        <v>27</v>
      </c>
      <c r="AH146" s="3741"/>
      <c r="AI146" s="3734" t="s">
        <v>28</v>
      </c>
      <c r="AJ146" s="3741"/>
      <c r="AK146" s="3734" t="s">
        <v>29</v>
      </c>
      <c r="AL146" s="3741"/>
      <c r="AM146" s="3734" t="s">
        <v>30</v>
      </c>
      <c r="AN146" s="3741"/>
      <c r="AO146" s="3734" t="s">
        <v>31</v>
      </c>
      <c r="AP146" s="3920"/>
      <c r="AQ146" s="3742"/>
      <c r="AR146" s="3924"/>
      <c r="AS146" s="3924"/>
      <c r="AT146" s="3924"/>
      <c r="AU146" s="3919"/>
      <c r="AV146" s="3919"/>
      <c r="AW146" s="3919"/>
      <c r="AX146" s="3919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3925"/>
      <c r="B147" s="3925"/>
      <c r="C147" s="3925"/>
      <c r="D147" s="1571" t="s">
        <v>180</v>
      </c>
      <c r="E147" s="1572" t="s">
        <v>33</v>
      </c>
      <c r="F147" s="1571" t="s">
        <v>34</v>
      </c>
      <c r="G147" s="1572" t="s">
        <v>33</v>
      </c>
      <c r="H147" s="1571" t="s">
        <v>34</v>
      </c>
      <c r="I147" s="1572" t="s">
        <v>33</v>
      </c>
      <c r="J147" s="1571" t="s">
        <v>34</v>
      </c>
      <c r="K147" s="1572" t="s">
        <v>33</v>
      </c>
      <c r="L147" s="1571" t="s">
        <v>34</v>
      </c>
      <c r="M147" s="1572" t="s">
        <v>33</v>
      </c>
      <c r="N147" s="1571" t="s">
        <v>34</v>
      </c>
      <c r="O147" s="1572" t="s">
        <v>33</v>
      </c>
      <c r="P147" s="1571" t="s">
        <v>34</v>
      </c>
      <c r="Q147" s="1572" t="s">
        <v>33</v>
      </c>
      <c r="R147" s="1571" t="s">
        <v>34</v>
      </c>
      <c r="S147" s="1572" t="s">
        <v>33</v>
      </c>
      <c r="T147" s="1571" t="s">
        <v>34</v>
      </c>
      <c r="U147" s="1572" t="s">
        <v>33</v>
      </c>
      <c r="V147" s="1571" t="s">
        <v>34</v>
      </c>
      <c r="W147" s="1572" t="s">
        <v>33</v>
      </c>
      <c r="X147" s="1571" t="s">
        <v>34</v>
      </c>
      <c r="Y147" s="1572" t="s">
        <v>33</v>
      </c>
      <c r="Z147" s="1571" t="s">
        <v>34</v>
      </c>
      <c r="AA147" s="1572" t="s">
        <v>33</v>
      </c>
      <c r="AB147" s="1571" t="s">
        <v>34</v>
      </c>
      <c r="AC147" s="1572" t="s">
        <v>33</v>
      </c>
      <c r="AD147" s="1571" t="s">
        <v>34</v>
      </c>
      <c r="AE147" s="1572" t="s">
        <v>33</v>
      </c>
      <c r="AF147" s="1571" t="s">
        <v>34</v>
      </c>
      <c r="AG147" s="1572" t="s">
        <v>33</v>
      </c>
      <c r="AH147" s="1571" t="s">
        <v>34</v>
      </c>
      <c r="AI147" s="1572" t="s">
        <v>33</v>
      </c>
      <c r="AJ147" s="1571" t="s">
        <v>34</v>
      </c>
      <c r="AK147" s="1572" t="s">
        <v>33</v>
      </c>
      <c r="AL147" s="1571" t="s">
        <v>34</v>
      </c>
      <c r="AM147" s="1572" t="s">
        <v>33</v>
      </c>
      <c r="AN147" s="1571" t="s">
        <v>34</v>
      </c>
      <c r="AO147" s="1572" t="s">
        <v>33</v>
      </c>
      <c r="AP147" s="1582" t="s">
        <v>34</v>
      </c>
      <c r="AQ147" s="3742"/>
      <c r="AR147" s="3924"/>
      <c r="AS147" s="3924"/>
      <c r="AT147" s="3924"/>
      <c r="AU147" s="3919"/>
      <c r="AV147" s="3919"/>
      <c r="AW147" s="3919"/>
      <c r="AX147" s="3919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3921" t="s">
        <v>181</v>
      </c>
      <c r="B148" s="3922"/>
      <c r="C148" s="3923"/>
      <c r="D148" s="1573">
        <f>SUM(G148:AP148)</f>
        <v>558</v>
      </c>
      <c r="E148" s="1583">
        <f>SUM(G148+I148+K148+M148+O148+Q148+S148+U148+W148+Y148+AA148+AC148+AE148+AG148+AI148+AK148+AM148+AO148)</f>
        <v>202</v>
      </c>
      <c r="F148" s="1585">
        <f>SUM(H148+J148+L148+N148+P148+R148+T148+V148+X148+Z148+AB148+AD148+AF148+AH148+AJ148+AL148+AN148+AP148)</f>
        <v>356</v>
      </c>
      <c r="G148" s="1586">
        <v>0</v>
      </c>
      <c r="H148" s="1576">
        <v>0</v>
      </c>
      <c r="I148" s="1575">
        <v>0</v>
      </c>
      <c r="J148" s="1576">
        <v>0</v>
      </c>
      <c r="K148" s="1575">
        <v>0</v>
      </c>
      <c r="L148" s="1576">
        <v>1</v>
      </c>
      <c r="M148" s="1575">
        <v>4</v>
      </c>
      <c r="N148" s="1576">
        <v>0</v>
      </c>
      <c r="O148" s="1670">
        <v>0</v>
      </c>
      <c r="P148" s="1576">
        <v>1</v>
      </c>
      <c r="Q148" s="1670">
        <v>13</v>
      </c>
      <c r="R148" s="1576">
        <v>3</v>
      </c>
      <c r="S148" s="1670">
        <v>2</v>
      </c>
      <c r="T148" s="1576">
        <v>3</v>
      </c>
      <c r="U148" s="1575">
        <v>3</v>
      </c>
      <c r="V148" s="1576">
        <v>3</v>
      </c>
      <c r="W148" s="1575">
        <v>11</v>
      </c>
      <c r="X148" s="1576">
        <v>2</v>
      </c>
      <c r="Y148" s="1575">
        <v>11</v>
      </c>
      <c r="Z148" s="1576">
        <v>14</v>
      </c>
      <c r="AA148" s="1575">
        <v>12</v>
      </c>
      <c r="AB148" s="1576">
        <v>7</v>
      </c>
      <c r="AC148" s="1575">
        <v>8</v>
      </c>
      <c r="AD148" s="1576">
        <v>28</v>
      </c>
      <c r="AE148" s="1575">
        <v>30</v>
      </c>
      <c r="AF148" s="1576">
        <v>29</v>
      </c>
      <c r="AG148" s="1575">
        <v>12</v>
      </c>
      <c r="AH148" s="1576">
        <v>80</v>
      </c>
      <c r="AI148" s="1575">
        <v>47</v>
      </c>
      <c r="AJ148" s="1576">
        <v>123</v>
      </c>
      <c r="AK148" s="1575">
        <v>26</v>
      </c>
      <c r="AL148" s="1576">
        <v>38</v>
      </c>
      <c r="AM148" s="1575">
        <v>22</v>
      </c>
      <c r="AN148" s="1576">
        <v>8</v>
      </c>
      <c r="AO148" s="1575">
        <v>1</v>
      </c>
      <c r="AP148" s="1577">
        <v>16</v>
      </c>
      <c r="AQ148" s="1593">
        <v>0</v>
      </c>
      <c r="AR148" s="25">
        <v>15</v>
      </c>
      <c r="AS148" s="29">
        <v>0</v>
      </c>
      <c r="AT148" s="29">
        <v>0</v>
      </c>
      <c r="AU148" s="29">
        <v>17</v>
      </c>
      <c r="AV148" s="29">
        <v>0</v>
      </c>
      <c r="AW148" s="29">
        <v>0</v>
      </c>
      <c r="AX148" s="29">
        <v>0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144</v>
      </c>
      <c r="E149" s="34">
        <f t="shared" ref="E149:E155" si="108">SUM(G149+I149+K149+M149+O149+Q149+S149+U149+W149+Y149+AA149+AC149+AE149+AG149+AI149+AK149+AM149+AO149)</f>
        <v>57</v>
      </c>
      <c r="F149" s="36">
        <f t="shared" ref="F149:F156" si="109">SUM(H149+J149+L149+N149+P149+R149+T149+V149+X149+Z149+AB149+AD149+AF149+AH149+AJ149+AL149+AN149+AP149)</f>
        <v>87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1</v>
      </c>
      <c r="N149" s="39">
        <v>0</v>
      </c>
      <c r="O149" s="276">
        <v>0</v>
      </c>
      <c r="P149" s="39">
        <v>2</v>
      </c>
      <c r="Q149" s="276">
        <v>0</v>
      </c>
      <c r="R149" s="39">
        <v>0</v>
      </c>
      <c r="S149" s="276">
        <v>2</v>
      </c>
      <c r="T149" s="39">
        <v>0</v>
      </c>
      <c r="U149" s="68">
        <v>2</v>
      </c>
      <c r="V149" s="39">
        <v>4</v>
      </c>
      <c r="W149" s="68">
        <v>0</v>
      </c>
      <c r="X149" s="39">
        <v>0</v>
      </c>
      <c r="Y149" s="68">
        <v>8</v>
      </c>
      <c r="Z149" s="39">
        <v>8</v>
      </c>
      <c r="AA149" s="68">
        <v>16</v>
      </c>
      <c r="AB149" s="39">
        <v>8</v>
      </c>
      <c r="AC149" s="68">
        <v>4</v>
      </c>
      <c r="AD149" s="39">
        <v>24</v>
      </c>
      <c r="AE149" s="68">
        <v>8</v>
      </c>
      <c r="AF149" s="39">
        <v>16</v>
      </c>
      <c r="AG149" s="68">
        <v>4</v>
      </c>
      <c r="AH149" s="39">
        <v>12</v>
      </c>
      <c r="AI149" s="68">
        <v>12</v>
      </c>
      <c r="AJ149" s="39">
        <v>9</v>
      </c>
      <c r="AK149" s="68">
        <v>0</v>
      </c>
      <c r="AL149" s="39">
        <v>4</v>
      </c>
      <c r="AM149" s="68">
        <v>0</v>
      </c>
      <c r="AN149" s="39">
        <v>0</v>
      </c>
      <c r="AO149" s="68">
        <v>0</v>
      </c>
      <c r="AP149" s="40">
        <v>0</v>
      </c>
      <c r="AQ149" s="38">
        <v>0</v>
      </c>
      <c r="AR149" s="25">
        <v>8</v>
      </c>
      <c r="AS149" s="29">
        <v>0</v>
      </c>
      <c r="AT149" s="29">
        <v>0</v>
      </c>
      <c r="AU149" s="29">
        <v>4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/>
      <c r="AR150" s="25"/>
      <c r="AS150" s="29"/>
      <c r="AT150" s="29"/>
      <c r="AU150" s="29"/>
      <c r="AV150" s="29"/>
      <c r="AW150" s="29"/>
      <c r="AX150" s="29"/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/>
      <c r="AR151" s="25"/>
      <c r="AS151" s="29"/>
      <c r="AT151" s="29"/>
      <c r="AU151" s="29"/>
      <c r="AV151" s="29"/>
      <c r="AW151" s="29"/>
      <c r="AX151" s="29"/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0</v>
      </c>
      <c r="E152" s="34">
        <f t="shared" si="108"/>
        <v>0</v>
      </c>
      <c r="F152" s="36">
        <f t="shared" si="109"/>
        <v>0</v>
      </c>
      <c r="G152" s="37"/>
      <c r="H152" s="39"/>
      <c r="I152" s="68"/>
      <c r="J152" s="39"/>
      <c r="K152" s="68"/>
      <c r="L152" s="39"/>
      <c r="M152" s="68"/>
      <c r="N152" s="39"/>
      <c r="O152" s="276"/>
      <c r="P152" s="39"/>
      <c r="Q152" s="276"/>
      <c r="R152" s="39"/>
      <c r="S152" s="276"/>
      <c r="T152" s="39"/>
      <c r="U152" s="68"/>
      <c r="V152" s="39"/>
      <c r="W152" s="68"/>
      <c r="X152" s="39"/>
      <c r="Y152" s="68"/>
      <c r="Z152" s="39"/>
      <c r="AA152" s="68"/>
      <c r="AB152" s="39"/>
      <c r="AC152" s="68"/>
      <c r="AD152" s="39"/>
      <c r="AE152" s="68"/>
      <c r="AF152" s="39"/>
      <c r="AG152" s="68"/>
      <c r="AH152" s="39"/>
      <c r="AI152" s="68"/>
      <c r="AJ152" s="39"/>
      <c r="AK152" s="68"/>
      <c r="AL152" s="39"/>
      <c r="AM152" s="68"/>
      <c r="AN152" s="39"/>
      <c r="AO152" s="68"/>
      <c r="AP152" s="40"/>
      <c r="AQ152" s="38"/>
      <c r="AR152" s="25"/>
      <c r="AS152" s="29"/>
      <c r="AT152" s="29"/>
      <c r="AU152" s="29"/>
      <c r="AV152" s="29"/>
      <c r="AW152" s="29"/>
      <c r="AX152" s="29"/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0</v>
      </c>
      <c r="E153" s="34">
        <f t="shared" si="108"/>
        <v>0</v>
      </c>
      <c r="F153" s="36">
        <f t="shared" si="109"/>
        <v>0</v>
      </c>
      <c r="G153" s="37"/>
      <c r="H153" s="39"/>
      <c r="I153" s="68"/>
      <c r="J153" s="39"/>
      <c r="K153" s="68"/>
      <c r="L153" s="39"/>
      <c r="M153" s="68"/>
      <c r="N153" s="39"/>
      <c r="O153" s="276"/>
      <c r="P153" s="39"/>
      <c r="Q153" s="276"/>
      <c r="R153" s="39"/>
      <c r="S153" s="276"/>
      <c r="T153" s="39"/>
      <c r="U153" s="68"/>
      <c r="V153" s="39"/>
      <c r="W153" s="68"/>
      <c r="X153" s="39"/>
      <c r="Y153" s="68"/>
      <c r="Z153" s="39"/>
      <c r="AA153" s="68"/>
      <c r="AB153" s="39"/>
      <c r="AC153" s="68"/>
      <c r="AD153" s="39"/>
      <c r="AE153" s="68"/>
      <c r="AF153" s="39"/>
      <c r="AG153" s="68"/>
      <c r="AH153" s="39"/>
      <c r="AI153" s="68"/>
      <c r="AJ153" s="39"/>
      <c r="AK153" s="68"/>
      <c r="AL153" s="39"/>
      <c r="AM153" s="68"/>
      <c r="AN153" s="39"/>
      <c r="AO153" s="68"/>
      <c r="AP153" s="40"/>
      <c r="AQ153" s="38"/>
      <c r="AR153" s="25"/>
      <c r="AS153" s="29"/>
      <c r="AT153" s="29"/>
      <c r="AU153" s="29"/>
      <c r="AV153" s="29"/>
      <c r="AW153" s="29"/>
      <c r="AX153" s="29"/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0</v>
      </c>
      <c r="E154" s="34">
        <f t="shared" si="108"/>
        <v>0</v>
      </c>
      <c r="F154" s="36">
        <f t="shared" si="109"/>
        <v>0</v>
      </c>
      <c r="G154" s="37"/>
      <c r="H154" s="39"/>
      <c r="I154" s="68"/>
      <c r="J154" s="39"/>
      <c r="K154" s="68"/>
      <c r="L154" s="39"/>
      <c r="M154" s="68"/>
      <c r="N154" s="39"/>
      <c r="O154" s="276"/>
      <c r="P154" s="39"/>
      <c r="Q154" s="276"/>
      <c r="R154" s="39"/>
      <c r="S154" s="276"/>
      <c r="T154" s="39"/>
      <c r="U154" s="68"/>
      <c r="V154" s="39"/>
      <c r="W154" s="68"/>
      <c r="X154" s="39"/>
      <c r="Y154" s="68"/>
      <c r="Z154" s="39"/>
      <c r="AA154" s="68"/>
      <c r="AB154" s="39"/>
      <c r="AC154" s="68"/>
      <c r="AD154" s="39"/>
      <c r="AE154" s="68"/>
      <c r="AF154" s="39"/>
      <c r="AG154" s="68"/>
      <c r="AH154" s="39"/>
      <c r="AI154" s="68"/>
      <c r="AJ154" s="39"/>
      <c r="AK154" s="68"/>
      <c r="AL154" s="39"/>
      <c r="AM154" s="68"/>
      <c r="AN154" s="39"/>
      <c r="AO154" s="68"/>
      <c r="AP154" s="40"/>
      <c r="AQ154" s="38"/>
      <c r="AR154" s="25"/>
      <c r="AS154" s="29"/>
      <c r="AT154" s="29"/>
      <c r="AU154" s="29"/>
      <c r="AV154" s="29"/>
      <c r="AW154" s="29"/>
      <c r="AX154" s="29"/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/>
      <c r="AR155" s="25"/>
      <c r="AS155" s="29"/>
      <c r="AT155" s="29"/>
      <c r="AU155" s="29"/>
      <c r="AV155" s="29"/>
      <c r="AW155" s="29"/>
      <c r="AX155" s="29"/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/>
      <c r="AR156" s="38"/>
      <c r="AS156" s="41"/>
      <c r="AT156" s="257"/>
      <c r="AU156" s="257"/>
      <c r="AV156" s="257"/>
      <c r="AW156" s="257"/>
      <c r="AX156" s="257"/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3734" t="s">
        <v>4</v>
      </c>
      <c r="B157" s="3753"/>
      <c r="C157" s="3742"/>
      <c r="D157" s="1662">
        <f>SUM(D148:D156)</f>
        <v>702</v>
      </c>
      <c r="E157" s="1660">
        <f>SUM(E148:E156)</f>
        <v>259</v>
      </c>
      <c r="F157" s="1665">
        <f>SUM(F148:F156)</f>
        <v>443</v>
      </c>
      <c r="G157" s="1671">
        <f t="shared" ref="G157:AT157" si="114">SUM(G148:G156)</f>
        <v>0</v>
      </c>
      <c r="H157" s="1665">
        <f t="shared" si="114"/>
        <v>0</v>
      </c>
      <c r="I157" s="1671">
        <f t="shared" si="114"/>
        <v>0</v>
      </c>
      <c r="J157" s="1672">
        <f t="shared" si="114"/>
        <v>0</v>
      </c>
      <c r="K157" s="1671">
        <f t="shared" si="114"/>
        <v>0</v>
      </c>
      <c r="L157" s="1672">
        <f t="shared" si="114"/>
        <v>1</v>
      </c>
      <c r="M157" s="1671">
        <f t="shared" si="114"/>
        <v>5</v>
      </c>
      <c r="N157" s="1665">
        <f t="shared" si="114"/>
        <v>0</v>
      </c>
      <c r="O157" s="1671">
        <f t="shared" si="114"/>
        <v>0</v>
      </c>
      <c r="P157" s="1665">
        <f t="shared" si="114"/>
        <v>3</v>
      </c>
      <c r="Q157" s="1671">
        <f t="shared" si="114"/>
        <v>13</v>
      </c>
      <c r="R157" s="1665">
        <f t="shared" si="114"/>
        <v>3</v>
      </c>
      <c r="S157" s="1671">
        <f t="shared" si="114"/>
        <v>4</v>
      </c>
      <c r="T157" s="1665">
        <f t="shared" si="114"/>
        <v>3</v>
      </c>
      <c r="U157" s="1671">
        <f t="shared" si="114"/>
        <v>5</v>
      </c>
      <c r="V157" s="1665">
        <f t="shared" si="114"/>
        <v>7</v>
      </c>
      <c r="W157" s="1671">
        <f t="shared" si="114"/>
        <v>11</v>
      </c>
      <c r="X157" s="1665">
        <f t="shared" si="114"/>
        <v>2</v>
      </c>
      <c r="Y157" s="1671">
        <f t="shared" si="114"/>
        <v>19</v>
      </c>
      <c r="Z157" s="1665">
        <f t="shared" si="114"/>
        <v>22</v>
      </c>
      <c r="AA157" s="1671">
        <f t="shared" si="114"/>
        <v>28</v>
      </c>
      <c r="AB157" s="1665">
        <f t="shared" si="114"/>
        <v>15</v>
      </c>
      <c r="AC157" s="1671">
        <f t="shared" si="114"/>
        <v>12</v>
      </c>
      <c r="AD157" s="1665">
        <f t="shared" si="114"/>
        <v>52</v>
      </c>
      <c r="AE157" s="1671">
        <f t="shared" si="114"/>
        <v>38</v>
      </c>
      <c r="AF157" s="1665">
        <f t="shared" si="114"/>
        <v>45</v>
      </c>
      <c r="AG157" s="1671">
        <f t="shared" si="114"/>
        <v>16</v>
      </c>
      <c r="AH157" s="1665">
        <f t="shared" si="114"/>
        <v>92</v>
      </c>
      <c r="AI157" s="1671">
        <f t="shared" si="114"/>
        <v>59</v>
      </c>
      <c r="AJ157" s="1665">
        <f t="shared" si="114"/>
        <v>132</v>
      </c>
      <c r="AK157" s="1671">
        <f t="shared" si="114"/>
        <v>26</v>
      </c>
      <c r="AL157" s="1665">
        <f t="shared" si="114"/>
        <v>42</v>
      </c>
      <c r="AM157" s="1671">
        <f t="shared" si="114"/>
        <v>22</v>
      </c>
      <c r="AN157" s="1665">
        <f t="shared" si="114"/>
        <v>8</v>
      </c>
      <c r="AO157" s="1671">
        <f t="shared" si="114"/>
        <v>1</v>
      </c>
      <c r="AP157" s="1667">
        <f t="shared" si="114"/>
        <v>16</v>
      </c>
      <c r="AQ157" s="1665">
        <f t="shared" si="114"/>
        <v>0</v>
      </c>
      <c r="AR157" s="1666">
        <f t="shared" si="114"/>
        <v>23</v>
      </c>
      <c r="AS157" s="1665">
        <f t="shared" si="114"/>
        <v>0</v>
      </c>
      <c r="AT157" s="1673">
        <f t="shared" si="114"/>
        <v>0</v>
      </c>
      <c r="AU157" s="1673">
        <f>SUM(AU148:AU156)</f>
        <v>21</v>
      </c>
      <c r="AV157" s="1673">
        <f>SUM(AV148:AV156)</f>
        <v>0</v>
      </c>
      <c r="AW157" s="1673">
        <f>SUM(AW148:AW156)</f>
        <v>0</v>
      </c>
      <c r="AX157" s="1673">
        <f>SUM(AX148:AX156)</f>
        <v>0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3743" t="s">
        <v>191</v>
      </c>
      <c r="B159" s="3744"/>
      <c r="C159" s="3745"/>
      <c r="D159" s="3895" t="s">
        <v>4</v>
      </c>
      <c r="E159" s="3896"/>
      <c r="F159" s="3897"/>
      <c r="G159" s="3734" t="s">
        <v>5</v>
      </c>
      <c r="H159" s="3753"/>
      <c r="I159" s="3753"/>
      <c r="J159" s="3753"/>
      <c r="K159" s="3753"/>
      <c r="L159" s="3753"/>
      <c r="M159" s="3753"/>
      <c r="N159" s="3753"/>
      <c r="O159" s="3753"/>
      <c r="P159" s="3753"/>
      <c r="Q159" s="3753"/>
      <c r="R159" s="3753"/>
      <c r="S159" s="3753"/>
      <c r="T159" s="3753"/>
      <c r="U159" s="3753"/>
      <c r="V159" s="3753"/>
      <c r="W159" s="3753"/>
      <c r="X159" s="3753"/>
      <c r="Y159" s="3753"/>
      <c r="Z159" s="3753"/>
      <c r="AA159" s="3753"/>
      <c r="AB159" s="3753"/>
      <c r="AC159" s="3753"/>
      <c r="AD159" s="3753"/>
      <c r="AE159" s="3753"/>
      <c r="AF159" s="3753"/>
      <c r="AG159" s="3753"/>
      <c r="AH159" s="3753"/>
      <c r="AI159" s="3753"/>
      <c r="AJ159" s="3753"/>
      <c r="AK159" s="3753"/>
      <c r="AL159" s="3753"/>
      <c r="AM159" s="3753"/>
      <c r="AN159" s="3753"/>
      <c r="AO159" s="3753"/>
      <c r="AP159" s="3742"/>
      <c r="AQ159" s="3755" t="s">
        <v>42</v>
      </c>
      <c r="AR159" s="3892" t="s">
        <v>9</v>
      </c>
      <c r="AS159" s="3919" t="s">
        <v>122</v>
      </c>
      <c r="AT159" s="3919" t="s">
        <v>123</v>
      </c>
      <c r="AU159" s="1674"/>
      <c r="AV159" s="3867" t="s">
        <v>192</v>
      </c>
      <c r="AW159" s="3750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3875" t="s">
        <v>14</v>
      </c>
      <c r="H160" s="3760"/>
      <c r="I160" s="3734" t="s">
        <v>15</v>
      </c>
      <c r="J160" s="3742"/>
      <c r="K160" s="3753" t="s">
        <v>16</v>
      </c>
      <c r="L160" s="3742"/>
      <c r="M160" s="3734" t="s">
        <v>17</v>
      </c>
      <c r="N160" s="3742"/>
      <c r="O160" s="3734" t="s">
        <v>18</v>
      </c>
      <c r="P160" s="3742"/>
      <c r="Q160" s="3734" t="s">
        <v>19</v>
      </c>
      <c r="R160" s="3742"/>
      <c r="S160" s="3734" t="s">
        <v>20</v>
      </c>
      <c r="T160" s="3742"/>
      <c r="U160" s="3734" t="s">
        <v>21</v>
      </c>
      <c r="V160" s="3742"/>
      <c r="W160" s="3734" t="s">
        <v>22</v>
      </c>
      <c r="X160" s="3742"/>
      <c r="Y160" s="3734" t="s">
        <v>23</v>
      </c>
      <c r="Z160" s="3741"/>
      <c r="AA160" s="3734" t="s">
        <v>24</v>
      </c>
      <c r="AB160" s="3741"/>
      <c r="AC160" s="3917" t="s">
        <v>25</v>
      </c>
      <c r="AD160" s="3918"/>
      <c r="AE160" s="3917" t="s">
        <v>26</v>
      </c>
      <c r="AF160" s="3918"/>
      <c r="AG160" s="3917" t="s">
        <v>27</v>
      </c>
      <c r="AH160" s="3918"/>
      <c r="AI160" s="3917" t="s">
        <v>28</v>
      </c>
      <c r="AJ160" s="3918"/>
      <c r="AK160" s="3734" t="s">
        <v>29</v>
      </c>
      <c r="AL160" s="3741"/>
      <c r="AM160" s="3734" t="s">
        <v>30</v>
      </c>
      <c r="AN160" s="3741"/>
      <c r="AO160" s="3734" t="s">
        <v>31</v>
      </c>
      <c r="AP160" s="3741"/>
      <c r="AQ160" s="3287"/>
      <c r="AR160" s="3365"/>
      <c r="AS160" s="3919"/>
      <c r="AT160" s="3919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3746"/>
      <c r="B161" s="3499"/>
      <c r="C161" s="3747"/>
      <c r="D161" s="1657" t="s">
        <v>32</v>
      </c>
      <c r="E161" s="1605" t="s">
        <v>33</v>
      </c>
      <c r="F161" s="1621" t="s">
        <v>34</v>
      </c>
      <c r="G161" s="1572" t="s">
        <v>33</v>
      </c>
      <c r="H161" s="1571" t="s">
        <v>34</v>
      </c>
      <c r="I161" s="1572" t="s">
        <v>33</v>
      </c>
      <c r="J161" s="1571" t="s">
        <v>34</v>
      </c>
      <c r="K161" s="1572" t="s">
        <v>33</v>
      </c>
      <c r="L161" s="1571" t="s">
        <v>34</v>
      </c>
      <c r="M161" s="1572" t="s">
        <v>33</v>
      </c>
      <c r="N161" s="1571" t="s">
        <v>34</v>
      </c>
      <c r="O161" s="1572" t="s">
        <v>33</v>
      </c>
      <c r="P161" s="1571" t="s">
        <v>34</v>
      </c>
      <c r="Q161" s="1572" t="s">
        <v>33</v>
      </c>
      <c r="R161" s="1571" t="s">
        <v>34</v>
      </c>
      <c r="S161" s="1572" t="s">
        <v>33</v>
      </c>
      <c r="T161" s="1571" t="s">
        <v>34</v>
      </c>
      <c r="U161" s="1572" t="s">
        <v>33</v>
      </c>
      <c r="V161" s="1571" t="s">
        <v>34</v>
      </c>
      <c r="W161" s="1572" t="s">
        <v>33</v>
      </c>
      <c r="X161" s="1571" t="s">
        <v>34</v>
      </c>
      <c r="Y161" s="1572" t="s">
        <v>33</v>
      </c>
      <c r="Z161" s="1571" t="s">
        <v>34</v>
      </c>
      <c r="AA161" s="1572" t="s">
        <v>33</v>
      </c>
      <c r="AB161" s="1571" t="s">
        <v>34</v>
      </c>
      <c r="AC161" s="1572" t="s">
        <v>33</v>
      </c>
      <c r="AD161" s="1571" t="s">
        <v>34</v>
      </c>
      <c r="AE161" s="1572" t="s">
        <v>33</v>
      </c>
      <c r="AF161" s="1571" t="s">
        <v>34</v>
      </c>
      <c r="AG161" s="1572" t="s">
        <v>33</v>
      </c>
      <c r="AH161" s="1571" t="s">
        <v>34</v>
      </c>
      <c r="AI161" s="1572" t="s">
        <v>33</v>
      </c>
      <c r="AJ161" s="1571" t="s">
        <v>34</v>
      </c>
      <c r="AK161" s="1572" t="s">
        <v>33</v>
      </c>
      <c r="AL161" s="1571" t="s">
        <v>34</v>
      </c>
      <c r="AM161" s="1572" t="s">
        <v>33</v>
      </c>
      <c r="AN161" s="1571" t="s">
        <v>34</v>
      </c>
      <c r="AO161" s="1572" t="s">
        <v>33</v>
      </c>
      <c r="AP161" s="1571" t="s">
        <v>34</v>
      </c>
      <c r="AQ161" s="3756"/>
      <c r="AR161" s="3894"/>
      <c r="AS161" s="3919"/>
      <c r="AT161" s="3919"/>
      <c r="AU161" s="1675"/>
      <c r="AV161" s="3866"/>
      <c r="AW161" s="3752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3757" t="s">
        <v>194</v>
      </c>
      <c r="B162" s="3915" t="s">
        <v>195</v>
      </c>
      <c r="C162" s="3916"/>
      <c r="D162" s="1676">
        <f t="shared" ref="D162:D172" si="115">SUM(F162)</f>
        <v>0</v>
      </c>
      <c r="E162" s="1677"/>
      <c r="F162" s="1678">
        <f>SUM(AD162+AF162+AH162+AJ162+AL162+AN162+AP162)</f>
        <v>0</v>
      </c>
      <c r="G162" s="1679"/>
      <c r="H162" s="1680"/>
      <c r="I162" s="1679"/>
      <c r="J162" s="1680"/>
      <c r="K162" s="1679"/>
      <c r="L162" s="1680"/>
      <c r="M162" s="1679"/>
      <c r="N162" s="1680"/>
      <c r="O162" s="1679"/>
      <c r="P162" s="1680"/>
      <c r="Q162" s="1679"/>
      <c r="R162" s="1680"/>
      <c r="S162" s="1679"/>
      <c r="T162" s="1680"/>
      <c r="U162" s="1679"/>
      <c r="V162" s="1680"/>
      <c r="W162" s="1679"/>
      <c r="X162" s="1680"/>
      <c r="Y162" s="1679"/>
      <c r="Z162" s="1680"/>
      <c r="AA162" s="1679"/>
      <c r="AB162" s="1680"/>
      <c r="AC162" s="1681"/>
      <c r="AD162" s="1576"/>
      <c r="AE162" s="1681"/>
      <c r="AF162" s="1576"/>
      <c r="AG162" s="1681"/>
      <c r="AH162" s="1576"/>
      <c r="AI162" s="1681"/>
      <c r="AJ162" s="1576"/>
      <c r="AK162" s="1681"/>
      <c r="AL162" s="1576"/>
      <c r="AM162" s="1681"/>
      <c r="AN162" s="1576"/>
      <c r="AO162" s="1681"/>
      <c r="AP162" s="1576"/>
      <c r="AQ162" s="1682"/>
      <c r="AR162" s="1576"/>
      <c r="AS162" s="1593"/>
      <c r="AT162" s="1593"/>
      <c r="AU162" s="1579"/>
      <c r="AV162" s="1683"/>
      <c r="AW162" s="1683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684"/>
      <c r="AD165" s="47"/>
      <c r="AE165" s="1684"/>
      <c r="AF165" s="47"/>
      <c r="AG165" s="1684"/>
      <c r="AH165" s="47"/>
      <c r="AI165" s="1684"/>
      <c r="AJ165" s="47"/>
      <c r="AK165" s="1684"/>
      <c r="AL165" s="47"/>
      <c r="AM165" s="1684"/>
      <c r="AN165" s="47"/>
      <c r="AO165" s="1684"/>
      <c r="AP165" s="47"/>
      <c r="AQ165" s="314"/>
      <c r="AR165" s="47"/>
      <c r="AS165" s="46"/>
      <c r="AT165" s="46"/>
      <c r="AU165" s="49"/>
      <c r="AV165" s="1685"/>
      <c r="AW165" s="1685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3757" t="s">
        <v>196</v>
      </c>
      <c r="C166" s="1686" t="s">
        <v>4</v>
      </c>
      <c r="D166" s="1687">
        <f t="shared" si="115"/>
        <v>0</v>
      </c>
      <c r="E166" s="309"/>
      <c r="F166" s="1673">
        <f t="shared" si="117"/>
        <v>0</v>
      </c>
      <c r="G166" s="1618"/>
      <c r="H166" s="1688"/>
      <c r="I166" s="1618"/>
      <c r="J166" s="1688"/>
      <c r="K166" s="1618"/>
      <c r="L166" s="1688"/>
      <c r="M166" s="1618"/>
      <c r="N166" s="1688"/>
      <c r="O166" s="1618"/>
      <c r="P166" s="1688"/>
      <c r="Q166" s="1618"/>
      <c r="R166" s="1688"/>
      <c r="S166" s="1618"/>
      <c r="T166" s="1688"/>
      <c r="U166" s="1618"/>
      <c r="V166" s="1688"/>
      <c r="W166" s="1618"/>
      <c r="X166" s="1688"/>
      <c r="Y166" s="1618"/>
      <c r="Z166" s="1688"/>
      <c r="AA166" s="1618"/>
      <c r="AB166" s="1688"/>
      <c r="AC166" s="1689"/>
      <c r="AD166" s="1661">
        <f t="shared" ref="AD166:AW166" si="120">SUM(AD167:AD172)</f>
        <v>0</v>
      </c>
      <c r="AE166" s="1689"/>
      <c r="AF166" s="1661">
        <f t="shared" si="120"/>
        <v>0</v>
      </c>
      <c r="AG166" s="1689"/>
      <c r="AH166" s="1661">
        <f t="shared" si="120"/>
        <v>0</v>
      </c>
      <c r="AI166" s="1689"/>
      <c r="AJ166" s="1661">
        <f t="shared" si="120"/>
        <v>0</v>
      </c>
      <c r="AK166" s="1689"/>
      <c r="AL166" s="1661">
        <f t="shared" si="120"/>
        <v>0</v>
      </c>
      <c r="AM166" s="1689"/>
      <c r="AN166" s="1661">
        <f t="shared" si="120"/>
        <v>0</v>
      </c>
      <c r="AO166" s="1689"/>
      <c r="AP166" s="1661">
        <f t="shared" si="120"/>
        <v>0</v>
      </c>
      <c r="AQ166" s="1690">
        <f>SUM(AQ167:AQ172)</f>
        <v>0</v>
      </c>
      <c r="AR166" s="1661">
        <f t="shared" si="120"/>
        <v>0</v>
      </c>
      <c r="AS166" s="1599">
        <f>SUM(AS167:AS172)</f>
        <v>0</v>
      </c>
      <c r="AT166" s="1599">
        <f>SUM(AT167:AT172)</f>
        <v>0</v>
      </c>
      <c r="AU166" s="1599">
        <f>SUM(AU167:AU172)</f>
        <v>0</v>
      </c>
      <c r="AV166" s="1603">
        <f t="shared" si="120"/>
        <v>0</v>
      </c>
      <c r="AW166" s="1599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1677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758"/>
      <c r="B172" s="3758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684"/>
      <c r="AD172" s="304"/>
      <c r="AE172" s="1684"/>
      <c r="AF172" s="304"/>
      <c r="AG172" s="1684"/>
      <c r="AH172" s="304"/>
      <c r="AI172" s="1684"/>
      <c r="AJ172" s="304"/>
      <c r="AK172" s="1684"/>
      <c r="AL172" s="304"/>
      <c r="AM172" s="1684"/>
      <c r="AN172" s="304"/>
      <c r="AO172" s="1684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3757" t="s">
        <v>203</v>
      </c>
      <c r="B173" s="3757" t="s">
        <v>204</v>
      </c>
      <c r="C173" s="1691" t="s">
        <v>96</v>
      </c>
      <c r="D173" s="322">
        <f t="shared" ref="D173:D177" si="127">SUM(E173)</f>
        <v>0</v>
      </c>
      <c r="E173" s="1676">
        <f>SUM(AC173+AE173+AG173+AI173+AK173+AM173+AO173)</f>
        <v>0</v>
      </c>
      <c r="F173" s="1677"/>
      <c r="G173" s="1679"/>
      <c r="H173" s="1680"/>
      <c r="I173" s="1679"/>
      <c r="J173" s="1692"/>
      <c r="K173" s="1679"/>
      <c r="L173" s="1680"/>
      <c r="M173" s="1679"/>
      <c r="N173" s="1692"/>
      <c r="O173" s="1679"/>
      <c r="P173" s="1680"/>
      <c r="Q173" s="1679"/>
      <c r="R173" s="1692"/>
      <c r="S173" s="1679"/>
      <c r="T173" s="1680"/>
      <c r="U173" s="1679"/>
      <c r="V173" s="1692"/>
      <c r="W173" s="1679"/>
      <c r="X173" s="1680"/>
      <c r="Y173" s="1679"/>
      <c r="Z173" s="1692"/>
      <c r="AA173" s="1679"/>
      <c r="AB173" s="1692"/>
      <c r="AC173" s="1586"/>
      <c r="AD173" s="1693"/>
      <c r="AE173" s="1586"/>
      <c r="AF173" s="1693"/>
      <c r="AG173" s="1586"/>
      <c r="AH173" s="1693"/>
      <c r="AI173" s="1586"/>
      <c r="AJ173" s="1693"/>
      <c r="AK173" s="1586"/>
      <c r="AL173" s="1693"/>
      <c r="AM173" s="1586"/>
      <c r="AN173" s="1693"/>
      <c r="AO173" s="1586"/>
      <c r="AP173" s="1693"/>
      <c r="AQ173" s="1682"/>
      <c r="AR173" s="1593"/>
      <c r="AS173" s="1593"/>
      <c r="AT173" s="1593"/>
      <c r="AU173" s="1593"/>
      <c r="AV173" s="1683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758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694"/>
      <c r="K177" s="311"/>
      <c r="L177" s="312"/>
      <c r="M177" s="311"/>
      <c r="N177" s="1694"/>
      <c r="O177" s="311"/>
      <c r="P177" s="312"/>
      <c r="Q177" s="311"/>
      <c r="R177" s="1694"/>
      <c r="S177" s="311"/>
      <c r="T177" s="312"/>
      <c r="U177" s="311"/>
      <c r="V177" s="1694"/>
      <c r="W177" s="311"/>
      <c r="X177" s="312"/>
      <c r="Y177" s="311"/>
      <c r="Z177" s="1694"/>
      <c r="AA177" s="311"/>
      <c r="AB177" s="1694"/>
      <c r="AC177" s="45"/>
      <c r="AD177" s="1695"/>
      <c r="AE177" s="45"/>
      <c r="AF177" s="1695"/>
      <c r="AG177" s="45"/>
      <c r="AH177" s="1695"/>
      <c r="AI177" s="45"/>
      <c r="AJ177" s="1695"/>
      <c r="AK177" s="45"/>
      <c r="AL177" s="1695"/>
      <c r="AM177" s="45"/>
      <c r="AN177" s="1695"/>
      <c r="AO177" s="45"/>
      <c r="AP177" s="1695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3914" t="s">
        <v>208</v>
      </c>
      <c r="B178" s="3867" t="s">
        <v>209</v>
      </c>
      <c r="C178" s="1696" t="s">
        <v>210</v>
      </c>
      <c r="D178" s="1697">
        <f>SUM(E178:F178)</f>
        <v>0</v>
      </c>
      <c r="E178" s="1687">
        <f>+G178+I178+K178+M178+O178+Q178+S178+U178+W178+Y178+AA178+AC178+AE178+AG178+AI178+AK178+AM178+AO178</f>
        <v>0</v>
      </c>
      <c r="F178" s="1698">
        <f t="shared" ref="E178:F180" si="128">+H178+J178+L178+N178+P178+R178+T178+V178+X178+Z178+AB178+AD178+AF178+AH178+AJ178+AL178+AN178+AP178</f>
        <v>0</v>
      </c>
      <c r="G178" s="1699">
        <f>SUM(G179:G180)</f>
        <v>0</v>
      </c>
      <c r="H178" s="1700">
        <f t="shared" ref="H178:AS178" si="129">SUM(H179:H180)</f>
        <v>0</v>
      </c>
      <c r="I178" s="1699">
        <f t="shared" si="129"/>
        <v>0</v>
      </c>
      <c r="J178" s="1700">
        <f t="shared" si="129"/>
        <v>0</v>
      </c>
      <c r="K178" s="1699">
        <f>SUM(K179:K180)</f>
        <v>0</v>
      </c>
      <c r="L178" s="630">
        <f t="shared" si="129"/>
        <v>0</v>
      </c>
      <c r="M178" s="1699">
        <f t="shared" si="129"/>
        <v>0</v>
      </c>
      <c r="N178" s="1701">
        <f t="shared" si="129"/>
        <v>0</v>
      </c>
      <c r="O178" s="1702">
        <f t="shared" si="129"/>
        <v>0</v>
      </c>
      <c r="P178" s="1700">
        <f t="shared" si="129"/>
        <v>0</v>
      </c>
      <c r="Q178" s="1702">
        <f t="shared" si="129"/>
        <v>0</v>
      </c>
      <c r="R178" s="1700">
        <f t="shared" si="129"/>
        <v>0</v>
      </c>
      <c r="S178" s="1702">
        <f t="shared" si="129"/>
        <v>0</v>
      </c>
      <c r="T178" s="1700">
        <f t="shared" si="129"/>
        <v>0</v>
      </c>
      <c r="U178" s="1702">
        <f t="shared" si="129"/>
        <v>0</v>
      </c>
      <c r="V178" s="1700">
        <f t="shared" si="129"/>
        <v>0</v>
      </c>
      <c r="W178" s="1702">
        <f t="shared" si="129"/>
        <v>0</v>
      </c>
      <c r="X178" s="1700">
        <f t="shared" si="129"/>
        <v>0</v>
      </c>
      <c r="Y178" s="1702">
        <f t="shared" si="129"/>
        <v>0</v>
      </c>
      <c r="Z178" s="1700">
        <f t="shared" si="129"/>
        <v>0</v>
      </c>
      <c r="AA178" s="1702">
        <f t="shared" si="129"/>
        <v>0</v>
      </c>
      <c r="AB178" s="1700">
        <f t="shared" si="129"/>
        <v>0</v>
      </c>
      <c r="AC178" s="1699">
        <f t="shared" si="129"/>
        <v>0</v>
      </c>
      <c r="AD178" s="1700">
        <f t="shared" si="129"/>
        <v>0</v>
      </c>
      <c r="AE178" s="1699">
        <f t="shared" si="129"/>
        <v>0</v>
      </c>
      <c r="AF178" s="1700">
        <f t="shared" si="129"/>
        <v>0</v>
      </c>
      <c r="AG178" s="1699">
        <f t="shared" si="129"/>
        <v>0</v>
      </c>
      <c r="AH178" s="1700">
        <f t="shared" si="129"/>
        <v>0</v>
      </c>
      <c r="AI178" s="1699">
        <f t="shared" si="129"/>
        <v>0</v>
      </c>
      <c r="AJ178" s="1700">
        <f t="shared" si="129"/>
        <v>0</v>
      </c>
      <c r="AK178" s="1699">
        <f t="shared" si="129"/>
        <v>0</v>
      </c>
      <c r="AL178" s="1700">
        <f t="shared" si="129"/>
        <v>0</v>
      </c>
      <c r="AM178" s="1699">
        <f t="shared" si="129"/>
        <v>0</v>
      </c>
      <c r="AN178" s="1700">
        <f t="shared" si="129"/>
        <v>0</v>
      </c>
      <c r="AO178" s="1699">
        <f t="shared" si="129"/>
        <v>0</v>
      </c>
      <c r="AP178" s="1700">
        <f t="shared" si="129"/>
        <v>0</v>
      </c>
      <c r="AQ178" s="1703">
        <f t="shared" si="129"/>
        <v>0</v>
      </c>
      <c r="AR178" s="1700">
        <f t="shared" si="129"/>
        <v>0</v>
      </c>
      <c r="AS178" s="1700">
        <f t="shared" si="129"/>
        <v>0</v>
      </c>
      <c r="AT178" s="1700">
        <f>SUM(AT179:AT180)</f>
        <v>0</v>
      </c>
      <c r="AU178" s="1700">
        <f>SUM(AU179:AU180)</f>
        <v>0</v>
      </c>
      <c r="AV178" s="1704">
        <f>SUM(AV179:AV180)</f>
        <v>0</v>
      </c>
      <c r="AW178" s="1700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1696" t="s">
        <v>211</v>
      </c>
      <c r="D179" s="322">
        <f>SUM(E179:F179)</f>
        <v>0</v>
      </c>
      <c r="E179" s="322">
        <f t="shared" si="128"/>
        <v>0</v>
      </c>
      <c r="F179" s="1676">
        <f t="shared" si="128"/>
        <v>0</v>
      </c>
      <c r="G179" s="1575"/>
      <c r="H179" s="1576"/>
      <c r="I179" s="1586"/>
      <c r="J179" s="1593"/>
      <c r="K179" s="1586"/>
      <c r="L179" s="1705"/>
      <c r="M179" s="1586"/>
      <c r="N179" s="1576"/>
      <c r="O179" s="1586"/>
      <c r="P179" s="25"/>
      <c r="Q179" s="1586"/>
      <c r="R179" s="25"/>
      <c r="S179" s="1586"/>
      <c r="T179" s="25"/>
      <c r="U179" s="1586"/>
      <c r="V179" s="25"/>
      <c r="W179" s="1586"/>
      <c r="X179" s="25"/>
      <c r="Y179" s="1586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3906"/>
      <c r="B180" s="3866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3914" t="s">
        <v>213</v>
      </c>
      <c r="B181" s="3757" t="s">
        <v>214</v>
      </c>
      <c r="C181" s="1706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758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3867" t="s">
        <v>218</v>
      </c>
      <c r="C184" s="1696" t="s">
        <v>215</v>
      </c>
      <c r="D184" s="1676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1692"/>
      <c r="I184" s="357"/>
      <c r="J184" s="1692"/>
      <c r="K184" s="357"/>
      <c r="L184" s="1692"/>
      <c r="M184" s="357"/>
      <c r="N184" s="1692"/>
      <c r="O184" s="357"/>
      <c r="P184" s="1692"/>
      <c r="Q184" s="357"/>
      <c r="R184" s="1692"/>
      <c r="S184" s="357"/>
      <c r="T184" s="1692"/>
      <c r="U184" s="357"/>
      <c r="V184" s="1692"/>
      <c r="W184" s="357"/>
      <c r="X184" s="1692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866"/>
      <c r="C185" s="368" t="s">
        <v>219</v>
      </c>
      <c r="D185" s="1687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3895" t="s">
        <v>96</v>
      </c>
      <c r="C186" s="1706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1681"/>
      <c r="AB186" s="1693"/>
      <c r="AC186" s="1586"/>
      <c r="AD186" s="1593"/>
      <c r="AE186" s="1586"/>
      <c r="AF186" s="1593"/>
      <c r="AG186" s="1586"/>
      <c r="AH186" s="1593"/>
      <c r="AI186" s="1586"/>
      <c r="AJ186" s="1593"/>
      <c r="AK186" s="1586"/>
      <c r="AL186" s="1593"/>
      <c r="AM186" s="1586"/>
      <c r="AN186" s="1593"/>
      <c r="AO186" s="1586"/>
      <c r="AP186" s="1593"/>
      <c r="AQ186" s="1682"/>
      <c r="AR186" s="1576"/>
      <c r="AS186" s="1593"/>
      <c r="AT186" s="1593"/>
      <c r="AU186" s="1593"/>
      <c r="AV186" s="1579"/>
      <c r="AW186" s="1593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3906"/>
      <c r="B188" s="3898"/>
      <c r="C188" s="1707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3757" t="s">
        <v>222</v>
      </c>
      <c r="B189" s="3909" t="s">
        <v>196</v>
      </c>
      <c r="C189" s="3741"/>
      <c r="D189" s="1708">
        <f>SUM(E189+F189)</f>
        <v>0</v>
      </c>
      <c r="E189" s="1708">
        <f>SUM(AC189+AE189+AG189+AI189+AK189)</f>
        <v>0</v>
      </c>
      <c r="F189" s="1708">
        <f>SUM(AD189+AF189+AH189+AJ189+AL189)</f>
        <v>0</v>
      </c>
      <c r="G189" s="1618"/>
      <c r="H189" s="1619"/>
      <c r="I189" s="1618"/>
      <c r="J189" s="1619"/>
      <c r="K189" s="1618"/>
      <c r="L189" s="1619"/>
      <c r="M189" s="1618"/>
      <c r="N189" s="1619"/>
      <c r="O189" s="1618"/>
      <c r="P189" s="1619"/>
      <c r="Q189" s="1618"/>
      <c r="R189" s="1619"/>
      <c r="S189" s="1618"/>
      <c r="T189" s="1619"/>
      <c r="U189" s="1618"/>
      <c r="V189" s="1619"/>
      <c r="W189" s="1618"/>
      <c r="X189" s="1619"/>
      <c r="Y189" s="1618"/>
      <c r="Z189" s="1619"/>
      <c r="AA189" s="1618"/>
      <c r="AB189" s="1619"/>
      <c r="AC189" s="1619"/>
      <c r="AD189" s="1619"/>
      <c r="AE189" s="1619"/>
      <c r="AF189" s="1619"/>
      <c r="AG189" s="1619"/>
      <c r="AH189" s="1619"/>
      <c r="AI189" s="1619"/>
      <c r="AJ189" s="1619"/>
      <c r="AK189" s="1709"/>
      <c r="AL189" s="1710"/>
      <c r="AM189" s="1618"/>
      <c r="AN189" s="1619"/>
      <c r="AO189" s="1618"/>
      <c r="AP189" s="1619"/>
      <c r="AQ189" s="1711"/>
      <c r="AR189" s="1712"/>
      <c r="AS189" s="1710"/>
      <c r="AT189" s="1710"/>
      <c r="AU189" s="1710"/>
      <c r="AV189" s="1713"/>
      <c r="AW189" s="1713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1676">
        <f t="shared" si="137"/>
        <v>0</v>
      </c>
      <c r="E190" s="1676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3757" t="s">
        <v>96</v>
      </c>
      <c r="C192" s="1706" t="s">
        <v>215</v>
      </c>
      <c r="D192" s="1676">
        <f t="shared" si="137"/>
        <v>0</v>
      </c>
      <c r="E192" s="322">
        <f t="shared" si="139"/>
        <v>0</v>
      </c>
      <c r="F192" s="378">
        <f t="shared" si="139"/>
        <v>0</v>
      </c>
      <c r="G192" s="1679"/>
      <c r="H192" s="1714"/>
      <c r="I192" s="1679"/>
      <c r="J192" s="1714"/>
      <c r="K192" s="1679"/>
      <c r="L192" s="1714"/>
      <c r="M192" s="1679"/>
      <c r="N192" s="1714"/>
      <c r="O192" s="1679"/>
      <c r="P192" s="1714"/>
      <c r="Q192" s="1679"/>
      <c r="R192" s="1714"/>
      <c r="S192" s="1679"/>
      <c r="T192" s="1714"/>
      <c r="U192" s="1679"/>
      <c r="V192" s="1714"/>
      <c r="W192" s="1679"/>
      <c r="X192" s="1714"/>
      <c r="Y192" s="1679"/>
      <c r="Z192" s="1714"/>
      <c r="AA192" s="1679"/>
      <c r="AB192" s="1714"/>
      <c r="AC192" s="1714"/>
      <c r="AD192" s="1714"/>
      <c r="AE192" s="1714"/>
      <c r="AF192" s="1714"/>
      <c r="AG192" s="1714"/>
      <c r="AH192" s="1714"/>
      <c r="AI192" s="1714"/>
      <c r="AJ192" s="1714"/>
      <c r="AK192" s="1586"/>
      <c r="AL192" s="1593"/>
      <c r="AM192" s="1679"/>
      <c r="AN192" s="1714"/>
      <c r="AO192" s="1679"/>
      <c r="AP192" s="1714"/>
      <c r="AQ192" s="1682"/>
      <c r="AR192" s="1576"/>
      <c r="AS192" s="1593"/>
      <c r="AT192" s="1593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758"/>
      <c r="B193" s="3758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1715"/>
      <c r="I193" s="311"/>
      <c r="J193" s="1715"/>
      <c r="K193" s="311"/>
      <c r="L193" s="1715"/>
      <c r="M193" s="311"/>
      <c r="N193" s="1715"/>
      <c r="O193" s="311"/>
      <c r="P193" s="1715"/>
      <c r="Q193" s="311"/>
      <c r="R193" s="1715"/>
      <c r="S193" s="311"/>
      <c r="T193" s="1715"/>
      <c r="U193" s="311"/>
      <c r="V193" s="1715"/>
      <c r="W193" s="311"/>
      <c r="X193" s="1715"/>
      <c r="Y193" s="311"/>
      <c r="Z193" s="1715"/>
      <c r="AA193" s="311"/>
      <c r="AB193" s="1715"/>
      <c r="AC193" s="1715"/>
      <c r="AD193" s="1715"/>
      <c r="AE193" s="1715"/>
      <c r="AF193" s="1715"/>
      <c r="AG193" s="1715"/>
      <c r="AH193" s="1715"/>
      <c r="AI193" s="1715"/>
      <c r="AJ193" s="1715"/>
      <c r="AK193" s="1716"/>
      <c r="AL193" s="1717"/>
      <c r="AM193" s="1718"/>
      <c r="AN193" s="1715"/>
      <c r="AO193" s="1718"/>
      <c r="AP193" s="1715"/>
      <c r="AQ193" s="1719"/>
      <c r="AR193" s="1720"/>
      <c r="AS193" s="1717"/>
      <c r="AT193" s="1717"/>
      <c r="AU193" s="1717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3910" t="s">
        <v>225</v>
      </c>
      <c r="B194" s="3912" t="s">
        <v>226</v>
      </c>
      <c r="C194" s="1721" t="s">
        <v>227</v>
      </c>
      <c r="D194" s="1676">
        <f t="shared" si="137"/>
        <v>0</v>
      </c>
      <c r="E194" s="1676">
        <f t="shared" ref="E194:F196" si="140">SUM(Y194+AA194+AC194+AE194+AG194+AI194+AK194+AM194+AO194)</f>
        <v>0</v>
      </c>
      <c r="F194" s="1722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3911"/>
      <c r="B196" s="3913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3757" t="s">
        <v>231</v>
      </c>
      <c r="C197" s="1723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1679"/>
      <c r="H197" s="1714"/>
      <c r="I197" s="1679"/>
      <c r="J197" s="1714"/>
      <c r="K197" s="1679"/>
      <c r="L197" s="1714"/>
      <c r="M197" s="1679"/>
      <c r="N197" s="1714"/>
      <c r="O197" s="1679"/>
      <c r="P197" s="1714"/>
      <c r="Q197" s="1679"/>
      <c r="R197" s="1714"/>
      <c r="S197" s="1679"/>
      <c r="T197" s="1714"/>
      <c r="U197" s="1679"/>
      <c r="V197" s="1714"/>
      <c r="W197" s="1679"/>
      <c r="X197" s="1714"/>
      <c r="Y197" s="1679"/>
      <c r="Z197" s="1714"/>
      <c r="AA197" s="1679"/>
      <c r="AB197" s="1714"/>
      <c r="AC197" s="1586"/>
      <c r="AD197" s="1593"/>
      <c r="AE197" s="1586"/>
      <c r="AF197" s="1593"/>
      <c r="AG197" s="1586"/>
      <c r="AH197" s="1593"/>
      <c r="AI197" s="1586"/>
      <c r="AJ197" s="1593"/>
      <c r="AK197" s="1586"/>
      <c r="AL197" s="1593"/>
      <c r="AM197" s="1586"/>
      <c r="AN197" s="1593"/>
      <c r="AO197" s="1586"/>
      <c r="AP197" s="1593"/>
      <c r="AQ197" s="1724"/>
      <c r="AR197" s="1593"/>
      <c r="AS197" s="1593"/>
      <c r="AT197" s="1593"/>
      <c r="AU197" s="1593"/>
      <c r="AV197" s="1725"/>
      <c r="AW197" s="1593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3906"/>
      <c r="B198" s="3758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3743" t="s">
        <v>235</v>
      </c>
      <c r="B200" s="3744"/>
      <c r="C200" s="3745"/>
      <c r="D200" s="3895" t="s">
        <v>4</v>
      </c>
      <c r="E200" s="3896"/>
      <c r="F200" s="3897"/>
      <c r="G200" s="3734" t="s">
        <v>5</v>
      </c>
      <c r="H200" s="3753"/>
      <c r="I200" s="3753"/>
      <c r="J200" s="3753"/>
      <c r="K200" s="3753"/>
      <c r="L200" s="3753"/>
      <c r="M200" s="3753"/>
      <c r="N200" s="3753"/>
      <c r="O200" s="3753"/>
      <c r="P200" s="3753"/>
      <c r="Q200" s="3753"/>
      <c r="R200" s="3753"/>
      <c r="S200" s="3753"/>
      <c r="T200" s="3753"/>
      <c r="U200" s="3753"/>
      <c r="V200" s="3753"/>
      <c r="W200" s="3753"/>
      <c r="X200" s="3753"/>
      <c r="Y200" s="3753"/>
      <c r="Z200" s="3753"/>
      <c r="AA200" s="3753"/>
      <c r="AB200" s="3754"/>
      <c r="AC200" s="3907" t="s">
        <v>9</v>
      </c>
      <c r="AD200" s="3892" t="s">
        <v>236</v>
      </c>
      <c r="AE200" s="3892" t="s">
        <v>237</v>
      </c>
      <c r="AF200" s="3892" t="s">
        <v>238</v>
      </c>
      <c r="AG200" s="3892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3875" t="s">
        <v>14</v>
      </c>
      <c r="H201" s="3760"/>
      <c r="I201" s="3734" t="s">
        <v>15</v>
      </c>
      <c r="J201" s="3742"/>
      <c r="K201" s="3753" t="s">
        <v>16</v>
      </c>
      <c r="L201" s="3742"/>
      <c r="M201" s="3734" t="s">
        <v>17</v>
      </c>
      <c r="N201" s="3742"/>
      <c r="O201" s="3734" t="s">
        <v>18</v>
      </c>
      <c r="P201" s="3742"/>
      <c r="Q201" s="3734" t="s">
        <v>19</v>
      </c>
      <c r="R201" s="3742"/>
      <c r="S201" s="3734" t="s">
        <v>20</v>
      </c>
      <c r="T201" s="3742"/>
      <c r="U201" s="3734" t="s">
        <v>21</v>
      </c>
      <c r="V201" s="3742"/>
      <c r="W201" s="3734" t="s">
        <v>22</v>
      </c>
      <c r="X201" s="3742"/>
      <c r="Y201" s="3734" t="s">
        <v>23</v>
      </c>
      <c r="Z201" s="3741"/>
      <c r="AA201" s="3734" t="s">
        <v>24</v>
      </c>
      <c r="AB201" s="3741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3746"/>
      <c r="B202" s="3499"/>
      <c r="C202" s="3747"/>
      <c r="D202" s="1604" t="s">
        <v>32</v>
      </c>
      <c r="E202" s="1581" t="s">
        <v>33</v>
      </c>
      <c r="F202" s="1571" t="s">
        <v>34</v>
      </c>
      <c r="G202" s="1606" t="s">
        <v>33</v>
      </c>
      <c r="H202" s="1571" t="s">
        <v>34</v>
      </c>
      <c r="I202" s="1606" t="s">
        <v>33</v>
      </c>
      <c r="J202" s="1571" t="s">
        <v>34</v>
      </c>
      <c r="K202" s="1572" t="s">
        <v>33</v>
      </c>
      <c r="L202" s="1571" t="s">
        <v>34</v>
      </c>
      <c r="M202" s="1572" t="s">
        <v>33</v>
      </c>
      <c r="N202" s="1571" t="s">
        <v>34</v>
      </c>
      <c r="O202" s="1572" t="s">
        <v>33</v>
      </c>
      <c r="P202" s="1571" t="s">
        <v>34</v>
      </c>
      <c r="Q202" s="1572" t="s">
        <v>33</v>
      </c>
      <c r="R202" s="1571" t="s">
        <v>34</v>
      </c>
      <c r="S202" s="1572" t="s">
        <v>33</v>
      </c>
      <c r="T202" s="1571" t="s">
        <v>34</v>
      </c>
      <c r="U202" s="1572" t="s">
        <v>33</v>
      </c>
      <c r="V202" s="1571" t="s">
        <v>34</v>
      </c>
      <c r="W202" s="1572" t="s">
        <v>33</v>
      </c>
      <c r="X202" s="1571" t="s">
        <v>34</v>
      </c>
      <c r="Y202" s="1572" t="s">
        <v>33</v>
      </c>
      <c r="Z202" s="1571" t="s">
        <v>34</v>
      </c>
      <c r="AA202" s="1572" t="s">
        <v>33</v>
      </c>
      <c r="AB202" s="1571" t="s">
        <v>34</v>
      </c>
      <c r="AC202" s="3908"/>
      <c r="AD202" s="3894"/>
      <c r="AE202" s="3894"/>
      <c r="AF202" s="3894"/>
      <c r="AG202" s="3894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3903" t="s">
        <v>240</v>
      </c>
      <c r="B203" s="3904"/>
      <c r="C203" s="3905"/>
      <c r="D203" s="1726">
        <f>SUM(E203+F203)</f>
        <v>0</v>
      </c>
      <c r="E203" s="1584">
        <f>+K203+M203+O203+Q203+S203</f>
        <v>0</v>
      </c>
      <c r="F203" s="1727">
        <f>+L203+N203+P203+R203+T203</f>
        <v>0</v>
      </c>
      <c r="G203" s="1679"/>
      <c r="H203" s="1714"/>
      <c r="I203" s="1679"/>
      <c r="J203" s="1714"/>
      <c r="K203" s="1586"/>
      <c r="L203" s="1593"/>
      <c r="M203" s="1586"/>
      <c r="N203" s="1593"/>
      <c r="O203" s="1586"/>
      <c r="P203" s="1593"/>
      <c r="Q203" s="1586"/>
      <c r="R203" s="1593"/>
      <c r="S203" s="1586"/>
      <c r="T203" s="1593"/>
      <c r="U203" s="1728"/>
      <c r="V203" s="1729"/>
      <c r="W203" s="1728"/>
      <c r="X203" s="1729"/>
      <c r="Y203" s="1728"/>
      <c r="Z203" s="1729"/>
      <c r="AA203" s="1728"/>
      <c r="AB203" s="1730"/>
      <c r="AC203" s="1682"/>
      <c r="AD203" s="1574">
        <f t="shared" ref="AD203:AD208" si="141">SUM(AE203:AG203)</f>
        <v>0</v>
      </c>
      <c r="AE203" s="1593"/>
      <c r="AF203" s="1593"/>
      <c r="AG203" s="1593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3743" t="s">
        <v>235</v>
      </c>
      <c r="B210" s="3744"/>
      <c r="C210" s="3745"/>
      <c r="D210" s="3895" t="s">
        <v>4</v>
      </c>
      <c r="E210" s="3896"/>
      <c r="F210" s="3900"/>
      <c r="G210" s="3902" t="s">
        <v>5</v>
      </c>
      <c r="H210" s="3753"/>
      <c r="I210" s="3753"/>
      <c r="J210" s="3753"/>
      <c r="K210" s="3753"/>
      <c r="L210" s="3753"/>
      <c r="M210" s="3753"/>
      <c r="N210" s="3753"/>
      <c r="O210" s="3753"/>
      <c r="P210" s="3753"/>
      <c r="Q210" s="3753"/>
      <c r="R210" s="3753"/>
      <c r="S210" s="3753"/>
      <c r="T210" s="3753"/>
      <c r="U210" s="3753"/>
      <c r="V210" s="3753"/>
      <c r="W210" s="3753"/>
      <c r="X210" s="3753"/>
      <c r="Y210" s="3753"/>
      <c r="Z210" s="3753"/>
      <c r="AA210" s="3753"/>
      <c r="AB210" s="3753"/>
      <c r="AC210" s="3753"/>
      <c r="AD210" s="3753"/>
      <c r="AE210" s="3753"/>
      <c r="AF210" s="3753"/>
      <c r="AG210" s="3753"/>
      <c r="AH210" s="3753"/>
      <c r="AI210" s="3753"/>
      <c r="AJ210" s="3753"/>
      <c r="AK210" s="3753"/>
      <c r="AL210" s="3753"/>
      <c r="AM210" s="3753"/>
      <c r="AN210" s="3753"/>
      <c r="AO210" s="3753"/>
      <c r="AP210" s="3742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3898"/>
      <c r="E211" s="3567"/>
      <c r="F211" s="3901"/>
      <c r="G211" s="3875" t="s">
        <v>14</v>
      </c>
      <c r="H211" s="3760"/>
      <c r="I211" s="3734" t="s">
        <v>15</v>
      </c>
      <c r="J211" s="3742"/>
      <c r="K211" s="3753" t="s">
        <v>16</v>
      </c>
      <c r="L211" s="3742"/>
      <c r="M211" s="3734" t="s">
        <v>17</v>
      </c>
      <c r="N211" s="3742"/>
      <c r="O211" s="3734" t="s">
        <v>18</v>
      </c>
      <c r="P211" s="3742"/>
      <c r="Q211" s="3734" t="s">
        <v>19</v>
      </c>
      <c r="R211" s="3742"/>
      <c r="S211" s="3734" t="s">
        <v>20</v>
      </c>
      <c r="T211" s="3742"/>
      <c r="U211" s="3734" t="s">
        <v>21</v>
      </c>
      <c r="V211" s="3742"/>
      <c r="W211" s="3734" t="s">
        <v>22</v>
      </c>
      <c r="X211" s="3742"/>
      <c r="Y211" s="3734" t="s">
        <v>23</v>
      </c>
      <c r="Z211" s="3741"/>
      <c r="AA211" s="3734" t="s">
        <v>24</v>
      </c>
      <c r="AB211" s="3741"/>
      <c r="AC211" s="3734" t="s">
        <v>247</v>
      </c>
      <c r="AD211" s="3741"/>
      <c r="AE211" s="3734" t="s">
        <v>248</v>
      </c>
      <c r="AF211" s="3741"/>
      <c r="AG211" s="3734" t="s">
        <v>249</v>
      </c>
      <c r="AH211" s="3741"/>
      <c r="AI211" s="3734" t="s">
        <v>250</v>
      </c>
      <c r="AJ211" s="3741"/>
      <c r="AK211" s="3734" t="s">
        <v>29</v>
      </c>
      <c r="AL211" s="3741"/>
      <c r="AM211" s="3734" t="s">
        <v>30</v>
      </c>
      <c r="AN211" s="3741"/>
      <c r="AO211" s="3734" t="s">
        <v>31</v>
      </c>
      <c r="AP211" s="3741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3746"/>
      <c r="B212" s="3499"/>
      <c r="C212" s="3747"/>
      <c r="D212" s="1731" t="s">
        <v>32</v>
      </c>
      <c r="E212" s="1657" t="s">
        <v>33</v>
      </c>
      <c r="F212" s="442" t="s">
        <v>34</v>
      </c>
      <c r="G212" s="1572" t="s">
        <v>33</v>
      </c>
      <c r="H212" s="1571" t="s">
        <v>34</v>
      </c>
      <c r="I212" s="1572" t="s">
        <v>33</v>
      </c>
      <c r="J212" s="1571" t="s">
        <v>34</v>
      </c>
      <c r="K212" s="1572" t="s">
        <v>33</v>
      </c>
      <c r="L212" s="1571" t="s">
        <v>34</v>
      </c>
      <c r="M212" s="1572" t="s">
        <v>33</v>
      </c>
      <c r="N212" s="1571" t="s">
        <v>34</v>
      </c>
      <c r="O212" s="1572" t="s">
        <v>33</v>
      </c>
      <c r="P212" s="1571" t="s">
        <v>34</v>
      </c>
      <c r="Q212" s="1572" t="s">
        <v>33</v>
      </c>
      <c r="R212" s="1571" t="s">
        <v>34</v>
      </c>
      <c r="S212" s="1572" t="s">
        <v>33</v>
      </c>
      <c r="T212" s="1571" t="s">
        <v>34</v>
      </c>
      <c r="U212" s="1572" t="s">
        <v>33</v>
      </c>
      <c r="V212" s="1571" t="s">
        <v>34</v>
      </c>
      <c r="W212" s="1572" t="s">
        <v>33</v>
      </c>
      <c r="X212" s="1571" t="s">
        <v>34</v>
      </c>
      <c r="Y212" s="1572" t="s">
        <v>33</v>
      </c>
      <c r="Z212" s="1571" t="s">
        <v>34</v>
      </c>
      <c r="AA212" s="1572" t="s">
        <v>33</v>
      </c>
      <c r="AB212" s="1571" t="s">
        <v>34</v>
      </c>
      <c r="AC212" s="1572" t="s">
        <v>33</v>
      </c>
      <c r="AD212" s="1571" t="s">
        <v>34</v>
      </c>
      <c r="AE212" s="1572" t="s">
        <v>33</v>
      </c>
      <c r="AF212" s="1571" t="s">
        <v>34</v>
      </c>
      <c r="AG212" s="1572" t="s">
        <v>33</v>
      </c>
      <c r="AH212" s="1571" t="s">
        <v>34</v>
      </c>
      <c r="AI212" s="1572" t="s">
        <v>33</v>
      </c>
      <c r="AJ212" s="1571" t="s">
        <v>34</v>
      </c>
      <c r="AK212" s="1572" t="s">
        <v>33</v>
      </c>
      <c r="AL212" s="1571" t="s">
        <v>34</v>
      </c>
      <c r="AM212" s="1572" t="s">
        <v>33</v>
      </c>
      <c r="AN212" s="1571" t="s">
        <v>34</v>
      </c>
      <c r="AO212" s="1572" t="s">
        <v>33</v>
      </c>
      <c r="AP212" s="1571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3887" t="s">
        <v>251</v>
      </c>
      <c r="B213" s="3888"/>
      <c r="C213" s="3889"/>
      <c r="D213" s="1573">
        <f>SUM(E213:F213)</f>
        <v>0</v>
      </c>
      <c r="E213" s="1574">
        <f>SUM(G213+I213+K213+M213+O213+Q213+S213+U213+W213+Y213+AA213+AC213+AE213+AG213+AI213+AK213+AM213+AO213)</f>
        <v>0</v>
      </c>
      <c r="F213" s="1732">
        <f t="shared" ref="E213:F216" si="148">SUM(H213+J213+L213+N213+P213+R213+T213+V213+X213+Z213+AB213+AD213+AF213+AH213+AJ213+AL213+AN213+AP213)</f>
        <v>0</v>
      </c>
      <c r="G213" s="1733"/>
      <c r="H213" s="1576"/>
      <c r="I213" s="1575"/>
      <c r="J213" s="1576"/>
      <c r="K213" s="1575"/>
      <c r="L213" s="1576"/>
      <c r="M213" s="1575"/>
      <c r="N213" s="1576"/>
      <c r="O213" s="1575"/>
      <c r="P213" s="1576"/>
      <c r="Q213" s="1575"/>
      <c r="R213" s="1576"/>
      <c r="S213" s="1575"/>
      <c r="T213" s="1576"/>
      <c r="U213" s="1575"/>
      <c r="V213" s="1576"/>
      <c r="W213" s="1670"/>
      <c r="X213" s="1576"/>
      <c r="Y213" s="1575"/>
      <c r="Z213" s="1576"/>
      <c r="AA213" s="1575"/>
      <c r="AB213" s="1576"/>
      <c r="AC213" s="1575"/>
      <c r="AD213" s="1576"/>
      <c r="AE213" s="1575"/>
      <c r="AF213" s="1576"/>
      <c r="AG213" s="1575"/>
      <c r="AH213" s="1576"/>
      <c r="AI213" s="1575"/>
      <c r="AJ213" s="1576"/>
      <c r="AK213" s="1670"/>
      <c r="AL213" s="1576"/>
      <c r="AM213" s="1575"/>
      <c r="AN213" s="1576"/>
      <c r="AO213" s="1575"/>
      <c r="AP213" s="1576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3890" t="s">
        <v>256</v>
      </c>
      <c r="B218" s="3891"/>
      <c r="C218" s="3892"/>
      <c r="D218" s="3895" t="s">
        <v>257</v>
      </c>
      <c r="E218" s="3896"/>
      <c r="F218" s="3897"/>
      <c r="G218" s="3734" t="s">
        <v>5</v>
      </c>
      <c r="H218" s="3753"/>
      <c r="I218" s="3753"/>
      <c r="J218" s="3753"/>
      <c r="K218" s="3753"/>
      <c r="L218" s="3753"/>
      <c r="M218" s="3753"/>
      <c r="N218" s="3753"/>
      <c r="O218" s="3753"/>
      <c r="P218" s="3753"/>
      <c r="Q218" s="3753"/>
      <c r="R218" s="3753"/>
      <c r="S218" s="3753"/>
      <c r="T218" s="3753"/>
      <c r="U218" s="3753"/>
      <c r="V218" s="3753"/>
      <c r="W218" s="3753"/>
      <c r="X218" s="3753"/>
      <c r="Y218" s="3753"/>
      <c r="Z218" s="3753"/>
      <c r="AA218" s="3753"/>
      <c r="AB218" s="3753"/>
      <c r="AC218" s="3753"/>
      <c r="AD218" s="3753"/>
      <c r="AE218" s="3753"/>
      <c r="AF218" s="3753"/>
      <c r="AG218" s="3753"/>
      <c r="AH218" s="3753"/>
      <c r="AI218" s="3753"/>
      <c r="AJ218" s="3753"/>
      <c r="AK218" s="3753"/>
      <c r="AL218" s="3753"/>
      <c r="AM218" s="3753"/>
      <c r="AN218" s="3754"/>
      <c r="AO218" s="3876" t="s">
        <v>7</v>
      </c>
      <c r="AP218" s="3878" t="s">
        <v>258</v>
      </c>
      <c r="AQ218" s="3880" t="s">
        <v>259</v>
      </c>
      <c r="AR218" s="3874"/>
      <c r="AS218" s="3881" t="s">
        <v>260</v>
      </c>
      <c r="AT218" s="3871" t="s">
        <v>42</v>
      </c>
      <c r="AU218" s="3871" t="s">
        <v>261</v>
      </c>
      <c r="AV218" s="3873" t="s">
        <v>9</v>
      </c>
      <c r="AW218" s="3873" t="s">
        <v>262</v>
      </c>
      <c r="AX218" s="3874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3898"/>
      <c r="E219" s="3567"/>
      <c r="F219" s="3899"/>
      <c r="G219" s="3875" t="s">
        <v>124</v>
      </c>
      <c r="H219" s="3760"/>
      <c r="I219" s="3753" t="s">
        <v>16</v>
      </c>
      <c r="J219" s="3742"/>
      <c r="K219" s="3734" t="s">
        <v>17</v>
      </c>
      <c r="L219" s="3742"/>
      <c r="M219" s="3734" t="s">
        <v>18</v>
      </c>
      <c r="N219" s="3742"/>
      <c r="O219" s="3734" t="s">
        <v>19</v>
      </c>
      <c r="P219" s="3742"/>
      <c r="Q219" s="3734" t="s">
        <v>20</v>
      </c>
      <c r="R219" s="3742"/>
      <c r="S219" s="3734" t="s">
        <v>21</v>
      </c>
      <c r="T219" s="3742"/>
      <c r="U219" s="3734" t="s">
        <v>22</v>
      </c>
      <c r="V219" s="3742"/>
      <c r="W219" s="3734" t="s">
        <v>23</v>
      </c>
      <c r="X219" s="3741"/>
      <c r="Y219" s="3734" t="s">
        <v>24</v>
      </c>
      <c r="Z219" s="3741"/>
      <c r="AA219" s="3734" t="s">
        <v>247</v>
      </c>
      <c r="AB219" s="3741"/>
      <c r="AC219" s="3734" t="s">
        <v>248</v>
      </c>
      <c r="AD219" s="3741"/>
      <c r="AE219" s="3734" t="s">
        <v>249</v>
      </c>
      <c r="AF219" s="3741"/>
      <c r="AG219" s="3734" t="s">
        <v>250</v>
      </c>
      <c r="AH219" s="3741"/>
      <c r="AI219" s="3734" t="s">
        <v>29</v>
      </c>
      <c r="AJ219" s="3741"/>
      <c r="AK219" s="3734" t="s">
        <v>30</v>
      </c>
      <c r="AL219" s="3741"/>
      <c r="AM219" s="3734" t="s">
        <v>31</v>
      </c>
      <c r="AN219" s="3741"/>
      <c r="AO219" s="3343"/>
      <c r="AP219" s="3346"/>
      <c r="AQ219" s="3883" t="s">
        <v>263</v>
      </c>
      <c r="AR219" s="3885" t="s">
        <v>264</v>
      </c>
      <c r="AS219" s="3350"/>
      <c r="AT219" s="3331"/>
      <c r="AU219" s="3331"/>
      <c r="AV219" s="3334"/>
      <c r="AW219" s="3334"/>
      <c r="AX219" s="3874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3893"/>
      <c r="B220" s="3562"/>
      <c r="C220" s="3894"/>
      <c r="D220" s="1734" t="s">
        <v>32</v>
      </c>
      <c r="E220" s="1735" t="s">
        <v>33</v>
      </c>
      <c r="F220" s="617" t="s">
        <v>34</v>
      </c>
      <c r="G220" s="1572" t="s">
        <v>33</v>
      </c>
      <c r="H220" s="1571" t="s">
        <v>34</v>
      </c>
      <c r="I220" s="1572" t="s">
        <v>33</v>
      </c>
      <c r="J220" s="1571" t="s">
        <v>34</v>
      </c>
      <c r="K220" s="1572" t="s">
        <v>33</v>
      </c>
      <c r="L220" s="1571" t="s">
        <v>34</v>
      </c>
      <c r="M220" s="1572" t="s">
        <v>33</v>
      </c>
      <c r="N220" s="1571" t="s">
        <v>34</v>
      </c>
      <c r="O220" s="1572" t="s">
        <v>33</v>
      </c>
      <c r="P220" s="1571" t="s">
        <v>34</v>
      </c>
      <c r="Q220" s="1572" t="s">
        <v>33</v>
      </c>
      <c r="R220" s="1571" t="s">
        <v>34</v>
      </c>
      <c r="S220" s="1572" t="s">
        <v>33</v>
      </c>
      <c r="T220" s="1571" t="s">
        <v>34</v>
      </c>
      <c r="U220" s="1572" t="s">
        <v>33</v>
      </c>
      <c r="V220" s="1571" t="s">
        <v>34</v>
      </c>
      <c r="W220" s="1572" t="s">
        <v>33</v>
      </c>
      <c r="X220" s="1571" t="s">
        <v>34</v>
      </c>
      <c r="Y220" s="1572" t="s">
        <v>33</v>
      </c>
      <c r="Z220" s="1571" t="s">
        <v>34</v>
      </c>
      <c r="AA220" s="1572" t="s">
        <v>33</v>
      </c>
      <c r="AB220" s="1571" t="s">
        <v>34</v>
      </c>
      <c r="AC220" s="1572" t="s">
        <v>33</v>
      </c>
      <c r="AD220" s="1571" t="s">
        <v>34</v>
      </c>
      <c r="AE220" s="1572" t="s">
        <v>33</v>
      </c>
      <c r="AF220" s="1571" t="s">
        <v>34</v>
      </c>
      <c r="AG220" s="1572" t="s">
        <v>33</v>
      </c>
      <c r="AH220" s="1571" t="s">
        <v>34</v>
      </c>
      <c r="AI220" s="1572" t="s">
        <v>33</v>
      </c>
      <c r="AJ220" s="1571" t="s">
        <v>34</v>
      </c>
      <c r="AK220" s="1572" t="s">
        <v>33</v>
      </c>
      <c r="AL220" s="1571" t="s">
        <v>34</v>
      </c>
      <c r="AM220" s="1572" t="s">
        <v>33</v>
      </c>
      <c r="AN220" s="1571" t="s">
        <v>34</v>
      </c>
      <c r="AO220" s="3877"/>
      <c r="AP220" s="3879"/>
      <c r="AQ220" s="3884"/>
      <c r="AR220" s="3886"/>
      <c r="AS220" s="3882"/>
      <c r="AT220" s="3872"/>
      <c r="AU220" s="3872"/>
      <c r="AV220" s="3537"/>
      <c r="AW220" s="3537"/>
      <c r="AX220" s="3874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3868" t="s">
        <v>265</v>
      </c>
      <c r="B221" s="3869" t="s">
        <v>266</v>
      </c>
      <c r="C221" s="3870"/>
      <c r="D221" s="1736">
        <f t="shared" ref="D221:D265" si="149">SUM(E221+F221)</f>
        <v>15</v>
      </c>
      <c r="E221" s="1737">
        <f t="shared" ref="E221:F227" si="150">SUM(G221+I221+K221+M221+O221+Q221+S221+U221+W221+Y221+AA221+AC221+AE221+AG221+AI221+AK221+AM221)</f>
        <v>9</v>
      </c>
      <c r="F221" s="1738">
        <f t="shared" si="150"/>
        <v>6</v>
      </c>
      <c r="G221" s="1739">
        <v>0</v>
      </c>
      <c r="H221" s="1740">
        <v>0</v>
      </c>
      <c r="I221" s="1741">
        <v>0</v>
      </c>
      <c r="J221" s="1740">
        <v>0</v>
      </c>
      <c r="K221" s="1741">
        <v>1</v>
      </c>
      <c r="L221" s="1740">
        <v>0</v>
      </c>
      <c r="M221" s="1741">
        <v>0</v>
      </c>
      <c r="N221" s="1740">
        <v>0</v>
      </c>
      <c r="O221" s="1741">
        <v>2</v>
      </c>
      <c r="P221" s="1740">
        <v>1</v>
      </c>
      <c r="Q221" s="1741">
        <v>0</v>
      </c>
      <c r="R221" s="1740">
        <v>1</v>
      </c>
      <c r="S221" s="1741">
        <v>1</v>
      </c>
      <c r="T221" s="1740">
        <v>0</v>
      </c>
      <c r="U221" s="1741">
        <v>3</v>
      </c>
      <c r="V221" s="1742">
        <v>0</v>
      </c>
      <c r="W221" s="1741">
        <v>1</v>
      </c>
      <c r="X221" s="1742">
        <v>1</v>
      </c>
      <c r="Y221" s="1741">
        <v>0</v>
      </c>
      <c r="Z221" s="1742">
        <v>0</v>
      </c>
      <c r="AA221" s="1741">
        <v>0</v>
      </c>
      <c r="AB221" s="1742">
        <v>0</v>
      </c>
      <c r="AC221" s="1741">
        <v>1</v>
      </c>
      <c r="AD221" s="1742">
        <v>1</v>
      </c>
      <c r="AE221" s="1741">
        <v>0</v>
      </c>
      <c r="AF221" s="1742">
        <v>0</v>
      </c>
      <c r="AG221" s="1741">
        <v>0</v>
      </c>
      <c r="AH221" s="1742">
        <v>2</v>
      </c>
      <c r="AI221" s="1741">
        <v>0</v>
      </c>
      <c r="AJ221" s="1742">
        <v>0</v>
      </c>
      <c r="AK221" s="1741">
        <v>0</v>
      </c>
      <c r="AL221" s="1742">
        <v>0</v>
      </c>
      <c r="AM221" s="1741">
        <v>0</v>
      </c>
      <c r="AN221" s="1742">
        <v>0</v>
      </c>
      <c r="AO221" s="1743">
        <v>0</v>
      </c>
      <c r="AP221" s="1744">
        <v>0</v>
      </c>
      <c r="AQ221" s="466"/>
      <c r="AR221" s="467"/>
      <c r="AS221" s="467"/>
      <c r="AT221" s="1741">
        <v>0</v>
      </c>
      <c r="AU221" s="1741">
        <v>0</v>
      </c>
      <c r="AV221" s="1745">
        <v>0</v>
      </c>
      <c r="AW221" s="1745">
        <v>0</v>
      </c>
      <c r="AX221" s="1742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66</v>
      </c>
      <c r="E222" s="470">
        <f t="shared" si="150"/>
        <v>34</v>
      </c>
      <c r="F222" s="471">
        <f t="shared" si="150"/>
        <v>32</v>
      </c>
      <c r="G222" s="472">
        <v>0</v>
      </c>
      <c r="H222" s="473">
        <v>1</v>
      </c>
      <c r="I222" s="474">
        <v>0</v>
      </c>
      <c r="J222" s="473">
        <v>0</v>
      </c>
      <c r="K222" s="474">
        <v>1</v>
      </c>
      <c r="L222" s="473">
        <v>0</v>
      </c>
      <c r="M222" s="474">
        <v>0</v>
      </c>
      <c r="N222" s="473">
        <v>1</v>
      </c>
      <c r="O222" s="474">
        <v>2</v>
      </c>
      <c r="P222" s="473">
        <v>1</v>
      </c>
      <c r="Q222" s="474">
        <v>1</v>
      </c>
      <c r="R222" s="473">
        <v>1</v>
      </c>
      <c r="S222" s="474">
        <v>1</v>
      </c>
      <c r="T222" s="473">
        <v>0</v>
      </c>
      <c r="U222" s="474">
        <v>3</v>
      </c>
      <c r="V222" s="475">
        <v>0</v>
      </c>
      <c r="W222" s="474">
        <v>4</v>
      </c>
      <c r="X222" s="475">
        <v>4</v>
      </c>
      <c r="Y222" s="474">
        <v>2</v>
      </c>
      <c r="Z222" s="475">
        <v>2</v>
      </c>
      <c r="AA222" s="474">
        <v>3</v>
      </c>
      <c r="AB222" s="475">
        <v>1</v>
      </c>
      <c r="AC222" s="474">
        <v>2</v>
      </c>
      <c r="AD222" s="475">
        <v>2</v>
      </c>
      <c r="AE222" s="474">
        <v>1</v>
      </c>
      <c r="AF222" s="475">
        <v>0</v>
      </c>
      <c r="AG222" s="474">
        <v>3</v>
      </c>
      <c r="AH222" s="475">
        <v>8</v>
      </c>
      <c r="AI222" s="474">
        <v>2</v>
      </c>
      <c r="AJ222" s="475">
        <v>6</v>
      </c>
      <c r="AK222" s="474">
        <v>6</v>
      </c>
      <c r="AL222" s="475">
        <v>2</v>
      </c>
      <c r="AM222" s="474">
        <v>3</v>
      </c>
      <c r="AN222" s="475">
        <v>3</v>
      </c>
      <c r="AO222" s="476">
        <v>0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0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>
        <v>0</v>
      </c>
      <c r="AP223" s="486">
        <v>0</v>
      </c>
      <c r="AQ223" s="481">
        <v>0</v>
      </c>
      <c r="AR223" s="486">
        <v>0</v>
      </c>
      <c r="AS223" s="1739">
        <v>0</v>
      </c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>
        <v>0</v>
      </c>
      <c r="AP224" s="495">
        <v>0</v>
      </c>
      <c r="AQ224" s="466"/>
      <c r="AR224" s="467"/>
      <c r="AS224" s="481">
        <v>0</v>
      </c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>
        <v>0</v>
      </c>
      <c r="AP225" s="495">
        <v>0</v>
      </c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>
        <v>0</v>
      </c>
      <c r="AP226" s="502">
        <v>0</v>
      </c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>
        <v>0</v>
      </c>
      <c r="AP227" s="502">
        <v>0</v>
      </c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758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>
        <v>0</v>
      </c>
      <c r="AP228" s="477">
        <v>0</v>
      </c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3757" t="s">
        <v>100</v>
      </c>
      <c r="B229" s="3296" t="s">
        <v>269</v>
      </c>
      <c r="C229" s="3296"/>
      <c r="D229" s="1726">
        <f t="shared" si="149"/>
        <v>56</v>
      </c>
      <c r="E229" s="1746">
        <f t="shared" si="161"/>
        <v>31</v>
      </c>
      <c r="F229" s="1747">
        <f t="shared" si="161"/>
        <v>25</v>
      </c>
      <c r="G229" s="1739">
        <v>0</v>
      </c>
      <c r="H229" s="1740">
        <v>4</v>
      </c>
      <c r="I229" s="1741">
        <v>1</v>
      </c>
      <c r="J229" s="1740">
        <v>0</v>
      </c>
      <c r="K229" s="1741">
        <v>0</v>
      </c>
      <c r="L229" s="1740">
        <v>0</v>
      </c>
      <c r="M229" s="1741">
        <v>0</v>
      </c>
      <c r="N229" s="1740">
        <v>0</v>
      </c>
      <c r="O229" s="1741">
        <v>0</v>
      </c>
      <c r="P229" s="1740">
        <v>1</v>
      </c>
      <c r="Q229" s="1741">
        <v>0</v>
      </c>
      <c r="R229" s="1740">
        <v>0</v>
      </c>
      <c r="S229" s="1741">
        <v>0</v>
      </c>
      <c r="T229" s="1740">
        <v>1</v>
      </c>
      <c r="U229" s="1741">
        <v>1</v>
      </c>
      <c r="V229" s="1742">
        <v>0</v>
      </c>
      <c r="W229" s="1741">
        <v>3</v>
      </c>
      <c r="X229" s="1742">
        <v>0</v>
      </c>
      <c r="Y229" s="1741">
        <v>2</v>
      </c>
      <c r="Z229" s="1742">
        <v>5</v>
      </c>
      <c r="AA229" s="1741">
        <v>1</v>
      </c>
      <c r="AB229" s="1742">
        <v>0</v>
      </c>
      <c r="AC229" s="1741">
        <v>7</v>
      </c>
      <c r="AD229" s="1742">
        <v>4</v>
      </c>
      <c r="AE229" s="1741">
        <v>5</v>
      </c>
      <c r="AF229" s="1742">
        <v>3</v>
      </c>
      <c r="AG229" s="1741">
        <v>6</v>
      </c>
      <c r="AH229" s="1742">
        <v>3</v>
      </c>
      <c r="AI229" s="1741">
        <v>1</v>
      </c>
      <c r="AJ229" s="1742">
        <v>1</v>
      </c>
      <c r="AK229" s="1741">
        <v>2</v>
      </c>
      <c r="AL229" s="1742">
        <v>2</v>
      </c>
      <c r="AM229" s="1741">
        <v>2</v>
      </c>
      <c r="AN229" s="1742">
        <v>1</v>
      </c>
      <c r="AO229" s="485">
        <v>0</v>
      </c>
      <c r="AP229" s="486">
        <v>2</v>
      </c>
      <c r="AQ229" s="1739">
        <v>56</v>
      </c>
      <c r="AR229" s="487">
        <v>56</v>
      </c>
      <c r="AS229" s="1739">
        <v>12</v>
      </c>
      <c r="AT229" s="483">
        <v>99</v>
      </c>
      <c r="AU229" s="483">
        <v>0</v>
      </c>
      <c r="AV229" s="487">
        <v>9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101</v>
      </c>
      <c r="E230" s="488">
        <f t="shared" si="161"/>
        <v>55</v>
      </c>
      <c r="F230" s="489">
        <f t="shared" si="161"/>
        <v>46</v>
      </c>
      <c r="G230" s="490">
        <v>1</v>
      </c>
      <c r="H230" s="491">
        <v>5</v>
      </c>
      <c r="I230" s="492">
        <v>1</v>
      </c>
      <c r="J230" s="491">
        <v>0</v>
      </c>
      <c r="K230" s="492">
        <v>0</v>
      </c>
      <c r="L230" s="491">
        <v>0</v>
      </c>
      <c r="M230" s="492">
        <v>0</v>
      </c>
      <c r="N230" s="491">
        <v>1</v>
      </c>
      <c r="O230" s="492">
        <v>0</v>
      </c>
      <c r="P230" s="491">
        <v>1</v>
      </c>
      <c r="Q230" s="492">
        <v>2</v>
      </c>
      <c r="R230" s="491">
        <v>2</v>
      </c>
      <c r="S230" s="492">
        <v>0</v>
      </c>
      <c r="T230" s="491">
        <v>1</v>
      </c>
      <c r="U230" s="492">
        <v>2</v>
      </c>
      <c r="V230" s="493">
        <v>0</v>
      </c>
      <c r="W230" s="492">
        <v>4</v>
      </c>
      <c r="X230" s="493">
        <v>4</v>
      </c>
      <c r="Y230" s="492">
        <v>10</v>
      </c>
      <c r="Z230" s="493">
        <v>4</v>
      </c>
      <c r="AA230" s="492">
        <v>3</v>
      </c>
      <c r="AB230" s="493">
        <v>1</v>
      </c>
      <c r="AC230" s="492">
        <v>11</v>
      </c>
      <c r="AD230" s="493">
        <v>8</v>
      </c>
      <c r="AE230" s="492">
        <v>3</v>
      </c>
      <c r="AF230" s="493">
        <v>6</v>
      </c>
      <c r="AG230" s="492">
        <v>6</v>
      </c>
      <c r="AH230" s="493">
        <v>3</v>
      </c>
      <c r="AI230" s="492">
        <v>6</v>
      </c>
      <c r="AJ230" s="493">
        <v>3</v>
      </c>
      <c r="AK230" s="492">
        <v>3</v>
      </c>
      <c r="AL230" s="493">
        <v>1</v>
      </c>
      <c r="AM230" s="492">
        <v>3</v>
      </c>
      <c r="AN230" s="493">
        <v>6</v>
      </c>
      <c r="AO230" s="494">
        <v>0</v>
      </c>
      <c r="AP230" s="495">
        <v>0</v>
      </c>
      <c r="AQ230" s="466"/>
      <c r="AR230" s="513"/>
      <c r="AS230" s="481">
        <v>15</v>
      </c>
      <c r="AT230" s="492">
        <v>0</v>
      </c>
      <c r="AU230" s="492">
        <v>0</v>
      </c>
      <c r="AV230" s="496">
        <v>3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53</v>
      </c>
      <c r="E231" s="488">
        <f t="shared" si="161"/>
        <v>27</v>
      </c>
      <c r="F231" s="489">
        <f t="shared" si="161"/>
        <v>26</v>
      </c>
      <c r="G231" s="490">
        <v>0</v>
      </c>
      <c r="H231" s="491">
        <v>4</v>
      </c>
      <c r="I231" s="492">
        <v>1</v>
      </c>
      <c r="J231" s="491">
        <v>0</v>
      </c>
      <c r="K231" s="492">
        <v>0</v>
      </c>
      <c r="L231" s="491">
        <v>0</v>
      </c>
      <c r="M231" s="492">
        <v>0</v>
      </c>
      <c r="N231" s="491">
        <v>0</v>
      </c>
      <c r="O231" s="492">
        <v>0</v>
      </c>
      <c r="P231" s="491">
        <v>1</v>
      </c>
      <c r="Q231" s="492">
        <v>0</v>
      </c>
      <c r="R231" s="491">
        <v>0</v>
      </c>
      <c r="S231" s="492">
        <v>0</v>
      </c>
      <c r="T231" s="491">
        <v>1</v>
      </c>
      <c r="U231" s="492">
        <v>0</v>
      </c>
      <c r="V231" s="493">
        <v>0</v>
      </c>
      <c r="W231" s="492">
        <v>3</v>
      </c>
      <c r="X231" s="493">
        <v>0</v>
      </c>
      <c r="Y231" s="492">
        <v>2</v>
      </c>
      <c r="Z231" s="493">
        <v>5</v>
      </c>
      <c r="AA231" s="492">
        <v>1</v>
      </c>
      <c r="AB231" s="493">
        <v>0</v>
      </c>
      <c r="AC231" s="492">
        <v>7</v>
      </c>
      <c r="AD231" s="493">
        <v>5</v>
      </c>
      <c r="AE231" s="492">
        <v>4</v>
      </c>
      <c r="AF231" s="493">
        <v>3</v>
      </c>
      <c r="AG231" s="492">
        <v>6</v>
      </c>
      <c r="AH231" s="493">
        <v>3</v>
      </c>
      <c r="AI231" s="492">
        <v>1</v>
      </c>
      <c r="AJ231" s="493">
        <v>1</v>
      </c>
      <c r="AK231" s="492">
        <v>2</v>
      </c>
      <c r="AL231" s="493">
        <v>2</v>
      </c>
      <c r="AM231" s="492">
        <v>0</v>
      </c>
      <c r="AN231" s="493">
        <v>1</v>
      </c>
      <c r="AO231" s="494">
        <v>0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8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35</v>
      </c>
      <c r="E232" s="488">
        <f t="shared" si="161"/>
        <v>19</v>
      </c>
      <c r="F232" s="489">
        <f t="shared" si="161"/>
        <v>16</v>
      </c>
      <c r="G232" s="497">
        <v>0</v>
      </c>
      <c r="H232" s="498">
        <v>4</v>
      </c>
      <c r="I232" s="499">
        <v>1</v>
      </c>
      <c r="J232" s="498">
        <v>0</v>
      </c>
      <c r="K232" s="499">
        <v>0</v>
      </c>
      <c r="L232" s="498">
        <v>0</v>
      </c>
      <c r="M232" s="499">
        <v>0</v>
      </c>
      <c r="N232" s="498">
        <v>0</v>
      </c>
      <c r="O232" s="499">
        <v>0</v>
      </c>
      <c r="P232" s="498">
        <v>0</v>
      </c>
      <c r="Q232" s="499">
        <v>0</v>
      </c>
      <c r="R232" s="498">
        <v>0</v>
      </c>
      <c r="S232" s="499">
        <v>0</v>
      </c>
      <c r="T232" s="498">
        <v>1</v>
      </c>
      <c r="U232" s="499">
        <v>3</v>
      </c>
      <c r="V232" s="500">
        <v>0</v>
      </c>
      <c r="W232" s="499">
        <v>1</v>
      </c>
      <c r="X232" s="500">
        <v>0</v>
      </c>
      <c r="Y232" s="499">
        <v>4</v>
      </c>
      <c r="Z232" s="500">
        <v>1</v>
      </c>
      <c r="AA232" s="499">
        <v>1</v>
      </c>
      <c r="AB232" s="500">
        <v>0</v>
      </c>
      <c r="AC232" s="499">
        <v>2</v>
      </c>
      <c r="AD232" s="500">
        <v>3</v>
      </c>
      <c r="AE232" s="499">
        <v>2</v>
      </c>
      <c r="AF232" s="500">
        <v>2</v>
      </c>
      <c r="AG232" s="499">
        <v>1</v>
      </c>
      <c r="AH232" s="500">
        <v>3</v>
      </c>
      <c r="AI232" s="499">
        <v>1</v>
      </c>
      <c r="AJ232" s="500">
        <v>0</v>
      </c>
      <c r="AK232" s="499">
        <v>0</v>
      </c>
      <c r="AL232" s="500">
        <v>1</v>
      </c>
      <c r="AM232" s="499">
        <v>3</v>
      </c>
      <c r="AN232" s="500">
        <v>1</v>
      </c>
      <c r="AO232" s="501">
        <v>0</v>
      </c>
      <c r="AP232" s="502">
        <v>0</v>
      </c>
      <c r="AQ232" s="466"/>
      <c r="AR232" s="513"/>
      <c r="AS232" s="513"/>
      <c r="AT232" s="499">
        <v>0</v>
      </c>
      <c r="AU232" s="499">
        <v>0</v>
      </c>
      <c r="AV232" s="505">
        <v>2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4</v>
      </c>
      <c r="E233" s="488">
        <f t="shared" si="161"/>
        <v>1</v>
      </c>
      <c r="F233" s="489">
        <f t="shared" si="161"/>
        <v>3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0</v>
      </c>
      <c r="X233" s="500">
        <v>1</v>
      </c>
      <c r="Y233" s="499">
        <v>0</v>
      </c>
      <c r="Z233" s="500">
        <v>0</v>
      </c>
      <c r="AA233" s="499">
        <v>0</v>
      </c>
      <c r="AB233" s="500">
        <v>0</v>
      </c>
      <c r="AC233" s="499">
        <v>0</v>
      </c>
      <c r="AD233" s="500">
        <v>1</v>
      </c>
      <c r="AE233" s="499">
        <v>0</v>
      </c>
      <c r="AF233" s="500">
        <v>1</v>
      </c>
      <c r="AG233" s="499">
        <v>0</v>
      </c>
      <c r="AH233" s="500">
        <v>0</v>
      </c>
      <c r="AI233" s="499">
        <v>0</v>
      </c>
      <c r="AJ233" s="500">
        <v>0</v>
      </c>
      <c r="AK233" s="499">
        <v>1</v>
      </c>
      <c r="AL233" s="500">
        <v>0</v>
      </c>
      <c r="AM233" s="499">
        <v>0</v>
      </c>
      <c r="AN233" s="500">
        <v>0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758"/>
      <c r="B234" s="3302" t="s">
        <v>274</v>
      </c>
      <c r="C234" s="3302"/>
      <c r="D234" s="506">
        <f t="shared" si="149"/>
        <v>4</v>
      </c>
      <c r="E234" s="507">
        <f t="shared" si="161"/>
        <v>3</v>
      </c>
      <c r="F234" s="508">
        <f t="shared" si="161"/>
        <v>1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0</v>
      </c>
      <c r="Y234" s="474">
        <v>1</v>
      </c>
      <c r="Z234" s="475">
        <v>1</v>
      </c>
      <c r="AA234" s="474">
        <v>0</v>
      </c>
      <c r="AB234" s="475">
        <v>0</v>
      </c>
      <c r="AC234" s="474">
        <v>1</v>
      </c>
      <c r="AD234" s="475">
        <v>0</v>
      </c>
      <c r="AE234" s="474">
        <v>0</v>
      </c>
      <c r="AF234" s="475">
        <v>0</v>
      </c>
      <c r="AG234" s="474">
        <v>1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3757" t="s">
        <v>94</v>
      </c>
      <c r="B235" s="3296" t="s">
        <v>269</v>
      </c>
      <c r="C235" s="3296"/>
      <c r="D235" s="1726">
        <f t="shared" si="149"/>
        <v>38</v>
      </c>
      <c r="E235" s="1746">
        <f t="shared" si="161"/>
        <v>16</v>
      </c>
      <c r="F235" s="1747">
        <f t="shared" si="161"/>
        <v>22</v>
      </c>
      <c r="G235" s="1739"/>
      <c r="H235" s="1740"/>
      <c r="I235" s="1741">
        <v>0</v>
      </c>
      <c r="J235" s="1740">
        <v>0</v>
      </c>
      <c r="K235" s="1741">
        <v>0</v>
      </c>
      <c r="L235" s="1740">
        <v>0</v>
      </c>
      <c r="M235" s="1741">
        <v>0</v>
      </c>
      <c r="N235" s="1740">
        <v>0</v>
      </c>
      <c r="O235" s="1741">
        <v>0</v>
      </c>
      <c r="P235" s="1740">
        <v>0</v>
      </c>
      <c r="Q235" s="1741">
        <v>0</v>
      </c>
      <c r="R235" s="1740">
        <v>0</v>
      </c>
      <c r="S235" s="1741">
        <v>0</v>
      </c>
      <c r="T235" s="1740">
        <v>0</v>
      </c>
      <c r="U235" s="1741">
        <v>1</v>
      </c>
      <c r="V235" s="1742">
        <v>0</v>
      </c>
      <c r="W235" s="1741">
        <v>3</v>
      </c>
      <c r="X235" s="1742">
        <v>4</v>
      </c>
      <c r="Y235" s="1741">
        <v>1</v>
      </c>
      <c r="Z235" s="1742">
        <v>3</v>
      </c>
      <c r="AA235" s="1741">
        <v>0</v>
      </c>
      <c r="AB235" s="1742">
        <v>2</v>
      </c>
      <c r="AC235" s="1741">
        <v>1</v>
      </c>
      <c r="AD235" s="1742">
        <v>1</v>
      </c>
      <c r="AE235" s="1741">
        <v>2</v>
      </c>
      <c r="AF235" s="1742">
        <v>6</v>
      </c>
      <c r="AG235" s="1741">
        <v>3</v>
      </c>
      <c r="AH235" s="1742">
        <v>4</v>
      </c>
      <c r="AI235" s="1741">
        <v>2</v>
      </c>
      <c r="AJ235" s="1742">
        <v>2</v>
      </c>
      <c r="AK235" s="1741">
        <v>3</v>
      </c>
      <c r="AL235" s="1742">
        <v>0</v>
      </c>
      <c r="AM235" s="1741">
        <v>0</v>
      </c>
      <c r="AN235" s="1742">
        <v>0</v>
      </c>
      <c r="AO235" s="485">
        <v>2</v>
      </c>
      <c r="AP235" s="486">
        <v>1</v>
      </c>
      <c r="AQ235" s="1739">
        <v>37</v>
      </c>
      <c r="AR235" s="487">
        <v>33</v>
      </c>
      <c r="AS235" s="1739">
        <v>9</v>
      </c>
      <c r="AT235" s="483">
        <v>0</v>
      </c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97</v>
      </c>
      <c r="E236" s="488">
        <f t="shared" si="161"/>
        <v>33</v>
      </c>
      <c r="F236" s="489">
        <f t="shared" si="161"/>
        <v>64</v>
      </c>
      <c r="G236" s="490"/>
      <c r="H236" s="491"/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2</v>
      </c>
      <c r="V236" s="493">
        <v>0</v>
      </c>
      <c r="W236" s="492">
        <v>4</v>
      </c>
      <c r="X236" s="493">
        <v>6</v>
      </c>
      <c r="Y236" s="492">
        <v>7</v>
      </c>
      <c r="Z236" s="493">
        <v>4</v>
      </c>
      <c r="AA236" s="492">
        <v>1</v>
      </c>
      <c r="AB236" s="493">
        <v>9</v>
      </c>
      <c r="AC236" s="492">
        <v>3</v>
      </c>
      <c r="AD236" s="493">
        <v>11</v>
      </c>
      <c r="AE236" s="492">
        <v>5</v>
      </c>
      <c r="AF236" s="493">
        <v>20</v>
      </c>
      <c r="AG236" s="492">
        <v>2</v>
      </c>
      <c r="AH236" s="493">
        <v>10</v>
      </c>
      <c r="AI236" s="492">
        <v>5</v>
      </c>
      <c r="AJ236" s="493">
        <v>4</v>
      </c>
      <c r="AK236" s="492">
        <v>4</v>
      </c>
      <c r="AL236" s="493">
        <v>0</v>
      </c>
      <c r="AM236" s="492">
        <v>0</v>
      </c>
      <c r="AN236" s="493">
        <v>0</v>
      </c>
      <c r="AO236" s="494">
        <v>9</v>
      </c>
      <c r="AP236" s="495">
        <v>2</v>
      </c>
      <c r="AQ236" s="466"/>
      <c r="AR236" s="513"/>
      <c r="AS236" s="481">
        <v>16</v>
      </c>
      <c r="AT236" s="492">
        <v>0</v>
      </c>
      <c r="AU236" s="492">
        <v>0</v>
      </c>
      <c r="AV236" s="496">
        <v>0</v>
      </c>
      <c r="AW236" s="496">
        <v>0</v>
      </c>
      <c r="AX236" s="491">
        <v>0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28</v>
      </c>
      <c r="E237" s="488">
        <f t="shared" si="161"/>
        <v>12</v>
      </c>
      <c r="F237" s="489">
        <f t="shared" si="161"/>
        <v>16</v>
      </c>
      <c r="G237" s="490"/>
      <c r="H237" s="491"/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1</v>
      </c>
      <c r="V237" s="493">
        <v>0</v>
      </c>
      <c r="W237" s="492">
        <v>1</v>
      </c>
      <c r="X237" s="493">
        <v>1</v>
      </c>
      <c r="Y237" s="492">
        <v>1</v>
      </c>
      <c r="Z237" s="493">
        <v>1</v>
      </c>
      <c r="AA237" s="492">
        <v>0</v>
      </c>
      <c r="AB237" s="493">
        <v>0</v>
      </c>
      <c r="AC237" s="492">
        <v>0</v>
      </c>
      <c r="AD237" s="493">
        <v>1</v>
      </c>
      <c r="AE237" s="492">
        <v>2</v>
      </c>
      <c r="AF237" s="493">
        <v>7</v>
      </c>
      <c r="AG237" s="492">
        <v>3</v>
      </c>
      <c r="AH237" s="493">
        <v>3</v>
      </c>
      <c r="AI237" s="492">
        <v>1</v>
      </c>
      <c r="AJ237" s="493">
        <v>3</v>
      </c>
      <c r="AK237" s="492">
        <v>3</v>
      </c>
      <c r="AL237" s="493">
        <v>0</v>
      </c>
      <c r="AM237" s="492">
        <v>0</v>
      </c>
      <c r="AN237" s="493">
        <v>0</v>
      </c>
      <c r="AO237" s="494">
        <v>2</v>
      </c>
      <c r="AP237" s="495">
        <v>1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33</v>
      </c>
      <c r="E238" s="488">
        <f t="shared" si="161"/>
        <v>11</v>
      </c>
      <c r="F238" s="489">
        <f t="shared" si="161"/>
        <v>22</v>
      </c>
      <c r="G238" s="497"/>
      <c r="H238" s="498"/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0</v>
      </c>
      <c r="X238" s="500">
        <v>0</v>
      </c>
      <c r="Y238" s="499">
        <v>2</v>
      </c>
      <c r="Z238" s="500">
        <v>1</v>
      </c>
      <c r="AA238" s="499">
        <v>1</v>
      </c>
      <c r="AB238" s="500">
        <v>3</v>
      </c>
      <c r="AC238" s="499">
        <v>1</v>
      </c>
      <c r="AD238" s="500">
        <v>5</v>
      </c>
      <c r="AE238" s="499">
        <v>2</v>
      </c>
      <c r="AF238" s="500">
        <v>10</v>
      </c>
      <c r="AG238" s="499">
        <v>1</v>
      </c>
      <c r="AH238" s="500">
        <v>3</v>
      </c>
      <c r="AI238" s="499">
        <v>2</v>
      </c>
      <c r="AJ238" s="500">
        <v>0</v>
      </c>
      <c r="AK238" s="499">
        <v>2</v>
      </c>
      <c r="AL238" s="500">
        <v>0</v>
      </c>
      <c r="AM238" s="499">
        <v>0</v>
      </c>
      <c r="AN238" s="500">
        <v>0</v>
      </c>
      <c r="AO238" s="501">
        <v>5</v>
      </c>
      <c r="AP238" s="502">
        <v>0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4</v>
      </c>
      <c r="E239" s="488">
        <f t="shared" si="161"/>
        <v>2</v>
      </c>
      <c r="F239" s="489">
        <f t="shared" si="161"/>
        <v>2</v>
      </c>
      <c r="G239" s="497"/>
      <c r="H239" s="498"/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0</v>
      </c>
      <c r="Y239" s="499">
        <v>0</v>
      </c>
      <c r="Z239" s="500">
        <v>0</v>
      </c>
      <c r="AA239" s="499">
        <v>0</v>
      </c>
      <c r="AB239" s="500">
        <v>0</v>
      </c>
      <c r="AC239" s="499">
        <v>0</v>
      </c>
      <c r="AD239" s="500">
        <v>0</v>
      </c>
      <c r="AE239" s="499">
        <v>1</v>
      </c>
      <c r="AF239" s="500">
        <v>1</v>
      </c>
      <c r="AG239" s="499">
        <v>1</v>
      </c>
      <c r="AH239" s="500">
        <v>0</v>
      </c>
      <c r="AI239" s="499">
        <v>0</v>
      </c>
      <c r="AJ239" s="500">
        <v>0</v>
      </c>
      <c r="AK239" s="499">
        <v>0</v>
      </c>
      <c r="AL239" s="500">
        <v>1</v>
      </c>
      <c r="AM239" s="499">
        <v>0</v>
      </c>
      <c r="AN239" s="500">
        <v>0</v>
      </c>
      <c r="AO239" s="501">
        <v>0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758"/>
      <c r="B240" s="3767" t="s">
        <v>274</v>
      </c>
      <c r="C240" s="3767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>
        <v>0</v>
      </c>
      <c r="J240" s="473">
        <v>0</v>
      </c>
      <c r="K240" s="474">
        <v>0</v>
      </c>
      <c r="L240" s="473">
        <v>0</v>
      </c>
      <c r="M240" s="474">
        <v>0</v>
      </c>
      <c r="N240" s="473">
        <v>0</v>
      </c>
      <c r="O240" s="474">
        <v>0</v>
      </c>
      <c r="P240" s="473">
        <v>0</v>
      </c>
      <c r="Q240" s="474">
        <v>0</v>
      </c>
      <c r="R240" s="473">
        <v>0</v>
      </c>
      <c r="S240" s="474">
        <v>0</v>
      </c>
      <c r="T240" s="473">
        <v>0</v>
      </c>
      <c r="U240" s="474">
        <v>0</v>
      </c>
      <c r="V240" s="475">
        <v>0</v>
      </c>
      <c r="W240" s="474">
        <v>0</v>
      </c>
      <c r="X240" s="475">
        <v>0</v>
      </c>
      <c r="Y240" s="474">
        <v>0</v>
      </c>
      <c r="Z240" s="475">
        <v>0</v>
      </c>
      <c r="AA240" s="474">
        <v>0</v>
      </c>
      <c r="AB240" s="475">
        <v>0</v>
      </c>
      <c r="AC240" s="474">
        <v>0</v>
      </c>
      <c r="AD240" s="475">
        <v>0</v>
      </c>
      <c r="AE240" s="474">
        <v>0</v>
      </c>
      <c r="AF240" s="475">
        <v>0</v>
      </c>
      <c r="AG240" s="474">
        <v>0</v>
      </c>
      <c r="AH240" s="475">
        <v>0</v>
      </c>
      <c r="AI240" s="474">
        <v>0</v>
      </c>
      <c r="AJ240" s="475">
        <v>0</v>
      </c>
      <c r="AK240" s="474">
        <v>0</v>
      </c>
      <c r="AL240" s="475">
        <v>0</v>
      </c>
      <c r="AM240" s="474">
        <v>0</v>
      </c>
      <c r="AN240" s="475">
        <v>0</v>
      </c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3757" t="s">
        <v>275</v>
      </c>
      <c r="B241" s="3296" t="s">
        <v>269</v>
      </c>
      <c r="C241" s="3296"/>
      <c r="D241" s="1726">
        <f>SUM(E241+F241)</f>
        <v>36</v>
      </c>
      <c r="E241" s="1746">
        <f t="shared" si="161"/>
        <v>23</v>
      </c>
      <c r="F241" s="1747">
        <f t="shared" si="161"/>
        <v>13</v>
      </c>
      <c r="G241" s="1739">
        <v>0</v>
      </c>
      <c r="H241" s="1740">
        <v>1</v>
      </c>
      <c r="I241" s="1741">
        <v>1</v>
      </c>
      <c r="J241" s="1740">
        <v>0</v>
      </c>
      <c r="K241" s="1741">
        <v>2</v>
      </c>
      <c r="L241" s="1740">
        <v>0</v>
      </c>
      <c r="M241" s="1741">
        <v>1</v>
      </c>
      <c r="N241" s="1740">
        <v>1</v>
      </c>
      <c r="O241" s="1741">
        <v>6</v>
      </c>
      <c r="P241" s="1740">
        <v>3</v>
      </c>
      <c r="Q241" s="1741">
        <v>3</v>
      </c>
      <c r="R241" s="1740">
        <v>3</v>
      </c>
      <c r="S241" s="1741">
        <v>1</v>
      </c>
      <c r="T241" s="1740">
        <v>2</v>
      </c>
      <c r="U241" s="1741">
        <v>6</v>
      </c>
      <c r="V241" s="1740">
        <v>0</v>
      </c>
      <c r="W241" s="1741">
        <v>3</v>
      </c>
      <c r="X241" s="1740">
        <v>2</v>
      </c>
      <c r="Y241" s="1741">
        <v>0</v>
      </c>
      <c r="Z241" s="1740">
        <v>1</v>
      </c>
      <c r="AA241" s="1741">
        <v>0</v>
      </c>
      <c r="AB241" s="1740">
        <v>0</v>
      </c>
      <c r="AC241" s="1741">
        <v>0</v>
      </c>
      <c r="AD241" s="1740">
        <v>0</v>
      </c>
      <c r="AE241" s="1741">
        <v>0</v>
      </c>
      <c r="AF241" s="1740">
        <v>0</v>
      </c>
      <c r="AG241" s="1741">
        <v>0</v>
      </c>
      <c r="AH241" s="1740">
        <v>0</v>
      </c>
      <c r="AI241" s="1741">
        <v>0</v>
      </c>
      <c r="AJ241" s="1740">
        <v>0</v>
      </c>
      <c r="AK241" s="1741">
        <v>0</v>
      </c>
      <c r="AL241" s="1740">
        <v>0</v>
      </c>
      <c r="AM241" s="1741">
        <v>0</v>
      </c>
      <c r="AN241" s="1740">
        <v>0</v>
      </c>
      <c r="AO241" s="1743">
        <v>0</v>
      </c>
      <c r="AP241" s="1748"/>
      <c r="AQ241" s="1739">
        <v>14</v>
      </c>
      <c r="AR241" s="487">
        <v>14</v>
      </c>
      <c r="AS241" s="1739">
        <v>7</v>
      </c>
      <c r="AT241" s="483">
        <v>0</v>
      </c>
      <c r="AU241" s="483">
        <v>0</v>
      </c>
      <c r="AV241" s="487">
        <v>3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67</v>
      </c>
      <c r="E242" s="488">
        <f t="shared" si="161"/>
        <v>42</v>
      </c>
      <c r="F242" s="489">
        <f t="shared" si="161"/>
        <v>25</v>
      </c>
      <c r="G242" s="490"/>
      <c r="H242" s="491"/>
      <c r="I242" s="492">
        <v>1</v>
      </c>
      <c r="J242" s="491">
        <v>0</v>
      </c>
      <c r="K242" s="492">
        <v>1</v>
      </c>
      <c r="L242" s="491">
        <v>3</v>
      </c>
      <c r="M242" s="492">
        <v>3</v>
      </c>
      <c r="N242" s="491">
        <v>0</v>
      </c>
      <c r="O242" s="492">
        <v>4</v>
      </c>
      <c r="P242" s="491">
        <v>1</v>
      </c>
      <c r="Q242" s="492">
        <v>14</v>
      </c>
      <c r="R242" s="491">
        <v>3</v>
      </c>
      <c r="S242" s="492">
        <v>5</v>
      </c>
      <c r="T242" s="491">
        <v>7</v>
      </c>
      <c r="U242" s="492">
        <v>6</v>
      </c>
      <c r="V242" s="491">
        <v>4</v>
      </c>
      <c r="W242" s="492">
        <v>8</v>
      </c>
      <c r="X242" s="491">
        <v>4</v>
      </c>
      <c r="Y242" s="492">
        <v>0</v>
      </c>
      <c r="Z242" s="491">
        <v>2</v>
      </c>
      <c r="AA242" s="492">
        <v>0</v>
      </c>
      <c r="AB242" s="491">
        <v>0</v>
      </c>
      <c r="AC242" s="492">
        <v>0</v>
      </c>
      <c r="AD242" s="491">
        <v>1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5</v>
      </c>
      <c r="AT242" s="492">
        <v>0</v>
      </c>
      <c r="AU242" s="492">
        <v>0</v>
      </c>
      <c r="AV242" s="496">
        <v>8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33</v>
      </c>
      <c r="E243" s="488">
        <f t="shared" si="161"/>
        <v>21</v>
      </c>
      <c r="F243" s="489">
        <f t="shared" si="161"/>
        <v>12</v>
      </c>
      <c r="G243" s="490"/>
      <c r="H243" s="491"/>
      <c r="I243" s="492">
        <v>1</v>
      </c>
      <c r="J243" s="491">
        <v>0</v>
      </c>
      <c r="K243" s="492">
        <v>1</v>
      </c>
      <c r="L243" s="491">
        <v>0</v>
      </c>
      <c r="M243" s="492">
        <v>1</v>
      </c>
      <c r="N243" s="491">
        <v>1</v>
      </c>
      <c r="O243" s="492">
        <v>6</v>
      </c>
      <c r="P243" s="491">
        <v>3</v>
      </c>
      <c r="Q243" s="492">
        <v>3</v>
      </c>
      <c r="R243" s="491">
        <v>3</v>
      </c>
      <c r="S243" s="492">
        <v>1</v>
      </c>
      <c r="T243" s="491">
        <v>2</v>
      </c>
      <c r="U243" s="492">
        <v>5</v>
      </c>
      <c r="V243" s="491">
        <v>0</v>
      </c>
      <c r="W243" s="492">
        <v>3</v>
      </c>
      <c r="X243" s="491">
        <v>2</v>
      </c>
      <c r="Y243" s="492">
        <v>0</v>
      </c>
      <c r="Z243" s="491">
        <v>1</v>
      </c>
      <c r="AA243" s="492">
        <v>0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3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6</v>
      </c>
      <c r="E244" s="488">
        <f t="shared" si="161"/>
        <v>3</v>
      </c>
      <c r="F244" s="489">
        <f t="shared" si="161"/>
        <v>3</v>
      </c>
      <c r="G244" s="497"/>
      <c r="H244" s="498"/>
      <c r="I244" s="499">
        <v>0</v>
      </c>
      <c r="J244" s="498">
        <v>0</v>
      </c>
      <c r="K244" s="499">
        <v>0</v>
      </c>
      <c r="L244" s="498">
        <v>0</v>
      </c>
      <c r="M244" s="499">
        <v>0</v>
      </c>
      <c r="N244" s="498">
        <v>0</v>
      </c>
      <c r="O244" s="499">
        <v>2</v>
      </c>
      <c r="P244" s="498">
        <v>1</v>
      </c>
      <c r="Q244" s="499">
        <v>0</v>
      </c>
      <c r="R244" s="498">
        <v>0</v>
      </c>
      <c r="S244" s="499">
        <v>0</v>
      </c>
      <c r="T244" s="498">
        <v>1</v>
      </c>
      <c r="U244" s="499">
        <v>0</v>
      </c>
      <c r="V244" s="498">
        <v>0</v>
      </c>
      <c r="W244" s="499">
        <v>1</v>
      </c>
      <c r="X244" s="498">
        <v>1</v>
      </c>
      <c r="Y244" s="499">
        <v>0</v>
      </c>
      <c r="Z244" s="498">
        <v>0</v>
      </c>
      <c r="AA244" s="499">
        <v>0</v>
      </c>
      <c r="AB244" s="498">
        <v>0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0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0</v>
      </c>
      <c r="E245" s="488">
        <f t="shared" si="161"/>
        <v>0</v>
      </c>
      <c r="F245" s="489">
        <f t="shared" si="161"/>
        <v>0</v>
      </c>
      <c r="G245" s="497"/>
      <c r="H245" s="498"/>
      <c r="I245" s="499">
        <v>0</v>
      </c>
      <c r="J245" s="498">
        <v>0</v>
      </c>
      <c r="K245" s="499">
        <v>0</v>
      </c>
      <c r="L245" s="498">
        <v>0</v>
      </c>
      <c r="M245" s="499">
        <v>0</v>
      </c>
      <c r="N245" s="498">
        <v>0</v>
      </c>
      <c r="O245" s="499">
        <v>0</v>
      </c>
      <c r="P245" s="498">
        <v>0</v>
      </c>
      <c r="Q245" s="499">
        <v>0</v>
      </c>
      <c r="R245" s="498">
        <v>0</v>
      </c>
      <c r="S245" s="499">
        <v>0</v>
      </c>
      <c r="T245" s="498">
        <v>0</v>
      </c>
      <c r="U245" s="499">
        <v>0</v>
      </c>
      <c r="V245" s="498">
        <v>0</v>
      </c>
      <c r="W245" s="499">
        <v>0</v>
      </c>
      <c r="X245" s="498">
        <v>0</v>
      </c>
      <c r="Y245" s="499">
        <v>0</v>
      </c>
      <c r="Z245" s="498">
        <v>0</v>
      </c>
      <c r="AA245" s="499">
        <v>0</v>
      </c>
      <c r="AB245" s="498">
        <v>0</v>
      </c>
      <c r="AC245" s="499">
        <v>0</v>
      </c>
      <c r="AD245" s="498">
        <v>0</v>
      </c>
      <c r="AE245" s="499">
        <v>0</v>
      </c>
      <c r="AF245" s="498">
        <v>0</v>
      </c>
      <c r="AG245" s="499">
        <v>0</v>
      </c>
      <c r="AH245" s="498">
        <v>0</v>
      </c>
      <c r="AI245" s="499">
        <v>0</v>
      </c>
      <c r="AJ245" s="498">
        <v>0</v>
      </c>
      <c r="AK245" s="499">
        <v>0</v>
      </c>
      <c r="AL245" s="498">
        <v>0</v>
      </c>
      <c r="AM245" s="499">
        <v>0</v>
      </c>
      <c r="AN245" s="498">
        <v>0</v>
      </c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758"/>
      <c r="B246" s="3767" t="s">
        <v>274</v>
      </c>
      <c r="C246" s="3767"/>
      <c r="D246" s="506">
        <f t="shared" si="149"/>
        <v>0</v>
      </c>
      <c r="E246" s="507">
        <f t="shared" si="161"/>
        <v>0</v>
      </c>
      <c r="F246" s="508">
        <f t="shared" si="161"/>
        <v>0</v>
      </c>
      <c r="G246" s="3528"/>
      <c r="H246" s="3528"/>
      <c r="I246" s="474">
        <v>0</v>
      </c>
      <c r="J246" s="473">
        <v>0</v>
      </c>
      <c r="K246" s="474">
        <v>0</v>
      </c>
      <c r="L246" s="473">
        <v>0</v>
      </c>
      <c r="M246" s="474">
        <v>0</v>
      </c>
      <c r="N246" s="473">
        <v>0</v>
      </c>
      <c r="O246" s="474">
        <v>0</v>
      </c>
      <c r="P246" s="473">
        <v>0</v>
      </c>
      <c r="Q246" s="474">
        <v>0</v>
      </c>
      <c r="R246" s="473">
        <v>0</v>
      </c>
      <c r="S246" s="474">
        <v>0</v>
      </c>
      <c r="T246" s="473">
        <v>0</v>
      </c>
      <c r="U246" s="474">
        <v>0</v>
      </c>
      <c r="V246" s="473">
        <v>0</v>
      </c>
      <c r="W246" s="474">
        <v>0</v>
      </c>
      <c r="X246" s="473">
        <v>0</v>
      </c>
      <c r="Y246" s="474">
        <v>0</v>
      </c>
      <c r="Z246" s="473">
        <v>0</v>
      </c>
      <c r="AA246" s="474">
        <v>0</v>
      </c>
      <c r="AB246" s="473">
        <v>0</v>
      </c>
      <c r="AC246" s="474">
        <v>0</v>
      </c>
      <c r="AD246" s="473">
        <v>0</v>
      </c>
      <c r="AE246" s="474">
        <v>0</v>
      </c>
      <c r="AF246" s="473">
        <v>0</v>
      </c>
      <c r="AG246" s="474">
        <v>0</v>
      </c>
      <c r="AH246" s="473">
        <v>0</v>
      </c>
      <c r="AI246" s="474">
        <v>0</v>
      </c>
      <c r="AJ246" s="473">
        <v>0</v>
      </c>
      <c r="AK246" s="474">
        <v>0</v>
      </c>
      <c r="AL246" s="473">
        <v>0</v>
      </c>
      <c r="AM246" s="474">
        <v>0</v>
      </c>
      <c r="AN246" s="473">
        <v>0</v>
      </c>
      <c r="AO246" s="476">
        <v>0</v>
      </c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3757" t="s">
        <v>276</v>
      </c>
      <c r="B247" s="3296" t="s">
        <v>269</v>
      </c>
      <c r="C247" s="3296"/>
      <c r="D247" s="1726">
        <f t="shared" si="149"/>
        <v>5</v>
      </c>
      <c r="E247" s="1746">
        <f t="shared" si="161"/>
        <v>2</v>
      </c>
      <c r="F247" s="1747">
        <f t="shared" si="161"/>
        <v>3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1</v>
      </c>
      <c r="S247" s="483">
        <v>0</v>
      </c>
      <c r="T247" s="482">
        <v>0</v>
      </c>
      <c r="U247" s="483">
        <v>0</v>
      </c>
      <c r="V247" s="484">
        <v>0</v>
      </c>
      <c r="W247" s="483">
        <v>0</v>
      </c>
      <c r="X247" s="484">
        <v>1</v>
      </c>
      <c r="Y247" s="1741">
        <v>1</v>
      </c>
      <c r="Z247" s="1742">
        <v>0</v>
      </c>
      <c r="AA247" s="1741">
        <v>1</v>
      </c>
      <c r="AB247" s="1742">
        <v>0</v>
      </c>
      <c r="AC247" s="1741">
        <v>0</v>
      </c>
      <c r="AD247" s="1742">
        <v>1</v>
      </c>
      <c r="AE247" s="1741">
        <v>0</v>
      </c>
      <c r="AF247" s="1742">
        <v>0</v>
      </c>
      <c r="AG247" s="1741">
        <v>0</v>
      </c>
      <c r="AH247" s="1742">
        <v>0</v>
      </c>
      <c r="AI247" s="1741">
        <v>0</v>
      </c>
      <c r="AJ247" s="1742">
        <v>0</v>
      </c>
      <c r="AK247" s="1741">
        <v>0</v>
      </c>
      <c r="AL247" s="1742">
        <v>0</v>
      </c>
      <c r="AM247" s="1741">
        <v>0</v>
      </c>
      <c r="AN247" s="1742">
        <v>0</v>
      </c>
      <c r="AO247" s="1749"/>
      <c r="AP247" s="1748"/>
      <c r="AQ247" s="1739">
        <v>5</v>
      </c>
      <c r="AR247" s="487">
        <v>5</v>
      </c>
      <c r="AS247" s="1739">
        <v>0</v>
      </c>
      <c r="AT247" s="483">
        <v>85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205</v>
      </c>
      <c r="E248" s="488">
        <f t="shared" si="161"/>
        <v>96</v>
      </c>
      <c r="F248" s="489">
        <f t="shared" si="161"/>
        <v>109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1</v>
      </c>
      <c r="V248" s="493">
        <v>0</v>
      </c>
      <c r="W248" s="492">
        <v>16</v>
      </c>
      <c r="X248" s="493">
        <v>26</v>
      </c>
      <c r="Y248" s="492">
        <v>51</v>
      </c>
      <c r="Z248" s="493">
        <v>52</v>
      </c>
      <c r="AA248" s="492">
        <v>25</v>
      </c>
      <c r="AB248" s="493">
        <v>30</v>
      </c>
      <c r="AC248" s="492">
        <v>3</v>
      </c>
      <c r="AD248" s="493">
        <v>0</v>
      </c>
      <c r="AE248" s="492">
        <v>0</v>
      </c>
      <c r="AF248" s="493">
        <v>1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22</v>
      </c>
      <c r="AT248" s="492">
        <v>0</v>
      </c>
      <c r="AU248" s="492">
        <v>0</v>
      </c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7</v>
      </c>
      <c r="E249" s="488">
        <f t="shared" si="161"/>
        <v>2</v>
      </c>
      <c r="F249" s="489">
        <f t="shared" si="161"/>
        <v>5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0</v>
      </c>
      <c r="X249" s="493">
        <v>2</v>
      </c>
      <c r="Y249" s="492">
        <v>1</v>
      </c>
      <c r="Z249" s="493">
        <v>2</v>
      </c>
      <c r="AA249" s="492">
        <v>1</v>
      </c>
      <c r="AB249" s="493">
        <v>1</v>
      </c>
      <c r="AC249" s="492">
        <v>0</v>
      </c>
      <c r="AD249" s="493">
        <v>0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9</v>
      </c>
      <c r="E250" s="488">
        <f t="shared" si="161"/>
        <v>4</v>
      </c>
      <c r="F250" s="489">
        <f t="shared" si="161"/>
        <v>5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1</v>
      </c>
      <c r="X250" s="500">
        <v>0</v>
      </c>
      <c r="Y250" s="499">
        <v>1</v>
      </c>
      <c r="Z250" s="500">
        <v>5</v>
      </c>
      <c r="AA250" s="499">
        <v>1</v>
      </c>
      <c r="AB250" s="500">
        <v>0</v>
      </c>
      <c r="AC250" s="499">
        <v>1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4</v>
      </c>
      <c r="E251" s="488">
        <f t="shared" si="161"/>
        <v>1</v>
      </c>
      <c r="F251" s="489">
        <f t="shared" si="161"/>
        <v>3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1</v>
      </c>
      <c r="Y251" s="499">
        <v>1</v>
      </c>
      <c r="Z251" s="500">
        <v>2</v>
      </c>
      <c r="AA251" s="499">
        <v>0</v>
      </c>
      <c r="AB251" s="500">
        <v>0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758"/>
      <c r="B252" s="3767" t="s">
        <v>274</v>
      </c>
      <c r="C252" s="3767"/>
      <c r="D252" s="506">
        <f t="shared" si="149"/>
        <v>5</v>
      </c>
      <c r="E252" s="507">
        <f t="shared" si="161"/>
        <v>3</v>
      </c>
      <c r="F252" s="507">
        <f t="shared" si="161"/>
        <v>2</v>
      </c>
      <c r="G252" s="472">
        <v>0</v>
      </c>
      <c r="H252" s="473">
        <v>0</v>
      </c>
      <c r="I252" s="474">
        <v>0</v>
      </c>
      <c r="J252" s="473">
        <v>0</v>
      </c>
      <c r="K252" s="474">
        <v>0</v>
      </c>
      <c r="L252" s="473">
        <v>0</v>
      </c>
      <c r="M252" s="474">
        <v>0</v>
      </c>
      <c r="N252" s="473">
        <v>0</v>
      </c>
      <c r="O252" s="474">
        <v>0</v>
      </c>
      <c r="P252" s="473">
        <v>0</v>
      </c>
      <c r="Q252" s="474">
        <v>0</v>
      </c>
      <c r="R252" s="473">
        <v>0</v>
      </c>
      <c r="S252" s="474">
        <v>0</v>
      </c>
      <c r="T252" s="473">
        <v>0</v>
      </c>
      <c r="U252" s="474">
        <v>0</v>
      </c>
      <c r="V252" s="475">
        <v>0</v>
      </c>
      <c r="W252" s="474">
        <v>2</v>
      </c>
      <c r="X252" s="475">
        <v>1</v>
      </c>
      <c r="Y252" s="474">
        <v>1</v>
      </c>
      <c r="Z252" s="475">
        <v>0</v>
      </c>
      <c r="AA252" s="474">
        <v>0</v>
      </c>
      <c r="AB252" s="475">
        <v>1</v>
      </c>
      <c r="AC252" s="474">
        <v>0</v>
      </c>
      <c r="AD252" s="475">
        <v>0</v>
      </c>
      <c r="AE252" s="474">
        <v>0</v>
      </c>
      <c r="AF252" s="475">
        <v>0</v>
      </c>
      <c r="AG252" s="474">
        <v>0</v>
      </c>
      <c r="AH252" s="475">
        <v>0</v>
      </c>
      <c r="AI252" s="474">
        <v>0</v>
      </c>
      <c r="AJ252" s="475">
        <v>0</v>
      </c>
      <c r="AK252" s="474">
        <v>0</v>
      </c>
      <c r="AL252" s="475">
        <v>0</v>
      </c>
      <c r="AM252" s="474">
        <v>0</v>
      </c>
      <c r="AN252" s="475">
        <v>0</v>
      </c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3867" t="s">
        <v>277</v>
      </c>
      <c r="B253" s="3296" t="s">
        <v>269</v>
      </c>
      <c r="C253" s="3296"/>
      <c r="D253" s="1726">
        <f t="shared" si="149"/>
        <v>0</v>
      </c>
      <c r="E253" s="1746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1742"/>
      <c r="AI253" s="1741"/>
      <c r="AJ253" s="1742"/>
      <c r="AK253" s="1741"/>
      <c r="AL253" s="1742"/>
      <c r="AM253" s="1741"/>
      <c r="AN253" s="1742"/>
      <c r="AO253" s="1750"/>
      <c r="AP253" s="1751"/>
      <c r="AQ253" s="1739">
        <v>0</v>
      </c>
      <c r="AR253" s="487">
        <v>0</v>
      </c>
      <c r="AS253" s="1739">
        <v>0</v>
      </c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>
        <v>0</v>
      </c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866"/>
      <c r="B258" s="3767" t="s">
        <v>274</v>
      </c>
      <c r="C258" s="3767"/>
      <c r="D258" s="1752">
        <f t="shared" si="149"/>
        <v>0</v>
      </c>
      <c r="E258" s="1079">
        <f t="shared" si="161"/>
        <v>0</v>
      </c>
      <c r="F258" s="1527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1753"/>
      <c r="AD258" s="1754"/>
      <c r="AE258" s="1753"/>
      <c r="AF258" s="1754"/>
      <c r="AG258" s="1753"/>
      <c r="AH258" s="1754"/>
      <c r="AI258" s="1753"/>
      <c r="AJ258" s="1754"/>
      <c r="AK258" s="1753"/>
      <c r="AL258" s="1754"/>
      <c r="AM258" s="1753"/>
      <c r="AN258" s="1754"/>
      <c r="AO258" s="1755"/>
      <c r="AP258" s="1756"/>
      <c r="AQ258" s="1528"/>
      <c r="AR258" s="1082"/>
      <c r="AS258" s="510"/>
      <c r="AT258" s="1753">
        <v>0</v>
      </c>
      <c r="AU258" s="1753">
        <v>0</v>
      </c>
      <c r="AV258" s="1083">
        <v>0</v>
      </c>
      <c r="AW258" s="1083">
        <v>0</v>
      </c>
      <c r="AX258" s="1757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3757" t="s">
        <v>104</v>
      </c>
      <c r="B259" s="3296" t="s">
        <v>269</v>
      </c>
      <c r="C259" s="3296"/>
      <c r="D259" s="411">
        <f t="shared" si="149"/>
        <v>22</v>
      </c>
      <c r="E259" s="479">
        <f t="shared" si="161"/>
        <v>6</v>
      </c>
      <c r="F259" s="480">
        <f t="shared" si="161"/>
        <v>16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0</v>
      </c>
      <c r="V259" s="484">
        <v>0</v>
      </c>
      <c r="W259" s="483">
        <v>0</v>
      </c>
      <c r="X259" s="484">
        <v>0</v>
      </c>
      <c r="Y259" s="483">
        <v>1</v>
      </c>
      <c r="Z259" s="484">
        <v>0</v>
      </c>
      <c r="AA259" s="483">
        <v>0</v>
      </c>
      <c r="AB259" s="484">
        <v>1</v>
      </c>
      <c r="AC259" s="483">
        <v>1</v>
      </c>
      <c r="AD259" s="484">
        <v>0</v>
      </c>
      <c r="AE259" s="483">
        <v>1</v>
      </c>
      <c r="AF259" s="484">
        <v>1</v>
      </c>
      <c r="AG259" s="483">
        <v>2</v>
      </c>
      <c r="AH259" s="484">
        <v>8</v>
      </c>
      <c r="AI259" s="483">
        <v>0</v>
      </c>
      <c r="AJ259" s="484">
        <v>3</v>
      </c>
      <c r="AK259" s="483">
        <v>0</v>
      </c>
      <c r="AL259" s="484">
        <v>2</v>
      </c>
      <c r="AM259" s="483">
        <v>1</v>
      </c>
      <c r="AN259" s="484">
        <v>1</v>
      </c>
      <c r="AO259" s="485">
        <v>0</v>
      </c>
      <c r="AP259" s="486">
        <v>3</v>
      </c>
      <c r="AQ259" s="481">
        <v>4</v>
      </c>
      <c r="AR259" s="487">
        <v>4</v>
      </c>
      <c r="AS259" s="1739">
        <v>1</v>
      </c>
      <c r="AT259" s="483">
        <v>0</v>
      </c>
      <c r="AU259" s="483">
        <v>0</v>
      </c>
      <c r="AV259" s="487">
        <v>0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126</v>
      </c>
      <c r="E260" s="488">
        <f t="shared" si="161"/>
        <v>33</v>
      </c>
      <c r="F260" s="489">
        <f t="shared" si="161"/>
        <v>93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0</v>
      </c>
      <c r="V260" s="493">
        <v>0</v>
      </c>
      <c r="W260" s="492">
        <v>2</v>
      </c>
      <c r="X260" s="493">
        <v>0</v>
      </c>
      <c r="Y260" s="492">
        <v>6</v>
      </c>
      <c r="Z260" s="493">
        <v>5</v>
      </c>
      <c r="AA260" s="492">
        <v>2</v>
      </c>
      <c r="AB260" s="493">
        <v>7</v>
      </c>
      <c r="AC260" s="492">
        <v>0</v>
      </c>
      <c r="AD260" s="493">
        <v>11</v>
      </c>
      <c r="AE260" s="492">
        <v>2</v>
      </c>
      <c r="AF260" s="493">
        <v>8</v>
      </c>
      <c r="AG260" s="492">
        <v>11</v>
      </c>
      <c r="AH260" s="493">
        <v>33</v>
      </c>
      <c r="AI260" s="492">
        <v>0</v>
      </c>
      <c r="AJ260" s="493">
        <v>12</v>
      </c>
      <c r="AK260" s="492">
        <v>3</v>
      </c>
      <c r="AL260" s="493">
        <v>15</v>
      </c>
      <c r="AM260" s="492">
        <v>7</v>
      </c>
      <c r="AN260" s="493">
        <v>2</v>
      </c>
      <c r="AO260" s="494">
        <v>1</v>
      </c>
      <c r="AP260" s="495">
        <v>5</v>
      </c>
      <c r="AQ260" s="466"/>
      <c r="AR260" s="513"/>
      <c r="AS260" s="481">
        <v>19</v>
      </c>
      <c r="AT260" s="492">
        <v>0</v>
      </c>
      <c r="AU260" s="492">
        <v>0</v>
      </c>
      <c r="AV260" s="496">
        <v>0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28</v>
      </c>
      <c r="E261" s="488">
        <f t="shared" si="161"/>
        <v>7</v>
      </c>
      <c r="F261" s="489">
        <f t="shared" si="161"/>
        <v>21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0</v>
      </c>
      <c r="V261" s="493">
        <v>0</v>
      </c>
      <c r="W261" s="492">
        <v>0</v>
      </c>
      <c r="X261" s="493">
        <v>0</v>
      </c>
      <c r="Y261" s="492">
        <v>1</v>
      </c>
      <c r="Z261" s="493">
        <v>0</v>
      </c>
      <c r="AA261" s="492">
        <v>0</v>
      </c>
      <c r="AB261" s="493">
        <v>1</v>
      </c>
      <c r="AC261" s="492">
        <v>1</v>
      </c>
      <c r="AD261" s="493">
        <v>2</v>
      </c>
      <c r="AE261" s="492">
        <v>1</v>
      </c>
      <c r="AF261" s="493">
        <v>1</v>
      </c>
      <c r="AG261" s="492">
        <v>2</v>
      </c>
      <c r="AH261" s="493">
        <v>8</v>
      </c>
      <c r="AI261" s="492">
        <v>0</v>
      </c>
      <c r="AJ261" s="493">
        <v>5</v>
      </c>
      <c r="AK261" s="492">
        <v>1</v>
      </c>
      <c r="AL261" s="493">
        <v>3</v>
      </c>
      <c r="AM261" s="492">
        <v>1</v>
      </c>
      <c r="AN261" s="493">
        <v>1</v>
      </c>
      <c r="AO261" s="494">
        <v>0</v>
      </c>
      <c r="AP261" s="495">
        <v>3</v>
      </c>
      <c r="AQ261" s="466"/>
      <c r="AR261" s="513"/>
      <c r="AS261" s="513"/>
      <c r="AT261" s="492">
        <v>0</v>
      </c>
      <c r="AU261" s="492">
        <v>0</v>
      </c>
      <c r="AV261" s="496">
        <v>0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29</v>
      </c>
      <c r="E262" s="488">
        <f t="shared" si="161"/>
        <v>8</v>
      </c>
      <c r="F262" s="489">
        <f t="shared" si="161"/>
        <v>21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0</v>
      </c>
      <c r="V262" s="500">
        <v>0</v>
      </c>
      <c r="W262" s="499">
        <v>0</v>
      </c>
      <c r="X262" s="500">
        <v>0</v>
      </c>
      <c r="Y262" s="499">
        <v>1</v>
      </c>
      <c r="Z262" s="500">
        <v>2</v>
      </c>
      <c r="AA262" s="499">
        <v>1</v>
      </c>
      <c r="AB262" s="500">
        <v>1</v>
      </c>
      <c r="AC262" s="499">
        <v>0</v>
      </c>
      <c r="AD262" s="500">
        <v>2</v>
      </c>
      <c r="AE262" s="499">
        <v>0</v>
      </c>
      <c r="AF262" s="500">
        <v>2</v>
      </c>
      <c r="AG262" s="499">
        <v>2</v>
      </c>
      <c r="AH262" s="500">
        <v>6</v>
      </c>
      <c r="AI262" s="499">
        <v>0</v>
      </c>
      <c r="AJ262" s="500">
        <v>5</v>
      </c>
      <c r="AK262" s="499">
        <v>3</v>
      </c>
      <c r="AL262" s="500">
        <v>3</v>
      </c>
      <c r="AM262" s="499">
        <v>1</v>
      </c>
      <c r="AN262" s="500">
        <v>0</v>
      </c>
      <c r="AO262" s="501">
        <v>0</v>
      </c>
      <c r="AP262" s="502">
        <v>1</v>
      </c>
      <c r="AQ262" s="503"/>
      <c r="AR262" s="523"/>
      <c r="AS262" s="513"/>
      <c r="AT262" s="499">
        <v>0</v>
      </c>
      <c r="AU262" s="499">
        <v>0</v>
      </c>
      <c r="AV262" s="505">
        <v>0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7</v>
      </c>
      <c r="E263" s="488">
        <f t="shared" si="161"/>
        <v>1</v>
      </c>
      <c r="F263" s="489">
        <f t="shared" si="161"/>
        <v>6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1</v>
      </c>
      <c r="Z263" s="500">
        <v>0</v>
      </c>
      <c r="AA263" s="499">
        <v>0</v>
      </c>
      <c r="AB263" s="500">
        <v>0</v>
      </c>
      <c r="AC263" s="499">
        <v>0</v>
      </c>
      <c r="AD263" s="500">
        <v>2</v>
      </c>
      <c r="AE263" s="499">
        <v>0</v>
      </c>
      <c r="AF263" s="500">
        <v>0</v>
      </c>
      <c r="AG263" s="499">
        <v>0</v>
      </c>
      <c r="AH263" s="500">
        <v>2</v>
      </c>
      <c r="AI263" s="499">
        <v>0</v>
      </c>
      <c r="AJ263" s="500">
        <v>1</v>
      </c>
      <c r="AK263" s="499">
        <v>0</v>
      </c>
      <c r="AL263" s="500">
        <v>1</v>
      </c>
      <c r="AM263" s="499">
        <v>0</v>
      </c>
      <c r="AN263" s="500">
        <v>0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0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758"/>
      <c r="B264" s="3302" t="s">
        <v>274</v>
      </c>
      <c r="C264" s="3302"/>
      <c r="D264" s="524">
        <f t="shared" si="149"/>
        <v>0</v>
      </c>
      <c r="E264" s="525">
        <f t="shared" si="161"/>
        <v>0</v>
      </c>
      <c r="F264" s="526">
        <f t="shared" si="161"/>
        <v>0</v>
      </c>
      <c r="G264" s="497"/>
      <c r="H264" s="498"/>
      <c r="I264" s="499"/>
      <c r="J264" s="498"/>
      <c r="K264" s="499"/>
      <c r="L264" s="498"/>
      <c r="M264" s="499"/>
      <c r="N264" s="498"/>
      <c r="O264" s="499"/>
      <c r="P264" s="498"/>
      <c r="Q264" s="499"/>
      <c r="R264" s="498"/>
      <c r="S264" s="499"/>
      <c r="T264" s="498"/>
      <c r="U264" s="499"/>
      <c r="V264" s="500"/>
      <c r="W264" s="499"/>
      <c r="X264" s="500"/>
      <c r="Y264" s="499"/>
      <c r="Z264" s="500"/>
      <c r="AA264" s="499"/>
      <c r="AB264" s="500"/>
      <c r="AC264" s="499"/>
      <c r="AD264" s="500"/>
      <c r="AE264" s="499"/>
      <c r="AF264" s="500"/>
      <c r="AG264" s="499"/>
      <c r="AH264" s="500"/>
      <c r="AI264" s="499"/>
      <c r="AJ264" s="500"/>
      <c r="AK264" s="499"/>
      <c r="AL264" s="500"/>
      <c r="AM264" s="499"/>
      <c r="AN264" s="500"/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3757" t="s">
        <v>278</v>
      </c>
      <c r="B265" s="3296" t="s">
        <v>269</v>
      </c>
      <c r="C265" s="3296"/>
      <c r="D265" s="1726">
        <f t="shared" si="149"/>
        <v>0</v>
      </c>
      <c r="E265" s="1746">
        <f t="shared" ref="E265:F282" si="166">+Y265+AA265+AC265+AE265+AG265+AI265+AK265+AM265</f>
        <v>0</v>
      </c>
      <c r="F265" s="1747">
        <f t="shared" si="166"/>
        <v>0</v>
      </c>
      <c r="G265" s="1758"/>
      <c r="H265" s="1759"/>
      <c r="I265" s="1760"/>
      <c r="J265" s="1759"/>
      <c r="K265" s="1760"/>
      <c r="L265" s="1759"/>
      <c r="M265" s="1761"/>
      <c r="N265" s="1762"/>
      <c r="O265" s="1763"/>
      <c r="P265" s="1762"/>
      <c r="Q265" s="1760"/>
      <c r="R265" s="1759"/>
      <c r="S265" s="1760"/>
      <c r="T265" s="1759"/>
      <c r="U265" s="1761"/>
      <c r="V265" s="1762"/>
      <c r="W265" s="1763"/>
      <c r="X265" s="1762"/>
      <c r="Y265" s="1741"/>
      <c r="Z265" s="1742"/>
      <c r="AA265" s="1741"/>
      <c r="AB265" s="1742"/>
      <c r="AC265" s="1741"/>
      <c r="AD265" s="1742"/>
      <c r="AE265" s="1741"/>
      <c r="AF265" s="1742"/>
      <c r="AG265" s="1741"/>
      <c r="AH265" s="1742"/>
      <c r="AI265" s="1741"/>
      <c r="AJ265" s="1742"/>
      <c r="AK265" s="1741"/>
      <c r="AL265" s="1742"/>
      <c r="AM265" s="1741"/>
      <c r="AN265" s="1742"/>
      <c r="AO265" s="485">
        <v>0</v>
      </c>
      <c r="AP265" s="486">
        <v>0</v>
      </c>
      <c r="AQ265" s="1739">
        <v>0</v>
      </c>
      <c r="AR265" s="487">
        <v>0</v>
      </c>
      <c r="AS265" s="1739">
        <v>0</v>
      </c>
      <c r="AT265" s="483">
        <v>0</v>
      </c>
      <c r="AU265" s="483">
        <v>18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0</v>
      </c>
      <c r="E266" s="1764">
        <f t="shared" si="166"/>
        <v>0</v>
      </c>
      <c r="F266" s="1765">
        <f t="shared" si="166"/>
        <v>0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/>
      <c r="Z266" s="493"/>
      <c r="AA266" s="492"/>
      <c r="AB266" s="493"/>
      <c r="AC266" s="492"/>
      <c r="AD266" s="493"/>
      <c r="AE266" s="492"/>
      <c r="AF266" s="493"/>
      <c r="AG266" s="492"/>
      <c r="AH266" s="493"/>
      <c r="AI266" s="492"/>
      <c r="AJ266" s="493"/>
      <c r="AK266" s="492"/>
      <c r="AL266" s="493"/>
      <c r="AM266" s="492"/>
      <c r="AN266" s="493"/>
      <c r="AO266" s="494">
        <v>0</v>
      </c>
      <c r="AP266" s="495">
        <v>0</v>
      </c>
      <c r="AQ266" s="466"/>
      <c r="AR266" s="513"/>
      <c r="AS266" s="481">
        <v>0</v>
      </c>
      <c r="AT266" s="492">
        <v>0</v>
      </c>
      <c r="AU266" s="492">
        <v>26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0</v>
      </c>
      <c r="E267" s="1764">
        <f t="shared" si="166"/>
        <v>0</v>
      </c>
      <c r="F267" s="1765">
        <f t="shared" si="166"/>
        <v>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/>
      <c r="Z267" s="493"/>
      <c r="AA267" s="492"/>
      <c r="AB267" s="493"/>
      <c r="AC267" s="492"/>
      <c r="AD267" s="493"/>
      <c r="AE267" s="492"/>
      <c r="AF267" s="493"/>
      <c r="AG267" s="492"/>
      <c r="AH267" s="493"/>
      <c r="AI267" s="492"/>
      <c r="AJ267" s="493"/>
      <c r="AK267" s="492"/>
      <c r="AL267" s="493"/>
      <c r="AM267" s="492"/>
      <c r="AN267" s="493"/>
      <c r="AO267" s="494">
        <v>0</v>
      </c>
      <c r="AP267" s="495">
        <v>0</v>
      </c>
      <c r="AQ267" s="466"/>
      <c r="AR267" s="513"/>
      <c r="AS267" s="513"/>
      <c r="AT267" s="492">
        <v>0</v>
      </c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0</v>
      </c>
      <c r="E268" s="1764">
        <f t="shared" si="166"/>
        <v>0</v>
      </c>
      <c r="F268" s="1765">
        <f t="shared" si="166"/>
        <v>0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/>
      <c r="Z268" s="500"/>
      <c r="AA268" s="499"/>
      <c r="AB268" s="500"/>
      <c r="AC268" s="499"/>
      <c r="AD268" s="500"/>
      <c r="AE268" s="499"/>
      <c r="AF268" s="500"/>
      <c r="AG268" s="499"/>
      <c r="AH268" s="500"/>
      <c r="AI268" s="499"/>
      <c r="AJ268" s="500"/>
      <c r="AK268" s="499"/>
      <c r="AL268" s="500"/>
      <c r="AM268" s="499"/>
      <c r="AN268" s="500"/>
      <c r="AO268" s="501">
        <v>0</v>
      </c>
      <c r="AP268" s="502">
        <v>0</v>
      </c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1764">
        <f t="shared" si="166"/>
        <v>0</v>
      </c>
      <c r="F269" s="1765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/>
      <c r="Z269" s="500"/>
      <c r="AA269" s="499"/>
      <c r="AB269" s="500"/>
      <c r="AC269" s="499"/>
      <c r="AD269" s="500"/>
      <c r="AE269" s="499"/>
      <c r="AF269" s="500"/>
      <c r="AG269" s="499"/>
      <c r="AH269" s="500"/>
      <c r="AI269" s="499"/>
      <c r="AJ269" s="500"/>
      <c r="AK269" s="499"/>
      <c r="AL269" s="500"/>
      <c r="AM269" s="499"/>
      <c r="AN269" s="500"/>
      <c r="AO269" s="501">
        <v>0</v>
      </c>
      <c r="AP269" s="502">
        <v>0</v>
      </c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758"/>
      <c r="B270" s="3767" t="s">
        <v>274</v>
      </c>
      <c r="C270" s="3767"/>
      <c r="D270" s="506">
        <f t="shared" si="167"/>
        <v>0</v>
      </c>
      <c r="E270" s="1766">
        <f t="shared" si="166"/>
        <v>0</v>
      </c>
      <c r="F270" s="1767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/>
      <c r="Z270" s="475"/>
      <c r="AA270" s="474"/>
      <c r="AB270" s="475"/>
      <c r="AC270" s="474"/>
      <c r="AD270" s="475"/>
      <c r="AE270" s="474"/>
      <c r="AF270" s="475"/>
      <c r="AG270" s="474"/>
      <c r="AH270" s="475"/>
      <c r="AI270" s="474"/>
      <c r="AJ270" s="475"/>
      <c r="AK270" s="474"/>
      <c r="AL270" s="475"/>
      <c r="AM270" s="474"/>
      <c r="AN270" s="475"/>
      <c r="AO270" s="476">
        <v>0</v>
      </c>
      <c r="AP270" s="477">
        <v>0</v>
      </c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3757" t="s">
        <v>279</v>
      </c>
      <c r="B271" s="3296" t="s">
        <v>269</v>
      </c>
      <c r="C271" s="3296"/>
      <c r="D271" s="411">
        <f t="shared" si="167"/>
        <v>15</v>
      </c>
      <c r="E271" s="1768">
        <f t="shared" si="166"/>
        <v>6</v>
      </c>
      <c r="F271" s="1769">
        <f t="shared" si="166"/>
        <v>9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0</v>
      </c>
      <c r="AE271" s="483">
        <v>0</v>
      </c>
      <c r="AF271" s="484">
        <v>2</v>
      </c>
      <c r="AG271" s="483">
        <v>2</v>
      </c>
      <c r="AH271" s="484">
        <v>1</v>
      </c>
      <c r="AI271" s="483">
        <v>1</v>
      </c>
      <c r="AJ271" s="484">
        <v>0</v>
      </c>
      <c r="AK271" s="483">
        <v>1</v>
      </c>
      <c r="AL271" s="484">
        <v>3</v>
      </c>
      <c r="AM271" s="483">
        <v>2</v>
      </c>
      <c r="AN271" s="484">
        <v>3</v>
      </c>
      <c r="AO271" s="485">
        <v>0</v>
      </c>
      <c r="AP271" s="486">
        <v>0</v>
      </c>
      <c r="AQ271" s="481">
        <v>5</v>
      </c>
      <c r="AR271" s="487">
        <v>5</v>
      </c>
      <c r="AS271" s="1739">
        <v>2</v>
      </c>
      <c r="AT271" s="483">
        <v>0</v>
      </c>
      <c r="AU271" s="483">
        <v>0</v>
      </c>
      <c r="AV271" s="487">
        <v>1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43</v>
      </c>
      <c r="E272" s="1770">
        <f t="shared" si="166"/>
        <v>17</v>
      </c>
      <c r="F272" s="1771">
        <f t="shared" si="166"/>
        <v>26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0</v>
      </c>
      <c r="AE272" s="492">
        <v>2</v>
      </c>
      <c r="AF272" s="493">
        <v>4</v>
      </c>
      <c r="AG272" s="492">
        <v>3</v>
      </c>
      <c r="AH272" s="493">
        <v>4</v>
      </c>
      <c r="AI272" s="492">
        <v>5</v>
      </c>
      <c r="AJ272" s="493">
        <v>3</v>
      </c>
      <c r="AK272" s="492">
        <v>3</v>
      </c>
      <c r="AL272" s="493">
        <v>11</v>
      </c>
      <c r="AM272" s="492">
        <v>4</v>
      </c>
      <c r="AN272" s="493">
        <v>4</v>
      </c>
      <c r="AO272" s="494">
        <v>3</v>
      </c>
      <c r="AP272" s="495">
        <v>0</v>
      </c>
      <c r="AQ272" s="466"/>
      <c r="AR272" s="513"/>
      <c r="AS272" s="481">
        <v>6</v>
      </c>
      <c r="AT272" s="492">
        <v>0</v>
      </c>
      <c r="AU272" s="492">
        <v>0</v>
      </c>
      <c r="AV272" s="496">
        <v>1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22</v>
      </c>
      <c r="E273" s="1770">
        <f t="shared" si="166"/>
        <v>10</v>
      </c>
      <c r="F273" s="1771">
        <f t="shared" si="166"/>
        <v>12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0</v>
      </c>
      <c r="AE273" s="492">
        <v>0</v>
      </c>
      <c r="AF273" s="493">
        <v>2</v>
      </c>
      <c r="AG273" s="492">
        <v>3</v>
      </c>
      <c r="AH273" s="493">
        <v>1</v>
      </c>
      <c r="AI273" s="492">
        <v>2</v>
      </c>
      <c r="AJ273" s="493">
        <v>1</v>
      </c>
      <c r="AK273" s="492">
        <v>2</v>
      </c>
      <c r="AL273" s="493">
        <v>4</v>
      </c>
      <c r="AM273" s="492">
        <v>3</v>
      </c>
      <c r="AN273" s="493">
        <v>4</v>
      </c>
      <c r="AO273" s="494">
        <v>0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14</v>
      </c>
      <c r="E274" s="1770">
        <f t="shared" si="166"/>
        <v>4</v>
      </c>
      <c r="F274" s="1771">
        <f t="shared" si="166"/>
        <v>10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0</v>
      </c>
      <c r="AE274" s="499">
        <v>0</v>
      </c>
      <c r="AF274" s="500">
        <v>2</v>
      </c>
      <c r="AG274" s="499">
        <v>0</v>
      </c>
      <c r="AH274" s="500">
        <v>0</v>
      </c>
      <c r="AI274" s="499">
        <v>2</v>
      </c>
      <c r="AJ274" s="500">
        <v>1</v>
      </c>
      <c r="AK274" s="499">
        <v>0</v>
      </c>
      <c r="AL274" s="500">
        <v>4</v>
      </c>
      <c r="AM274" s="499">
        <v>2</v>
      </c>
      <c r="AN274" s="500">
        <v>3</v>
      </c>
      <c r="AO274" s="501">
        <v>2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1</v>
      </c>
      <c r="E275" s="1764">
        <f t="shared" si="166"/>
        <v>0</v>
      </c>
      <c r="F275" s="1771">
        <f t="shared" si="166"/>
        <v>1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0</v>
      </c>
      <c r="AI275" s="499">
        <v>0</v>
      </c>
      <c r="AJ275" s="500">
        <v>1</v>
      </c>
      <c r="AK275" s="499">
        <v>0</v>
      </c>
      <c r="AL275" s="500">
        <v>0</v>
      </c>
      <c r="AM275" s="499">
        <v>0</v>
      </c>
      <c r="AN275" s="500">
        <v>0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758"/>
      <c r="B276" s="3767" t="s">
        <v>274</v>
      </c>
      <c r="C276" s="3767"/>
      <c r="D276" s="506">
        <f t="shared" si="167"/>
        <v>0</v>
      </c>
      <c r="E276" s="1772">
        <f t="shared" si="166"/>
        <v>0</v>
      </c>
      <c r="F276" s="1773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>
        <v>0</v>
      </c>
      <c r="Z276" s="475">
        <v>0</v>
      </c>
      <c r="AA276" s="474">
        <v>0</v>
      </c>
      <c r="AB276" s="475">
        <v>0</v>
      </c>
      <c r="AC276" s="474">
        <v>0</v>
      </c>
      <c r="AD276" s="475">
        <v>0</v>
      </c>
      <c r="AE276" s="474">
        <v>0</v>
      </c>
      <c r="AF276" s="475">
        <v>0</v>
      </c>
      <c r="AG276" s="474">
        <v>0</v>
      </c>
      <c r="AH276" s="475">
        <v>0</v>
      </c>
      <c r="AI276" s="474">
        <v>0</v>
      </c>
      <c r="AJ276" s="475">
        <v>0</v>
      </c>
      <c r="AK276" s="474">
        <v>0</v>
      </c>
      <c r="AL276" s="475">
        <v>0</v>
      </c>
      <c r="AM276" s="474">
        <v>0</v>
      </c>
      <c r="AN276" s="475">
        <v>0</v>
      </c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3865" t="s">
        <v>280</v>
      </c>
      <c r="B277" s="3296" t="s">
        <v>269</v>
      </c>
      <c r="C277" s="3296"/>
      <c r="D277" s="411">
        <f t="shared" si="167"/>
        <v>0</v>
      </c>
      <c r="E277" s="1768">
        <f t="shared" si="166"/>
        <v>0</v>
      </c>
      <c r="F277" s="1769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>
        <v>0</v>
      </c>
      <c r="AP277" s="486">
        <v>0</v>
      </c>
      <c r="AQ277" s="481">
        <v>0</v>
      </c>
      <c r="AR277" s="487">
        <v>0</v>
      </c>
      <c r="AS277" s="1774">
        <v>0</v>
      </c>
      <c r="AT277" s="483">
        <v>0</v>
      </c>
      <c r="AU277" s="483">
        <v>0</v>
      </c>
      <c r="AV277" s="487">
        <v>0</v>
      </c>
      <c r="AW277" s="487">
        <v>0</v>
      </c>
      <c r="AX277" s="482"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1764">
        <f t="shared" si="166"/>
        <v>0</v>
      </c>
      <c r="F278" s="1771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>
        <v>0</v>
      </c>
      <c r="AP278" s="495">
        <v>0</v>
      </c>
      <c r="AQ278" s="466"/>
      <c r="AR278" s="513"/>
      <c r="AS278" s="481">
        <v>0</v>
      </c>
      <c r="AT278" s="492">
        <v>0</v>
      </c>
      <c r="AU278" s="492">
        <v>0</v>
      </c>
      <c r="AV278" s="496">
        <v>0</v>
      </c>
      <c r="AW278" s="496">
        <v>0</v>
      </c>
      <c r="AX278" s="491"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1764">
        <f t="shared" si="166"/>
        <v>0</v>
      </c>
      <c r="F279" s="1771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>
        <v>0</v>
      </c>
      <c r="AP279" s="495">
        <v>0</v>
      </c>
      <c r="AQ279" s="466"/>
      <c r="AR279" s="513"/>
      <c r="AS279" s="513"/>
      <c r="AT279" s="492">
        <v>0</v>
      </c>
      <c r="AU279" s="492">
        <v>0</v>
      </c>
      <c r="AV279" s="496">
        <v>0</v>
      </c>
      <c r="AW279" s="496">
        <v>0</v>
      </c>
      <c r="AX279" s="491"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1775">
        <f t="shared" si="166"/>
        <v>0</v>
      </c>
      <c r="F280" s="1776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>
        <v>0</v>
      </c>
      <c r="AP280" s="502">
        <v>0</v>
      </c>
      <c r="AQ280" s="466"/>
      <c r="AR280" s="513"/>
      <c r="AS280" s="513"/>
      <c r="AT280" s="499">
        <v>0</v>
      </c>
      <c r="AU280" s="499">
        <v>0</v>
      </c>
      <c r="AV280" s="505">
        <v>0</v>
      </c>
      <c r="AW280" s="505">
        <v>0</v>
      </c>
      <c r="AX280" s="498"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1775">
        <f t="shared" si="166"/>
        <v>0</v>
      </c>
      <c r="F281" s="1776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>
        <v>0</v>
      </c>
      <c r="AP281" s="502">
        <v>0</v>
      </c>
      <c r="AQ281" s="503"/>
      <c r="AR281" s="523"/>
      <c r="AS281" s="504"/>
      <c r="AT281" s="499">
        <v>0</v>
      </c>
      <c r="AU281" s="499">
        <v>0</v>
      </c>
      <c r="AV281" s="505">
        <v>0</v>
      </c>
      <c r="AW281" s="505">
        <v>0</v>
      </c>
      <c r="AX281" s="498"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866"/>
      <c r="B282" s="3767" t="s">
        <v>274</v>
      </c>
      <c r="C282" s="3767"/>
      <c r="D282" s="1752">
        <f t="shared" si="167"/>
        <v>0</v>
      </c>
      <c r="E282" s="1079">
        <f t="shared" si="166"/>
        <v>0</v>
      </c>
      <c r="F282" s="1777">
        <f t="shared" si="166"/>
        <v>0</v>
      </c>
      <c r="G282" s="1778"/>
      <c r="H282" s="1779"/>
      <c r="I282" s="1780"/>
      <c r="J282" s="1779"/>
      <c r="K282" s="1780"/>
      <c r="L282" s="1779"/>
      <c r="M282" s="1780"/>
      <c r="N282" s="1779"/>
      <c r="O282" s="1780"/>
      <c r="P282" s="1779"/>
      <c r="Q282" s="1780"/>
      <c r="R282" s="1779"/>
      <c r="S282" s="1780"/>
      <c r="T282" s="1779"/>
      <c r="U282" s="1780"/>
      <c r="V282" s="1779"/>
      <c r="W282" s="1780"/>
      <c r="X282" s="177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>
        <v>0</v>
      </c>
      <c r="AP282" s="477">
        <v>0</v>
      </c>
      <c r="AQ282" s="509"/>
      <c r="AR282" s="527"/>
      <c r="AS282" s="510"/>
      <c r="AT282" s="474">
        <v>0</v>
      </c>
      <c r="AU282" s="474">
        <v>0</v>
      </c>
      <c r="AV282" s="478">
        <v>0</v>
      </c>
      <c r="AW282" s="478">
        <v>0</v>
      </c>
      <c r="AX282" s="473"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3861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>
        <v>0</v>
      </c>
      <c r="AP283" s="486">
        <v>0</v>
      </c>
      <c r="AQ283" s="481">
        <v>0</v>
      </c>
      <c r="AR283" s="487">
        <v>0</v>
      </c>
      <c r="AS283" s="1774">
        <v>0</v>
      </c>
      <c r="AT283" s="483">
        <v>0</v>
      </c>
      <c r="AU283" s="483">
        <v>0</v>
      </c>
      <c r="AV283" s="487">
        <v>0</v>
      </c>
      <c r="AW283" s="487">
        <v>0</v>
      </c>
      <c r="AX283" s="482"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>
        <v>0</v>
      </c>
      <c r="AP284" s="495">
        <v>0</v>
      </c>
      <c r="AQ284" s="466"/>
      <c r="AR284" s="513"/>
      <c r="AS284" s="481">
        <v>0</v>
      </c>
      <c r="AT284" s="492">
        <v>0</v>
      </c>
      <c r="AU284" s="492">
        <v>0</v>
      </c>
      <c r="AV284" s="496">
        <v>0</v>
      </c>
      <c r="AW284" s="496">
        <v>0</v>
      </c>
      <c r="AX284" s="491"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>
        <v>0</v>
      </c>
      <c r="AP285" s="495">
        <v>0</v>
      </c>
      <c r="AQ285" s="466"/>
      <c r="AR285" s="513"/>
      <c r="AS285" s="513"/>
      <c r="AT285" s="492">
        <v>0</v>
      </c>
      <c r="AU285" s="492">
        <v>0</v>
      </c>
      <c r="AV285" s="496">
        <v>0</v>
      </c>
      <c r="AW285" s="496">
        <v>0</v>
      </c>
      <c r="AX285" s="491"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>
        <v>0</v>
      </c>
      <c r="AP286" s="502">
        <v>0</v>
      </c>
      <c r="AQ286" s="466"/>
      <c r="AR286" s="513"/>
      <c r="AS286" s="513"/>
      <c r="AT286" s="499">
        <v>0</v>
      </c>
      <c r="AU286" s="499">
        <v>0</v>
      </c>
      <c r="AV286" s="505">
        <v>0</v>
      </c>
      <c r="AW286" s="505">
        <v>0</v>
      </c>
      <c r="AX286" s="498"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>
        <v>0</v>
      </c>
      <c r="AP287" s="502">
        <v>0</v>
      </c>
      <c r="AQ287" s="503"/>
      <c r="AR287" s="523"/>
      <c r="AS287" s="504"/>
      <c r="AT287" s="499">
        <v>0</v>
      </c>
      <c r="AU287" s="499">
        <v>0</v>
      </c>
      <c r="AV287" s="505">
        <v>0</v>
      </c>
      <c r="AW287" s="505">
        <v>0</v>
      </c>
      <c r="AX287" s="498"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3855"/>
      <c r="B288" s="3864" t="s">
        <v>274</v>
      </c>
      <c r="C288" s="3864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>
        <v>0</v>
      </c>
      <c r="AP288" s="477">
        <v>0</v>
      </c>
      <c r="AQ288" s="509"/>
      <c r="AR288" s="527"/>
      <c r="AS288" s="510"/>
      <c r="AT288" s="474">
        <v>0</v>
      </c>
      <c r="AU288" s="474">
        <v>0</v>
      </c>
      <c r="AV288" s="478">
        <v>0</v>
      </c>
      <c r="AW288" s="478">
        <v>0</v>
      </c>
      <c r="AX288" s="473"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3861" t="s">
        <v>105</v>
      </c>
      <c r="B289" s="3862" t="s">
        <v>269</v>
      </c>
      <c r="C289" s="3863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>
        <v>0</v>
      </c>
      <c r="AP289" s="486">
        <v>0</v>
      </c>
      <c r="AQ289" s="481">
        <v>0</v>
      </c>
      <c r="AR289" s="487">
        <v>0</v>
      </c>
      <c r="AS289" s="1781">
        <v>0</v>
      </c>
      <c r="AT289" s="483">
        <v>0</v>
      </c>
      <c r="AU289" s="483">
        <v>0</v>
      </c>
      <c r="AV289" s="487">
        <v>0</v>
      </c>
      <c r="AW289" s="487">
        <v>0</v>
      </c>
      <c r="AX289" s="482"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>
        <v>0</v>
      </c>
      <c r="AP290" s="495">
        <v>0</v>
      </c>
      <c r="AQ290" s="466"/>
      <c r="AR290" s="513"/>
      <c r="AS290" s="481">
        <v>0</v>
      </c>
      <c r="AT290" s="492">
        <v>0</v>
      </c>
      <c r="AU290" s="492">
        <v>0</v>
      </c>
      <c r="AV290" s="496">
        <v>0</v>
      </c>
      <c r="AW290" s="496">
        <v>0</v>
      </c>
      <c r="AX290" s="491"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>
        <v>0</v>
      </c>
      <c r="AP291" s="495">
        <v>0</v>
      </c>
      <c r="AQ291" s="466"/>
      <c r="AR291" s="513"/>
      <c r="AS291" s="513"/>
      <c r="AT291" s="492">
        <v>0</v>
      </c>
      <c r="AU291" s="492">
        <v>0</v>
      </c>
      <c r="AV291" s="496">
        <v>0</v>
      </c>
      <c r="AW291" s="496">
        <v>0</v>
      </c>
      <c r="AX291" s="491"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>
        <v>0</v>
      </c>
      <c r="AP292" s="502">
        <v>0</v>
      </c>
      <c r="AQ292" s="466"/>
      <c r="AR292" s="513"/>
      <c r="AS292" s="513"/>
      <c r="AT292" s="499">
        <v>0</v>
      </c>
      <c r="AU292" s="499">
        <v>0</v>
      </c>
      <c r="AV292" s="505">
        <v>0</v>
      </c>
      <c r="AW292" s="505">
        <v>0</v>
      </c>
      <c r="AX292" s="498"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>
        <v>0</v>
      </c>
      <c r="AP293" s="502">
        <v>0</v>
      </c>
      <c r="AQ293" s="503"/>
      <c r="AR293" s="523"/>
      <c r="AS293" s="504"/>
      <c r="AT293" s="499">
        <v>0</v>
      </c>
      <c r="AU293" s="499">
        <v>0</v>
      </c>
      <c r="AV293" s="505">
        <v>0</v>
      </c>
      <c r="AW293" s="505">
        <v>0</v>
      </c>
      <c r="AX293" s="498"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3855"/>
      <c r="B294" s="3864" t="s">
        <v>274</v>
      </c>
      <c r="C294" s="3864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>
        <v>0</v>
      </c>
      <c r="AP294" s="477">
        <v>0</v>
      </c>
      <c r="AQ294" s="509"/>
      <c r="AR294" s="527"/>
      <c r="AS294" s="510"/>
      <c r="AT294" s="474">
        <v>0</v>
      </c>
      <c r="AU294" s="474">
        <v>0</v>
      </c>
      <c r="AV294" s="478">
        <v>0</v>
      </c>
      <c r="AW294" s="478">
        <v>0</v>
      </c>
      <c r="AX294" s="473"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3859" t="s">
        <v>107</v>
      </c>
      <c r="B295" s="3860" t="s">
        <v>269</v>
      </c>
      <c r="C295" s="3860"/>
      <c r="D295" s="1782">
        <f t="shared" si="167"/>
        <v>0</v>
      </c>
      <c r="E295" s="1783">
        <f t="shared" si="168"/>
        <v>0</v>
      </c>
      <c r="F295" s="1784">
        <f t="shared" si="168"/>
        <v>0</v>
      </c>
      <c r="G295" s="1785"/>
      <c r="H295" s="1786"/>
      <c r="I295" s="1787"/>
      <c r="J295" s="1786"/>
      <c r="K295" s="1787"/>
      <c r="L295" s="1786"/>
      <c r="M295" s="1787"/>
      <c r="N295" s="1786"/>
      <c r="O295" s="1787"/>
      <c r="P295" s="1786"/>
      <c r="Q295" s="1787"/>
      <c r="R295" s="1786"/>
      <c r="S295" s="1787"/>
      <c r="T295" s="1786"/>
      <c r="U295" s="1787"/>
      <c r="V295" s="1788"/>
      <c r="W295" s="1787"/>
      <c r="X295" s="1788"/>
      <c r="Y295" s="1787"/>
      <c r="Z295" s="1788"/>
      <c r="AA295" s="1787"/>
      <c r="AB295" s="1788"/>
      <c r="AC295" s="1787"/>
      <c r="AD295" s="1788"/>
      <c r="AE295" s="1787"/>
      <c r="AF295" s="1788"/>
      <c r="AG295" s="1787"/>
      <c r="AH295" s="1788"/>
      <c r="AI295" s="1787"/>
      <c r="AJ295" s="1788"/>
      <c r="AK295" s="1787"/>
      <c r="AL295" s="1788"/>
      <c r="AM295" s="1785"/>
      <c r="AN295" s="1789"/>
      <c r="AO295" s="1787">
        <v>0</v>
      </c>
      <c r="AP295" s="1790">
        <v>0</v>
      </c>
      <c r="AQ295" s="1785">
        <v>0</v>
      </c>
      <c r="AR295" s="1791">
        <v>0</v>
      </c>
      <c r="AS295" s="1781">
        <v>0</v>
      </c>
      <c r="AT295" s="1792">
        <v>0</v>
      </c>
      <c r="AU295" s="1792">
        <v>0</v>
      </c>
      <c r="AV295" s="1793">
        <v>0</v>
      </c>
      <c r="AW295" s="1793">
        <v>0</v>
      </c>
      <c r="AX295" s="1794"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1795">
        <f t="shared" si="168"/>
        <v>0</v>
      </c>
      <c r="F296" s="1796">
        <f t="shared" si="168"/>
        <v>0</v>
      </c>
      <c r="G296" s="1797"/>
      <c r="H296" s="1798"/>
      <c r="I296" s="1799"/>
      <c r="J296" s="1798"/>
      <c r="K296" s="1799"/>
      <c r="L296" s="1798"/>
      <c r="M296" s="1799"/>
      <c r="N296" s="1798"/>
      <c r="O296" s="1799"/>
      <c r="P296" s="1798"/>
      <c r="Q296" s="1799"/>
      <c r="R296" s="1798"/>
      <c r="S296" s="1799"/>
      <c r="T296" s="1798"/>
      <c r="U296" s="1799"/>
      <c r="V296" s="1800"/>
      <c r="W296" s="1799"/>
      <c r="X296" s="1800"/>
      <c r="Y296" s="1799"/>
      <c r="Z296" s="1800"/>
      <c r="AA296" s="1799"/>
      <c r="AB296" s="1800"/>
      <c r="AC296" s="1799"/>
      <c r="AD296" s="1800"/>
      <c r="AE296" s="1799"/>
      <c r="AF296" s="1800"/>
      <c r="AG296" s="1799"/>
      <c r="AH296" s="1800"/>
      <c r="AI296" s="1799"/>
      <c r="AJ296" s="1800"/>
      <c r="AK296" s="1799"/>
      <c r="AL296" s="1800"/>
      <c r="AM296" s="1797"/>
      <c r="AN296" s="1801"/>
      <c r="AO296" s="1799">
        <v>0</v>
      </c>
      <c r="AP296" s="1802">
        <v>0</v>
      </c>
      <c r="AQ296" s="466"/>
      <c r="AR296" s="513"/>
      <c r="AS296" s="481">
        <v>0</v>
      </c>
      <c r="AT296" s="492">
        <v>0</v>
      </c>
      <c r="AU296" s="492">
        <v>0</v>
      </c>
      <c r="AV296" s="496">
        <v>0</v>
      </c>
      <c r="AW296" s="496">
        <v>0</v>
      </c>
      <c r="AX296" s="491"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1795">
        <f t="shared" si="168"/>
        <v>0</v>
      </c>
      <c r="F297" s="1796">
        <f t="shared" si="168"/>
        <v>0</v>
      </c>
      <c r="G297" s="1797"/>
      <c r="H297" s="1798"/>
      <c r="I297" s="1799"/>
      <c r="J297" s="1798"/>
      <c r="K297" s="1799"/>
      <c r="L297" s="1798"/>
      <c r="M297" s="1799"/>
      <c r="N297" s="1798"/>
      <c r="O297" s="1799"/>
      <c r="P297" s="1798"/>
      <c r="Q297" s="1799"/>
      <c r="R297" s="1798"/>
      <c r="S297" s="1799"/>
      <c r="T297" s="1798"/>
      <c r="U297" s="1799"/>
      <c r="V297" s="1800"/>
      <c r="W297" s="1799"/>
      <c r="X297" s="1800"/>
      <c r="Y297" s="1799"/>
      <c r="Z297" s="1800"/>
      <c r="AA297" s="1799"/>
      <c r="AB297" s="1800"/>
      <c r="AC297" s="1799"/>
      <c r="AD297" s="1800"/>
      <c r="AE297" s="1799"/>
      <c r="AF297" s="1800"/>
      <c r="AG297" s="1799"/>
      <c r="AH297" s="1800"/>
      <c r="AI297" s="1799"/>
      <c r="AJ297" s="1800"/>
      <c r="AK297" s="1799"/>
      <c r="AL297" s="1800"/>
      <c r="AM297" s="1797"/>
      <c r="AN297" s="1801"/>
      <c r="AO297" s="1799">
        <v>0</v>
      </c>
      <c r="AP297" s="1802">
        <v>0</v>
      </c>
      <c r="AQ297" s="466"/>
      <c r="AR297" s="513"/>
      <c r="AS297" s="513"/>
      <c r="AT297" s="492">
        <v>0</v>
      </c>
      <c r="AU297" s="492">
        <v>0</v>
      </c>
      <c r="AV297" s="496">
        <v>0</v>
      </c>
      <c r="AW297" s="496">
        <v>0</v>
      </c>
      <c r="AX297" s="491"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1795">
        <f t="shared" si="168"/>
        <v>0</v>
      </c>
      <c r="F298" s="1796">
        <f t="shared" si="168"/>
        <v>0</v>
      </c>
      <c r="G298" s="1803"/>
      <c r="H298" s="1804"/>
      <c r="I298" s="1805"/>
      <c r="J298" s="1804"/>
      <c r="K298" s="1805"/>
      <c r="L298" s="1804"/>
      <c r="M298" s="1805"/>
      <c r="N298" s="1804"/>
      <c r="O298" s="1805"/>
      <c r="P298" s="1804"/>
      <c r="Q298" s="1805"/>
      <c r="R298" s="1804"/>
      <c r="S298" s="1805"/>
      <c r="T298" s="1804"/>
      <c r="U298" s="1805"/>
      <c r="V298" s="1804"/>
      <c r="W298" s="1805"/>
      <c r="X298" s="1804"/>
      <c r="Y298" s="1805"/>
      <c r="Z298" s="1804"/>
      <c r="AA298" s="1805"/>
      <c r="AB298" s="1804"/>
      <c r="AC298" s="1805"/>
      <c r="AD298" s="1804"/>
      <c r="AE298" s="1805"/>
      <c r="AF298" s="1804"/>
      <c r="AG298" s="1805"/>
      <c r="AH298" s="1804"/>
      <c r="AI298" s="1805"/>
      <c r="AJ298" s="1804"/>
      <c r="AK298" s="1805"/>
      <c r="AL298" s="1804"/>
      <c r="AM298" s="1803"/>
      <c r="AN298" s="1806"/>
      <c r="AO298" s="1807">
        <v>0</v>
      </c>
      <c r="AP298" s="1808">
        <v>0</v>
      </c>
      <c r="AQ298" s="466"/>
      <c r="AR298" s="513"/>
      <c r="AS298" s="513"/>
      <c r="AT298" s="1807">
        <v>0</v>
      </c>
      <c r="AU298" s="1807">
        <v>0</v>
      </c>
      <c r="AV298" s="1809">
        <v>0</v>
      </c>
      <c r="AW298" s="1809">
        <v>0</v>
      </c>
      <c r="AX298" s="1810"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1795">
        <f t="shared" si="168"/>
        <v>0</v>
      </c>
      <c r="F299" s="1796">
        <f t="shared" si="168"/>
        <v>0</v>
      </c>
      <c r="G299" s="1803"/>
      <c r="H299" s="1804"/>
      <c r="I299" s="1805"/>
      <c r="J299" s="1804"/>
      <c r="K299" s="1805"/>
      <c r="L299" s="1804"/>
      <c r="M299" s="1805"/>
      <c r="N299" s="1804"/>
      <c r="O299" s="1805"/>
      <c r="P299" s="1804"/>
      <c r="Q299" s="1805"/>
      <c r="R299" s="1804"/>
      <c r="S299" s="1805"/>
      <c r="T299" s="1804"/>
      <c r="U299" s="1805"/>
      <c r="V299" s="1804"/>
      <c r="W299" s="1805"/>
      <c r="X299" s="1804"/>
      <c r="Y299" s="1805"/>
      <c r="Z299" s="1804"/>
      <c r="AA299" s="1805"/>
      <c r="AB299" s="1804"/>
      <c r="AC299" s="1805"/>
      <c r="AD299" s="1804"/>
      <c r="AE299" s="1805"/>
      <c r="AF299" s="1804"/>
      <c r="AG299" s="1805"/>
      <c r="AH299" s="1804"/>
      <c r="AI299" s="1805"/>
      <c r="AJ299" s="1804"/>
      <c r="AK299" s="1805"/>
      <c r="AL299" s="1804"/>
      <c r="AM299" s="1803"/>
      <c r="AN299" s="1806"/>
      <c r="AO299" s="561">
        <v>0</v>
      </c>
      <c r="AP299" s="562">
        <v>0</v>
      </c>
      <c r="AQ299" s="503"/>
      <c r="AR299" s="523"/>
      <c r="AS299" s="504"/>
      <c r="AT299" s="561">
        <v>0</v>
      </c>
      <c r="AU299" s="561">
        <v>0</v>
      </c>
      <c r="AV299" s="563">
        <v>0</v>
      </c>
      <c r="AW299" s="563">
        <v>0</v>
      </c>
      <c r="AX299" s="564"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1811">
        <f t="shared" si="168"/>
        <v>0</v>
      </c>
      <c r="F300" s="1812">
        <f t="shared" si="168"/>
        <v>0</v>
      </c>
      <c r="G300" s="1813"/>
      <c r="H300" s="1814"/>
      <c r="I300" s="1815"/>
      <c r="J300" s="1814"/>
      <c r="K300" s="1815"/>
      <c r="L300" s="1814"/>
      <c r="M300" s="1815"/>
      <c r="N300" s="1814"/>
      <c r="O300" s="1815"/>
      <c r="P300" s="1814"/>
      <c r="Q300" s="1815"/>
      <c r="R300" s="1814"/>
      <c r="S300" s="1815"/>
      <c r="T300" s="1814"/>
      <c r="U300" s="1813"/>
      <c r="V300" s="1814"/>
      <c r="W300" s="1813"/>
      <c r="X300" s="1814"/>
      <c r="Y300" s="1813"/>
      <c r="Z300" s="1814"/>
      <c r="AA300" s="1813"/>
      <c r="AB300" s="1814"/>
      <c r="AC300" s="1813"/>
      <c r="AD300" s="1814"/>
      <c r="AE300" s="1813"/>
      <c r="AF300" s="1814"/>
      <c r="AG300" s="1813"/>
      <c r="AH300" s="1814"/>
      <c r="AI300" s="1813"/>
      <c r="AJ300" s="1814"/>
      <c r="AK300" s="1813"/>
      <c r="AL300" s="1814"/>
      <c r="AM300" s="1813"/>
      <c r="AN300" s="1816"/>
      <c r="AO300" s="568">
        <v>0</v>
      </c>
      <c r="AP300" s="569">
        <v>0</v>
      </c>
      <c r="AQ300" s="570"/>
      <c r="AR300" s="571"/>
      <c r="AS300" s="510"/>
      <c r="AT300" s="568">
        <v>0</v>
      </c>
      <c r="AU300" s="568">
        <v>0</v>
      </c>
      <c r="AV300" s="572">
        <v>0</v>
      </c>
      <c r="AW300" s="572">
        <v>0</v>
      </c>
      <c r="AX300" s="573"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172</v>
      </c>
      <c r="E301" s="574">
        <f t="shared" ref="E301:F306" si="177">SUM(G301+I301+K301+M301+O301+Q301+S301+U301+W301+Y301+AA301+AC301+AE301+AG301+AI301+AK301+AM301)</f>
        <v>84</v>
      </c>
      <c r="F301" s="575">
        <f t="shared" si="177"/>
        <v>88</v>
      </c>
      <c r="G301" s="576">
        <f t="shared" ref="G301:X306" si="178">+G223+G229+G235+G241+G247+G253+G259+G283+G289+G295</f>
        <v>0</v>
      </c>
      <c r="H301" s="577">
        <f t="shared" si="178"/>
        <v>5</v>
      </c>
      <c r="I301" s="576">
        <f t="shared" si="178"/>
        <v>2</v>
      </c>
      <c r="J301" s="577">
        <f t="shared" si="178"/>
        <v>0</v>
      </c>
      <c r="K301" s="577">
        <f t="shared" si="178"/>
        <v>2</v>
      </c>
      <c r="L301" s="577">
        <f t="shared" si="178"/>
        <v>0</v>
      </c>
      <c r="M301" s="577">
        <f t="shared" si="178"/>
        <v>1</v>
      </c>
      <c r="N301" s="577">
        <f t="shared" si="178"/>
        <v>1</v>
      </c>
      <c r="O301" s="577">
        <f t="shared" si="178"/>
        <v>6</v>
      </c>
      <c r="P301" s="577">
        <f t="shared" si="178"/>
        <v>4</v>
      </c>
      <c r="Q301" s="577">
        <f t="shared" si="178"/>
        <v>3</v>
      </c>
      <c r="R301" s="577">
        <f t="shared" si="178"/>
        <v>4</v>
      </c>
      <c r="S301" s="577">
        <f t="shared" si="178"/>
        <v>1</v>
      </c>
      <c r="T301" s="577">
        <f t="shared" si="178"/>
        <v>3</v>
      </c>
      <c r="U301" s="577">
        <f t="shared" si="178"/>
        <v>8</v>
      </c>
      <c r="V301" s="577">
        <f t="shared" si="178"/>
        <v>0</v>
      </c>
      <c r="W301" s="577">
        <f t="shared" si="178"/>
        <v>9</v>
      </c>
      <c r="X301" s="577">
        <f t="shared" si="178"/>
        <v>7</v>
      </c>
      <c r="Y301" s="576">
        <f>+Y223+Y229+Y235+Y241+Y247+Y253+Y259+Y265+Y271+Y277+Y283+Y289+Y295</f>
        <v>5</v>
      </c>
      <c r="Z301" s="576">
        <f t="shared" ref="Z301:AN304" si="179">+Z223+Z229+Z235+Z241+Z247+Z253+Z259+Z265+Z271+Z277+Z283+Z289+Z295</f>
        <v>9</v>
      </c>
      <c r="AA301" s="576">
        <f t="shared" si="179"/>
        <v>2</v>
      </c>
      <c r="AB301" s="576">
        <f t="shared" si="179"/>
        <v>3</v>
      </c>
      <c r="AC301" s="576">
        <f t="shared" si="179"/>
        <v>9</v>
      </c>
      <c r="AD301" s="576">
        <f t="shared" si="179"/>
        <v>6</v>
      </c>
      <c r="AE301" s="576">
        <f t="shared" si="179"/>
        <v>8</v>
      </c>
      <c r="AF301" s="576">
        <f t="shared" si="179"/>
        <v>12</v>
      </c>
      <c r="AG301" s="576">
        <f t="shared" si="179"/>
        <v>13</v>
      </c>
      <c r="AH301" s="576">
        <f t="shared" si="179"/>
        <v>16</v>
      </c>
      <c r="AI301" s="576">
        <f t="shared" si="179"/>
        <v>4</v>
      </c>
      <c r="AJ301" s="576">
        <f t="shared" si="179"/>
        <v>6</v>
      </c>
      <c r="AK301" s="576">
        <f t="shared" si="179"/>
        <v>6</v>
      </c>
      <c r="AL301" s="576">
        <f t="shared" si="179"/>
        <v>7</v>
      </c>
      <c r="AM301" s="576">
        <f t="shared" si="179"/>
        <v>5</v>
      </c>
      <c r="AN301" s="576">
        <f t="shared" si="179"/>
        <v>5</v>
      </c>
      <c r="AO301" s="578">
        <f t="shared" ref="AO301:AO306" si="180">+AO223+AO229+AO235+AO241+AO259+AO265+AO271+AO277+AO283+AO289+AO295</f>
        <v>2</v>
      </c>
      <c r="AP301" s="579">
        <f>+AP223+AP229+AP235+AP259+AP265+AP271+AP277+AP283+AP289+AP295</f>
        <v>6</v>
      </c>
      <c r="AQ301" s="411">
        <f>SUM(AQ223+AQ229+AQ235+AQ241+AQ247+AQ253+AQ259+AQ265+AQ271+AQ277+AQ283+AQ289+AQ295)</f>
        <v>121</v>
      </c>
      <c r="AR301" s="580">
        <f>SUM(AR223+AR229+AR235+AR241+AR247+AR253+AR259+AR265+AR271+AR277+AR283+AR289+AR295)</f>
        <v>117</v>
      </c>
      <c r="AS301" s="576">
        <f t="shared" ref="AS301:AX304" si="181">+AS223+AS229+AS235+AS241+AS247+AS253+AS259+AS265+AS271+AS277+AS283+AS289+AS295</f>
        <v>31</v>
      </c>
      <c r="AT301" s="578">
        <f t="shared" si="181"/>
        <v>184</v>
      </c>
      <c r="AU301" s="578">
        <f t="shared" si="181"/>
        <v>18</v>
      </c>
      <c r="AV301" s="578">
        <f t="shared" si="181"/>
        <v>13</v>
      </c>
      <c r="AW301" s="578">
        <f t="shared" si="181"/>
        <v>0</v>
      </c>
      <c r="AX301" s="578">
        <f t="shared" si="181"/>
        <v>0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639</v>
      </c>
      <c r="E302" s="574">
        <f t="shared" si="177"/>
        <v>276</v>
      </c>
      <c r="F302" s="575">
        <f t="shared" si="177"/>
        <v>363</v>
      </c>
      <c r="G302" s="417">
        <f t="shared" si="178"/>
        <v>1</v>
      </c>
      <c r="H302" s="581">
        <f t="shared" si="178"/>
        <v>5</v>
      </c>
      <c r="I302" s="417">
        <f t="shared" si="178"/>
        <v>2</v>
      </c>
      <c r="J302" s="581">
        <f t="shared" si="178"/>
        <v>0</v>
      </c>
      <c r="K302" s="581">
        <f t="shared" si="178"/>
        <v>1</v>
      </c>
      <c r="L302" s="581">
        <f t="shared" si="178"/>
        <v>3</v>
      </c>
      <c r="M302" s="581">
        <f t="shared" si="178"/>
        <v>3</v>
      </c>
      <c r="N302" s="581">
        <f t="shared" si="178"/>
        <v>1</v>
      </c>
      <c r="O302" s="581">
        <f t="shared" si="178"/>
        <v>4</v>
      </c>
      <c r="P302" s="581">
        <f t="shared" si="178"/>
        <v>2</v>
      </c>
      <c r="Q302" s="581">
        <f t="shared" si="178"/>
        <v>16</v>
      </c>
      <c r="R302" s="581">
        <f t="shared" si="178"/>
        <v>5</v>
      </c>
      <c r="S302" s="581">
        <f t="shared" si="178"/>
        <v>5</v>
      </c>
      <c r="T302" s="581">
        <f t="shared" si="178"/>
        <v>8</v>
      </c>
      <c r="U302" s="581">
        <f t="shared" si="178"/>
        <v>11</v>
      </c>
      <c r="V302" s="581">
        <f t="shared" si="178"/>
        <v>4</v>
      </c>
      <c r="W302" s="581">
        <f t="shared" si="178"/>
        <v>34</v>
      </c>
      <c r="X302" s="581">
        <f t="shared" si="178"/>
        <v>40</v>
      </c>
      <c r="Y302" s="417">
        <f>+Y224+Y230+Y236+Y242+Y248+Y254+Y260+Y266+Y272+Y278+Y284+Y290+Y296</f>
        <v>74</v>
      </c>
      <c r="Z302" s="417">
        <f t="shared" si="179"/>
        <v>67</v>
      </c>
      <c r="AA302" s="417">
        <f t="shared" si="179"/>
        <v>31</v>
      </c>
      <c r="AB302" s="417">
        <f t="shared" si="179"/>
        <v>47</v>
      </c>
      <c r="AC302" s="417">
        <f t="shared" si="179"/>
        <v>17</v>
      </c>
      <c r="AD302" s="417">
        <f t="shared" si="179"/>
        <v>31</v>
      </c>
      <c r="AE302" s="417">
        <f t="shared" si="179"/>
        <v>12</v>
      </c>
      <c r="AF302" s="417">
        <f t="shared" si="179"/>
        <v>39</v>
      </c>
      <c r="AG302" s="417">
        <f t="shared" si="179"/>
        <v>22</v>
      </c>
      <c r="AH302" s="417">
        <f t="shared" si="179"/>
        <v>50</v>
      </c>
      <c r="AI302" s="417">
        <f t="shared" si="179"/>
        <v>16</v>
      </c>
      <c r="AJ302" s="417">
        <f t="shared" si="179"/>
        <v>22</v>
      </c>
      <c r="AK302" s="417">
        <f t="shared" si="179"/>
        <v>13</v>
      </c>
      <c r="AL302" s="417">
        <f t="shared" si="179"/>
        <v>27</v>
      </c>
      <c r="AM302" s="417">
        <f t="shared" si="179"/>
        <v>14</v>
      </c>
      <c r="AN302" s="417">
        <f t="shared" si="179"/>
        <v>12</v>
      </c>
      <c r="AO302" s="582">
        <f t="shared" si="180"/>
        <v>13</v>
      </c>
      <c r="AP302" s="583">
        <f>+AP224+AP230+AP236+AP260+AP266+AP272+AP278+AP284+AP290+AP296</f>
        <v>7</v>
      </c>
      <c r="AQ302" s="584"/>
      <c r="AR302" s="585"/>
      <c r="AS302" s="417">
        <f t="shared" si="181"/>
        <v>83</v>
      </c>
      <c r="AT302" s="582">
        <f t="shared" si="181"/>
        <v>0</v>
      </c>
      <c r="AU302" s="582">
        <f t="shared" si="181"/>
        <v>26</v>
      </c>
      <c r="AV302" s="582">
        <f t="shared" si="181"/>
        <v>12</v>
      </c>
      <c r="AW302" s="582">
        <f t="shared" si="181"/>
        <v>0</v>
      </c>
      <c r="AX302" s="582">
        <f t="shared" si="181"/>
        <v>0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171</v>
      </c>
      <c r="E303" s="574">
        <f t="shared" si="177"/>
        <v>79</v>
      </c>
      <c r="F303" s="575">
        <f t="shared" si="177"/>
        <v>92</v>
      </c>
      <c r="G303" s="417">
        <f t="shared" si="178"/>
        <v>0</v>
      </c>
      <c r="H303" s="581">
        <f t="shared" si="178"/>
        <v>4</v>
      </c>
      <c r="I303" s="417">
        <f t="shared" si="178"/>
        <v>2</v>
      </c>
      <c r="J303" s="581">
        <f t="shared" si="178"/>
        <v>0</v>
      </c>
      <c r="K303" s="581">
        <f t="shared" si="178"/>
        <v>1</v>
      </c>
      <c r="L303" s="581">
        <f t="shared" si="178"/>
        <v>0</v>
      </c>
      <c r="M303" s="581">
        <f t="shared" si="178"/>
        <v>1</v>
      </c>
      <c r="N303" s="581">
        <f t="shared" si="178"/>
        <v>1</v>
      </c>
      <c r="O303" s="581">
        <f t="shared" si="178"/>
        <v>6</v>
      </c>
      <c r="P303" s="581">
        <f t="shared" si="178"/>
        <v>4</v>
      </c>
      <c r="Q303" s="581">
        <f t="shared" si="178"/>
        <v>3</v>
      </c>
      <c r="R303" s="581">
        <f t="shared" si="178"/>
        <v>3</v>
      </c>
      <c r="S303" s="581">
        <f t="shared" si="178"/>
        <v>1</v>
      </c>
      <c r="T303" s="581">
        <f t="shared" si="178"/>
        <v>3</v>
      </c>
      <c r="U303" s="581">
        <f t="shared" si="178"/>
        <v>6</v>
      </c>
      <c r="V303" s="581">
        <f t="shared" si="178"/>
        <v>0</v>
      </c>
      <c r="W303" s="581">
        <f t="shared" si="178"/>
        <v>7</v>
      </c>
      <c r="X303" s="581">
        <f t="shared" si="178"/>
        <v>5</v>
      </c>
      <c r="Y303" s="417">
        <f>+Y225+Y231+Y237+Y243+Y249+Y255+Y261+Y267+Y273+Y279+Y285+Y291+Y297</f>
        <v>5</v>
      </c>
      <c r="Z303" s="417">
        <f t="shared" si="179"/>
        <v>9</v>
      </c>
      <c r="AA303" s="417">
        <f t="shared" si="179"/>
        <v>2</v>
      </c>
      <c r="AB303" s="417">
        <f t="shared" si="179"/>
        <v>2</v>
      </c>
      <c r="AC303" s="417">
        <f t="shared" si="179"/>
        <v>8</v>
      </c>
      <c r="AD303" s="417">
        <f t="shared" si="179"/>
        <v>8</v>
      </c>
      <c r="AE303" s="417">
        <f t="shared" si="179"/>
        <v>7</v>
      </c>
      <c r="AF303" s="417">
        <f t="shared" si="179"/>
        <v>13</v>
      </c>
      <c r="AG303" s="417">
        <f t="shared" si="179"/>
        <v>14</v>
      </c>
      <c r="AH303" s="417">
        <f t="shared" si="179"/>
        <v>15</v>
      </c>
      <c r="AI303" s="417">
        <f t="shared" si="179"/>
        <v>4</v>
      </c>
      <c r="AJ303" s="417">
        <f t="shared" si="179"/>
        <v>10</v>
      </c>
      <c r="AK303" s="417">
        <f t="shared" si="179"/>
        <v>8</v>
      </c>
      <c r="AL303" s="417">
        <f t="shared" si="179"/>
        <v>9</v>
      </c>
      <c r="AM303" s="417">
        <f t="shared" si="179"/>
        <v>4</v>
      </c>
      <c r="AN303" s="417">
        <f t="shared" si="179"/>
        <v>6</v>
      </c>
      <c r="AO303" s="582">
        <f t="shared" si="180"/>
        <v>2</v>
      </c>
      <c r="AP303" s="583">
        <f>+AP225+AP231+AP237+AP261+AP267+AP273+AP279+AP285+AP291+AP297</f>
        <v>4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11</v>
      </c>
      <c r="AW303" s="582">
        <f t="shared" si="181"/>
        <v>0</v>
      </c>
      <c r="AX303" s="582">
        <f t="shared" si="181"/>
        <v>0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126</v>
      </c>
      <c r="E304" s="574">
        <f t="shared" si="177"/>
        <v>49</v>
      </c>
      <c r="F304" s="575">
        <f t="shared" si="177"/>
        <v>77</v>
      </c>
      <c r="G304" s="417">
        <f t="shared" si="178"/>
        <v>0</v>
      </c>
      <c r="H304" s="581">
        <f t="shared" si="178"/>
        <v>4</v>
      </c>
      <c r="I304" s="417">
        <f t="shared" si="178"/>
        <v>1</v>
      </c>
      <c r="J304" s="581">
        <f t="shared" si="178"/>
        <v>0</v>
      </c>
      <c r="K304" s="581">
        <f t="shared" si="178"/>
        <v>0</v>
      </c>
      <c r="L304" s="581">
        <f t="shared" si="178"/>
        <v>0</v>
      </c>
      <c r="M304" s="581">
        <f t="shared" si="178"/>
        <v>0</v>
      </c>
      <c r="N304" s="581">
        <f t="shared" si="178"/>
        <v>0</v>
      </c>
      <c r="O304" s="581">
        <f t="shared" si="178"/>
        <v>2</v>
      </c>
      <c r="P304" s="581">
        <f t="shared" si="178"/>
        <v>1</v>
      </c>
      <c r="Q304" s="581">
        <f t="shared" si="178"/>
        <v>0</v>
      </c>
      <c r="R304" s="581">
        <f t="shared" si="178"/>
        <v>0</v>
      </c>
      <c r="S304" s="581">
        <f t="shared" si="178"/>
        <v>0</v>
      </c>
      <c r="T304" s="581">
        <f t="shared" si="178"/>
        <v>2</v>
      </c>
      <c r="U304" s="581">
        <f t="shared" si="178"/>
        <v>3</v>
      </c>
      <c r="V304" s="581">
        <f t="shared" si="178"/>
        <v>0</v>
      </c>
      <c r="W304" s="581">
        <f t="shared" si="178"/>
        <v>3</v>
      </c>
      <c r="X304" s="581">
        <f t="shared" si="178"/>
        <v>1</v>
      </c>
      <c r="Y304" s="417">
        <f>+Y226+Y232+Y238+Y244+Y250+Y256+Y262+Y268+Y274+Y280+Y286+Y292+Y298</f>
        <v>8</v>
      </c>
      <c r="Z304" s="417">
        <f t="shared" si="179"/>
        <v>9</v>
      </c>
      <c r="AA304" s="417">
        <f t="shared" si="179"/>
        <v>4</v>
      </c>
      <c r="AB304" s="417">
        <f t="shared" si="179"/>
        <v>4</v>
      </c>
      <c r="AC304" s="417">
        <f t="shared" si="179"/>
        <v>4</v>
      </c>
      <c r="AD304" s="417">
        <f t="shared" si="179"/>
        <v>10</v>
      </c>
      <c r="AE304" s="417">
        <f t="shared" si="179"/>
        <v>4</v>
      </c>
      <c r="AF304" s="417">
        <f t="shared" si="179"/>
        <v>16</v>
      </c>
      <c r="AG304" s="417">
        <f t="shared" si="179"/>
        <v>4</v>
      </c>
      <c r="AH304" s="417">
        <f t="shared" si="179"/>
        <v>12</v>
      </c>
      <c r="AI304" s="417">
        <f t="shared" si="179"/>
        <v>5</v>
      </c>
      <c r="AJ304" s="417">
        <f t="shared" si="179"/>
        <v>6</v>
      </c>
      <c r="AK304" s="417">
        <f t="shared" si="179"/>
        <v>5</v>
      </c>
      <c r="AL304" s="417">
        <f t="shared" si="179"/>
        <v>8</v>
      </c>
      <c r="AM304" s="417">
        <f t="shared" si="179"/>
        <v>6</v>
      </c>
      <c r="AN304" s="417">
        <f t="shared" si="179"/>
        <v>4</v>
      </c>
      <c r="AO304" s="582">
        <f t="shared" si="180"/>
        <v>7</v>
      </c>
      <c r="AP304" s="583">
        <f>+AP226+AP232+AP238+AP262+AP268+AP274+AP280+AP286+AP292+AP298</f>
        <v>1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2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20</v>
      </c>
      <c r="E305" s="574">
        <f t="shared" si="177"/>
        <v>5</v>
      </c>
      <c r="F305" s="575">
        <f t="shared" si="177"/>
        <v>15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0</v>
      </c>
      <c r="X305" s="581">
        <f t="shared" si="178"/>
        <v>2</v>
      </c>
      <c r="Y305" s="417">
        <f>+Y227+Y233+Y239+Y245+Y251+Y257+Y263+Y281+Y275+Y269+Y287+Y293+Y299</f>
        <v>2</v>
      </c>
      <c r="Z305" s="417">
        <f t="shared" ref="Z305:AN305" si="182">+Z227+Z233+Z239+Z245+Z251+Z257+Z263+Z281+Z275+Z269+Z287+Z293+Z299</f>
        <v>2</v>
      </c>
      <c r="AA305" s="417">
        <f t="shared" si="182"/>
        <v>0</v>
      </c>
      <c r="AB305" s="417">
        <f t="shared" si="182"/>
        <v>0</v>
      </c>
      <c r="AC305" s="417">
        <f t="shared" si="182"/>
        <v>0</v>
      </c>
      <c r="AD305" s="417">
        <f t="shared" si="182"/>
        <v>3</v>
      </c>
      <c r="AE305" s="417">
        <f t="shared" si="182"/>
        <v>1</v>
      </c>
      <c r="AF305" s="417">
        <f t="shared" si="182"/>
        <v>2</v>
      </c>
      <c r="AG305" s="417">
        <f t="shared" si="182"/>
        <v>1</v>
      </c>
      <c r="AH305" s="417">
        <f t="shared" si="182"/>
        <v>2</v>
      </c>
      <c r="AI305" s="417">
        <f t="shared" si="182"/>
        <v>0</v>
      </c>
      <c r="AJ305" s="417">
        <f t="shared" si="182"/>
        <v>2</v>
      </c>
      <c r="AK305" s="417">
        <f t="shared" si="182"/>
        <v>1</v>
      </c>
      <c r="AL305" s="417">
        <f t="shared" si="182"/>
        <v>2</v>
      </c>
      <c r="AM305" s="417">
        <f t="shared" si="182"/>
        <v>0</v>
      </c>
      <c r="AN305" s="417">
        <f t="shared" si="182"/>
        <v>0</v>
      </c>
      <c r="AO305" s="582">
        <f t="shared" si="180"/>
        <v>0</v>
      </c>
      <c r="AP305" s="583">
        <f>+AP227+AP233+AP239+AP263+AP281+AP275+AP269+AP287+AP293+AP299</f>
        <v>0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0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3858"/>
      <c r="B306" s="3302" t="s">
        <v>274</v>
      </c>
      <c r="C306" s="3302"/>
      <c r="D306" s="506">
        <f t="shared" si="176"/>
        <v>9</v>
      </c>
      <c r="E306" s="586">
        <f t="shared" si="177"/>
        <v>6</v>
      </c>
      <c r="F306" s="587">
        <f t="shared" si="177"/>
        <v>3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2</v>
      </c>
      <c r="X306" s="587">
        <f t="shared" si="178"/>
        <v>1</v>
      </c>
      <c r="Y306" s="506">
        <f>SUM(Y228+Y234+Y240+Y246+Y252+Y258+Y264+Y270+Y276+Y282+Y288+Y294+Y300)</f>
        <v>2</v>
      </c>
      <c r="Z306" s="506">
        <f t="shared" ref="Z306:AN306" si="183">SUM(Z228+Z234+Z240+Z246+Z252+Z258+Z264+Z270+Z276+Z282+Z288+Z294+Z300)</f>
        <v>1</v>
      </c>
      <c r="AA306" s="506">
        <f t="shared" si="183"/>
        <v>0</v>
      </c>
      <c r="AB306" s="506">
        <f t="shared" si="183"/>
        <v>1</v>
      </c>
      <c r="AC306" s="506">
        <f t="shared" si="183"/>
        <v>1</v>
      </c>
      <c r="AD306" s="506">
        <f t="shared" si="183"/>
        <v>0</v>
      </c>
      <c r="AE306" s="506">
        <f t="shared" si="183"/>
        <v>0</v>
      </c>
      <c r="AF306" s="506">
        <f t="shared" si="183"/>
        <v>0</v>
      </c>
      <c r="AG306" s="506">
        <f t="shared" si="183"/>
        <v>1</v>
      </c>
      <c r="AH306" s="506">
        <f t="shared" si="183"/>
        <v>0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3840" t="s">
        <v>40</v>
      </c>
      <c r="B308" s="3841"/>
      <c r="C308" s="3842"/>
      <c r="D308" s="3845" t="s">
        <v>4</v>
      </c>
      <c r="E308" s="3846"/>
      <c r="F308" s="3847"/>
      <c r="G308" s="3831" t="s">
        <v>5</v>
      </c>
      <c r="H308" s="3850"/>
      <c r="I308" s="3850"/>
      <c r="J308" s="3850"/>
      <c r="K308" s="3850"/>
      <c r="L308" s="3850"/>
      <c r="M308" s="3850"/>
      <c r="N308" s="3850"/>
      <c r="O308" s="3850"/>
      <c r="P308" s="3850"/>
      <c r="Q308" s="3850"/>
      <c r="R308" s="3850"/>
      <c r="S308" s="3850"/>
      <c r="T308" s="3850"/>
      <c r="U308" s="3850"/>
      <c r="V308" s="3850"/>
      <c r="W308" s="3850"/>
      <c r="X308" s="3850"/>
      <c r="Y308" s="3850"/>
      <c r="Z308" s="3850"/>
      <c r="AA308" s="3850"/>
      <c r="AB308" s="3850"/>
      <c r="AC308" s="3850"/>
      <c r="AD308" s="3850"/>
      <c r="AE308" s="3850"/>
      <c r="AF308" s="3850"/>
      <c r="AG308" s="3850"/>
      <c r="AH308" s="3850"/>
      <c r="AI308" s="3850"/>
      <c r="AJ308" s="3850"/>
      <c r="AK308" s="3850"/>
      <c r="AL308" s="3850"/>
      <c r="AM308" s="3850"/>
      <c r="AN308" s="3850"/>
      <c r="AO308" s="3850"/>
      <c r="AP308" s="3851"/>
      <c r="AQ308" s="3852" t="s">
        <v>7</v>
      </c>
      <c r="AR308" s="3854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3848"/>
      <c r="E309" s="3505"/>
      <c r="F309" s="3849"/>
      <c r="G309" s="3856" t="s">
        <v>14</v>
      </c>
      <c r="H309" s="3857"/>
      <c r="I309" s="3831" t="s">
        <v>15</v>
      </c>
      <c r="J309" s="3839"/>
      <c r="K309" s="3850" t="s">
        <v>16</v>
      </c>
      <c r="L309" s="3839"/>
      <c r="M309" s="3831" t="s">
        <v>17</v>
      </c>
      <c r="N309" s="3839"/>
      <c r="O309" s="3831" t="s">
        <v>18</v>
      </c>
      <c r="P309" s="3839"/>
      <c r="Q309" s="3831" t="s">
        <v>19</v>
      </c>
      <c r="R309" s="3839"/>
      <c r="S309" s="3831" t="s">
        <v>20</v>
      </c>
      <c r="T309" s="3839"/>
      <c r="U309" s="3831" t="s">
        <v>21</v>
      </c>
      <c r="V309" s="3839"/>
      <c r="W309" s="3831" t="s">
        <v>22</v>
      </c>
      <c r="X309" s="3839"/>
      <c r="Y309" s="3831" t="s">
        <v>23</v>
      </c>
      <c r="Z309" s="3838"/>
      <c r="AA309" s="3831" t="s">
        <v>24</v>
      </c>
      <c r="AB309" s="3838"/>
      <c r="AC309" s="3831" t="s">
        <v>247</v>
      </c>
      <c r="AD309" s="3838"/>
      <c r="AE309" s="3831" t="s">
        <v>248</v>
      </c>
      <c r="AF309" s="3838"/>
      <c r="AG309" s="3831" t="s">
        <v>249</v>
      </c>
      <c r="AH309" s="3838"/>
      <c r="AI309" s="3831" t="s">
        <v>250</v>
      </c>
      <c r="AJ309" s="3838"/>
      <c r="AK309" s="3831" t="s">
        <v>29</v>
      </c>
      <c r="AL309" s="3838"/>
      <c r="AM309" s="3831" t="s">
        <v>30</v>
      </c>
      <c r="AN309" s="3838"/>
      <c r="AO309" s="3831" t="s">
        <v>31</v>
      </c>
      <c r="AP309" s="3838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3843"/>
      <c r="B310" s="3499"/>
      <c r="C310" s="3844"/>
      <c r="D310" s="1817" t="s">
        <v>32</v>
      </c>
      <c r="E310" s="1818" t="s">
        <v>33</v>
      </c>
      <c r="F310" s="1819" t="s">
        <v>34</v>
      </c>
      <c r="G310" s="1820" t="s">
        <v>33</v>
      </c>
      <c r="H310" s="1821" t="s">
        <v>34</v>
      </c>
      <c r="I310" s="1822" t="s">
        <v>33</v>
      </c>
      <c r="J310" s="1821" t="s">
        <v>34</v>
      </c>
      <c r="K310" s="1822" t="s">
        <v>33</v>
      </c>
      <c r="L310" s="1821" t="s">
        <v>34</v>
      </c>
      <c r="M310" s="1822" t="s">
        <v>33</v>
      </c>
      <c r="N310" s="1821" t="s">
        <v>34</v>
      </c>
      <c r="O310" s="1822" t="s">
        <v>33</v>
      </c>
      <c r="P310" s="1821" t="s">
        <v>34</v>
      </c>
      <c r="Q310" s="1822" t="s">
        <v>33</v>
      </c>
      <c r="R310" s="1821" t="s">
        <v>34</v>
      </c>
      <c r="S310" s="1822" t="s">
        <v>33</v>
      </c>
      <c r="T310" s="1821" t="s">
        <v>34</v>
      </c>
      <c r="U310" s="1822" t="s">
        <v>33</v>
      </c>
      <c r="V310" s="1821" t="s">
        <v>34</v>
      </c>
      <c r="W310" s="1822" t="s">
        <v>33</v>
      </c>
      <c r="X310" s="1821" t="s">
        <v>34</v>
      </c>
      <c r="Y310" s="1822" t="s">
        <v>33</v>
      </c>
      <c r="Z310" s="1821" t="s">
        <v>34</v>
      </c>
      <c r="AA310" s="1822" t="s">
        <v>33</v>
      </c>
      <c r="AB310" s="1821" t="s">
        <v>34</v>
      </c>
      <c r="AC310" s="1822" t="s">
        <v>33</v>
      </c>
      <c r="AD310" s="1821" t="s">
        <v>34</v>
      </c>
      <c r="AE310" s="1822" t="s">
        <v>33</v>
      </c>
      <c r="AF310" s="1821" t="s">
        <v>34</v>
      </c>
      <c r="AG310" s="1822" t="s">
        <v>33</v>
      </c>
      <c r="AH310" s="1821" t="s">
        <v>34</v>
      </c>
      <c r="AI310" s="1822" t="s">
        <v>33</v>
      </c>
      <c r="AJ310" s="1821" t="s">
        <v>34</v>
      </c>
      <c r="AK310" s="1822" t="s">
        <v>33</v>
      </c>
      <c r="AL310" s="1821" t="s">
        <v>34</v>
      </c>
      <c r="AM310" s="1822" t="s">
        <v>33</v>
      </c>
      <c r="AN310" s="1821" t="s">
        <v>34</v>
      </c>
      <c r="AO310" s="1822" t="s">
        <v>33</v>
      </c>
      <c r="AP310" s="1821" t="s">
        <v>34</v>
      </c>
      <c r="AQ310" s="3853"/>
      <c r="AR310" s="3855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3835" t="s">
        <v>46</v>
      </c>
      <c r="B311" s="3836"/>
      <c r="C311" s="3837"/>
      <c r="D311" s="1823">
        <f>SUM(E311:F311)</f>
        <v>0</v>
      </c>
      <c r="E311" s="1824">
        <f t="shared" ref="E311:F315" si="184">SUM(G311+I311+K311+M311+O311+Q311+S311+U311+W311+Y311+AA311+AC311+AE311+AG311+AI311+AK311+AM311+AO311)</f>
        <v>0</v>
      </c>
      <c r="F311" s="1824">
        <f t="shared" si="184"/>
        <v>0</v>
      </c>
      <c r="G311" s="1825"/>
      <c r="H311" s="1826"/>
      <c r="I311" s="1825"/>
      <c r="J311" s="1826"/>
      <c r="K311" s="1825"/>
      <c r="L311" s="1826"/>
      <c r="M311" s="1825"/>
      <c r="N311" s="1826"/>
      <c r="O311" s="1825"/>
      <c r="P311" s="1826"/>
      <c r="Q311" s="1825"/>
      <c r="R311" s="1826"/>
      <c r="S311" s="1825"/>
      <c r="T311" s="1826"/>
      <c r="U311" s="1825"/>
      <c r="V311" s="1826"/>
      <c r="W311" s="1825"/>
      <c r="X311" s="1826"/>
      <c r="Y311" s="1825"/>
      <c r="Z311" s="1826"/>
      <c r="AA311" s="1825"/>
      <c r="AB311" s="1826"/>
      <c r="AC311" s="1825"/>
      <c r="AD311" s="1826"/>
      <c r="AE311" s="1825"/>
      <c r="AF311" s="1826"/>
      <c r="AG311" s="1825"/>
      <c r="AH311" s="1826"/>
      <c r="AI311" s="1825"/>
      <c r="AJ311" s="1826"/>
      <c r="AK311" s="1825"/>
      <c r="AL311" s="1826"/>
      <c r="AM311" s="1825"/>
      <c r="AN311" s="1826"/>
      <c r="AO311" s="1825"/>
      <c r="AP311" s="1827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3831" t="s">
        <v>287</v>
      </c>
      <c r="B317" s="3832"/>
      <c r="C317" s="1828" t="s">
        <v>288</v>
      </c>
      <c r="D317" s="1828" t="s">
        <v>289</v>
      </c>
      <c r="E317" s="1828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3833" t="s">
        <v>94</v>
      </c>
      <c r="B318" s="3834"/>
      <c r="C318" s="1829"/>
      <c r="D318" s="1829"/>
      <c r="E318" s="1829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3240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2622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75" workbookViewId="0">
      <selection activeCell="A4" sqref="A4:A5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",[6]NOMBRE!B2," - ","( ",[6]NOMBRE!C2,[6]NOMBRE!D2,[6]NOMBRE!E2,[6]NOMBRE!F2,[6]NOMBRE!G2,"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",[6]NOMBRE!B6," - ","( ",[6]NOMBRE!C6,[6]NOMBRE!D6," )")</f>
        <v>MES: MAYO - ( 05 )</v>
      </c>
      <c r="BU4" s="4"/>
      <c r="BV4" s="4"/>
      <c r="BW4" s="4"/>
    </row>
    <row r="5" spans="1:112" x14ac:dyDescent="0.2">
      <c r="A5" s="7" t="str">
        <f>CONCATENATE("AÑO: ",[6]NOMBRE!B7)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3841" t="s">
        <v>3</v>
      </c>
      <c r="B9" s="3841"/>
      <c r="C9" s="3842"/>
      <c r="D9" s="4003" t="s">
        <v>4</v>
      </c>
      <c r="E9" s="4003"/>
      <c r="F9" s="4004"/>
      <c r="G9" s="3831" t="s">
        <v>5</v>
      </c>
      <c r="H9" s="3850"/>
      <c r="I9" s="3850"/>
      <c r="J9" s="3850"/>
      <c r="K9" s="3850"/>
      <c r="L9" s="3850"/>
      <c r="M9" s="3850"/>
      <c r="N9" s="3850"/>
      <c r="O9" s="3850"/>
      <c r="P9" s="3850"/>
      <c r="Q9" s="3850"/>
      <c r="R9" s="3850"/>
      <c r="S9" s="3850"/>
      <c r="T9" s="3850"/>
      <c r="U9" s="3850"/>
      <c r="V9" s="3850"/>
      <c r="W9" s="3850"/>
      <c r="X9" s="3850"/>
      <c r="Y9" s="3850"/>
      <c r="Z9" s="3850"/>
      <c r="AA9" s="3850"/>
      <c r="AB9" s="3850"/>
      <c r="AC9" s="3850"/>
      <c r="AD9" s="3850"/>
      <c r="AE9" s="3850"/>
      <c r="AF9" s="3850"/>
      <c r="AG9" s="3850"/>
      <c r="AH9" s="3850"/>
      <c r="AI9" s="3850"/>
      <c r="AJ9" s="3850"/>
      <c r="AK9" s="3850"/>
      <c r="AL9" s="3850"/>
      <c r="AM9" s="3850"/>
      <c r="AN9" s="3850"/>
      <c r="AO9" s="3850"/>
      <c r="AP9" s="3851"/>
      <c r="AQ9" s="4004" t="s">
        <v>6</v>
      </c>
      <c r="AR9" s="3854" t="s">
        <v>7</v>
      </c>
      <c r="AS9" s="3854" t="s">
        <v>8</v>
      </c>
      <c r="AT9" s="3854" t="s">
        <v>9</v>
      </c>
      <c r="AU9" s="3854" t="s">
        <v>10</v>
      </c>
      <c r="AV9" s="3847" t="s">
        <v>11</v>
      </c>
      <c r="AW9" s="3854" t="s">
        <v>12</v>
      </c>
      <c r="AX9" s="3854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4006"/>
      <c r="G10" s="3982" t="s">
        <v>14</v>
      </c>
      <c r="H10" s="3857"/>
      <c r="I10" s="3831" t="s">
        <v>15</v>
      </c>
      <c r="J10" s="3839"/>
      <c r="K10" s="3850" t="s">
        <v>16</v>
      </c>
      <c r="L10" s="3839"/>
      <c r="M10" s="3831" t="s">
        <v>17</v>
      </c>
      <c r="N10" s="3839"/>
      <c r="O10" s="3831" t="s">
        <v>18</v>
      </c>
      <c r="P10" s="3839"/>
      <c r="Q10" s="3831" t="s">
        <v>19</v>
      </c>
      <c r="R10" s="3839"/>
      <c r="S10" s="3831" t="s">
        <v>20</v>
      </c>
      <c r="T10" s="3839"/>
      <c r="U10" s="3831" t="s">
        <v>21</v>
      </c>
      <c r="V10" s="3839"/>
      <c r="W10" s="3831" t="s">
        <v>22</v>
      </c>
      <c r="X10" s="3839"/>
      <c r="Y10" s="3831" t="s">
        <v>23</v>
      </c>
      <c r="Z10" s="3838"/>
      <c r="AA10" s="3831" t="s">
        <v>24</v>
      </c>
      <c r="AB10" s="3838"/>
      <c r="AC10" s="3831" t="s">
        <v>25</v>
      </c>
      <c r="AD10" s="3838"/>
      <c r="AE10" s="3831" t="s">
        <v>26</v>
      </c>
      <c r="AF10" s="3838"/>
      <c r="AG10" s="3831" t="s">
        <v>27</v>
      </c>
      <c r="AH10" s="3838"/>
      <c r="AI10" s="3831" t="s">
        <v>28</v>
      </c>
      <c r="AJ10" s="3838"/>
      <c r="AK10" s="3831" t="s">
        <v>29</v>
      </c>
      <c r="AL10" s="3838"/>
      <c r="AM10" s="3831" t="s">
        <v>30</v>
      </c>
      <c r="AN10" s="3838"/>
      <c r="AO10" s="3831" t="s">
        <v>31</v>
      </c>
      <c r="AP10" s="4025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3844"/>
      <c r="D11" s="1830" t="s">
        <v>32</v>
      </c>
      <c r="E11" s="1831" t="s">
        <v>33</v>
      </c>
      <c r="F11" s="1821" t="s">
        <v>34</v>
      </c>
      <c r="G11" s="1822" t="s">
        <v>33</v>
      </c>
      <c r="H11" s="1821" t="s">
        <v>34</v>
      </c>
      <c r="I11" s="1822" t="s">
        <v>33</v>
      </c>
      <c r="J11" s="1821" t="s">
        <v>34</v>
      </c>
      <c r="K11" s="1822" t="s">
        <v>33</v>
      </c>
      <c r="L11" s="1821" t="s">
        <v>34</v>
      </c>
      <c r="M11" s="1822" t="s">
        <v>33</v>
      </c>
      <c r="N11" s="1821" t="s">
        <v>34</v>
      </c>
      <c r="O11" s="1822" t="s">
        <v>33</v>
      </c>
      <c r="P11" s="1821" t="s">
        <v>34</v>
      </c>
      <c r="Q11" s="1822" t="s">
        <v>33</v>
      </c>
      <c r="R11" s="1821" t="s">
        <v>34</v>
      </c>
      <c r="S11" s="1822" t="s">
        <v>33</v>
      </c>
      <c r="T11" s="1821" t="s">
        <v>34</v>
      </c>
      <c r="U11" s="1822" t="s">
        <v>33</v>
      </c>
      <c r="V11" s="1821" t="s">
        <v>34</v>
      </c>
      <c r="W11" s="1822" t="s">
        <v>33</v>
      </c>
      <c r="X11" s="1821" t="s">
        <v>34</v>
      </c>
      <c r="Y11" s="1822" t="s">
        <v>33</v>
      </c>
      <c r="Z11" s="1821" t="s">
        <v>34</v>
      </c>
      <c r="AA11" s="1822" t="s">
        <v>33</v>
      </c>
      <c r="AB11" s="1821" t="s">
        <v>34</v>
      </c>
      <c r="AC11" s="1822" t="s">
        <v>33</v>
      </c>
      <c r="AD11" s="1821" t="s">
        <v>34</v>
      </c>
      <c r="AE11" s="1822" t="s">
        <v>33</v>
      </c>
      <c r="AF11" s="1821" t="s">
        <v>34</v>
      </c>
      <c r="AG11" s="1822" t="s">
        <v>33</v>
      </c>
      <c r="AH11" s="1821" t="s">
        <v>34</v>
      </c>
      <c r="AI11" s="1822" t="s">
        <v>33</v>
      </c>
      <c r="AJ11" s="1821" t="s">
        <v>34</v>
      </c>
      <c r="AK11" s="1822" t="s">
        <v>33</v>
      </c>
      <c r="AL11" s="1821" t="s">
        <v>34</v>
      </c>
      <c r="AM11" s="1822" t="s">
        <v>33</v>
      </c>
      <c r="AN11" s="1821" t="s">
        <v>34</v>
      </c>
      <c r="AO11" s="1822" t="s">
        <v>33</v>
      </c>
      <c r="AP11" s="1832" t="s">
        <v>34</v>
      </c>
      <c r="AQ11" s="4006"/>
      <c r="AR11" s="3855"/>
      <c r="AS11" s="3855"/>
      <c r="AT11" s="3855"/>
      <c r="AU11" s="3855"/>
      <c r="AV11" s="3849"/>
      <c r="AW11" s="3855"/>
      <c r="AX11" s="3855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4049" t="s">
        <v>35</v>
      </c>
      <c r="B12" s="4050"/>
      <c r="C12" s="4051"/>
      <c r="D12" s="1833">
        <f>SUM(E12+F12)</f>
        <v>0</v>
      </c>
      <c r="E12" s="1834">
        <f>SUM(G12+I12+K12+M12+O12+Q12+S12+U12+W12+Y12+AA12+AC12+AE12+AG12+AI12+AK12+AM12+AO12)</f>
        <v>0</v>
      </c>
      <c r="F12" s="1835">
        <f t="shared" ref="E12:F15" si="0">SUM(H12+J12+L12+N12+P12+R12+T12+V12+X12+Z12+AB12+AD12+AF12+AH12+AJ12+AL12+AN12+AP12)</f>
        <v>0</v>
      </c>
      <c r="G12" s="24"/>
      <c r="H12" s="25"/>
      <c r="I12" s="1836"/>
      <c r="J12" s="25"/>
      <c r="K12" s="1836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1837"/>
      <c r="H16" s="1837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3840" t="s">
        <v>40</v>
      </c>
      <c r="B17" s="3841"/>
      <c r="C17" s="3842"/>
      <c r="D17" s="3831" t="s">
        <v>41</v>
      </c>
      <c r="E17" s="3850"/>
      <c r="F17" s="3839"/>
      <c r="G17" s="4052" t="s">
        <v>14</v>
      </c>
      <c r="H17" s="4053"/>
      <c r="I17" s="3839" t="s">
        <v>15</v>
      </c>
      <c r="J17" s="4029"/>
      <c r="K17" s="3831" t="s">
        <v>16</v>
      </c>
      <c r="L17" s="3839"/>
      <c r="M17" s="3839" t="s">
        <v>17</v>
      </c>
      <c r="N17" s="4029"/>
      <c r="O17" s="3831" t="s">
        <v>18</v>
      </c>
      <c r="P17" s="3839"/>
      <c r="Q17" s="3831" t="s">
        <v>19</v>
      </c>
      <c r="R17" s="3839"/>
      <c r="S17" s="3831" t="s">
        <v>20</v>
      </c>
      <c r="T17" s="3839"/>
      <c r="U17" s="3831" t="s">
        <v>21</v>
      </c>
      <c r="V17" s="3839"/>
      <c r="W17" s="3850" t="s">
        <v>22</v>
      </c>
      <c r="X17" s="3850"/>
      <c r="Y17" s="3831" t="s">
        <v>23</v>
      </c>
      <c r="Z17" s="3838"/>
      <c r="AA17" s="3850" t="s">
        <v>24</v>
      </c>
      <c r="AB17" s="4034"/>
      <c r="AC17" s="3850" t="s">
        <v>25</v>
      </c>
      <c r="AD17" s="4034"/>
      <c r="AE17" s="3850" t="s">
        <v>26</v>
      </c>
      <c r="AF17" s="4034"/>
      <c r="AG17" s="3850" t="s">
        <v>27</v>
      </c>
      <c r="AH17" s="4034"/>
      <c r="AI17" s="3850" t="s">
        <v>28</v>
      </c>
      <c r="AJ17" s="4034"/>
      <c r="AK17" s="3850" t="s">
        <v>29</v>
      </c>
      <c r="AL17" s="4034"/>
      <c r="AM17" s="3850" t="s">
        <v>30</v>
      </c>
      <c r="AN17" s="3838"/>
      <c r="AO17" s="3850" t="s">
        <v>31</v>
      </c>
      <c r="AP17" s="4025"/>
      <c r="AQ17" s="4004" t="s">
        <v>6</v>
      </c>
      <c r="AR17" s="4004" t="s">
        <v>7</v>
      </c>
      <c r="AS17" s="3854" t="s">
        <v>8</v>
      </c>
      <c r="AT17" s="3854" t="s">
        <v>42</v>
      </c>
      <c r="AU17" s="4004" t="s">
        <v>9</v>
      </c>
      <c r="AV17" s="4046" t="s">
        <v>10</v>
      </c>
      <c r="AW17" s="4046" t="s">
        <v>12</v>
      </c>
      <c r="AX17" s="4046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3843"/>
      <c r="B18" s="3499"/>
      <c r="C18" s="3844"/>
      <c r="D18" s="1822" t="s">
        <v>32</v>
      </c>
      <c r="E18" s="1838" t="s">
        <v>33</v>
      </c>
      <c r="F18" s="617" t="s">
        <v>34</v>
      </c>
      <c r="G18" s="1822" t="s">
        <v>33</v>
      </c>
      <c r="H18" s="1821" t="s">
        <v>34</v>
      </c>
      <c r="I18" s="1839" t="s">
        <v>33</v>
      </c>
      <c r="J18" s="617" t="s">
        <v>34</v>
      </c>
      <c r="K18" s="1839" t="s">
        <v>33</v>
      </c>
      <c r="L18" s="1840" t="s">
        <v>34</v>
      </c>
      <c r="M18" s="1839" t="s">
        <v>33</v>
      </c>
      <c r="N18" s="617" t="s">
        <v>34</v>
      </c>
      <c r="O18" s="1839" t="s">
        <v>33</v>
      </c>
      <c r="P18" s="617" t="s">
        <v>34</v>
      </c>
      <c r="Q18" s="1839" t="s">
        <v>33</v>
      </c>
      <c r="R18" s="617" t="s">
        <v>34</v>
      </c>
      <c r="S18" s="1839" t="s">
        <v>33</v>
      </c>
      <c r="T18" s="617" t="s">
        <v>34</v>
      </c>
      <c r="U18" s="1822" t="s">
        <v>33</v>
      </c>
      <c r="V18" s="1821" t="s">
        <v>34</v>
      </c>
      <c r="W18" s="1820" t="s">
        <v>33</v>
      </c>
      <c r="X18" s="1841" t="s">
        <v>34</v>
      </c>
      <c r="Y18" s="1822" t="s">
        <v>33</v>
      </c>
      <c r="Z18" s="1821" t="s">
        <v>34</v>
      </c>
      <c r="AA18" s="1820" t="s">
        <v>33</v>
      </c>
      <c r="AB18" s="1841" t="s">
        <v>34</v>
      </c>
      <c r="AC18" s="1822" t="s">
        <v>33</v>
      </c>
      <c r="AD18" s="1821" t="s">
        <v>34</v>
      </c>
      <c r="AE18" s="1820" t="s">
        <v>33</v>
      </c>
      <c r="AF18" s="1841" t="s">
        <v>34</v>
      </c>
      <c r="AG18" s="1822" t="s">
        <v>33</v>
      </c>
      <c r="AH18" s="1821" t="s">
        <v>34</v>
      </c>
      <c r="AI18" s="1820" t="s">
        <v>33</v>
      </c>
      <c r="AJ18" s="1841" t="s">
        <v>34</v>
      </c>
      <c r="AK18" s="1822" t="s">
        <v>33</v>
      </c>
      <c r="AL18" s="1821" t="s">
        <v>34</v>
      </c>
      <c r="AM18" s="1820" t="s">
        <v>33</v>
      </c>
      <c r="AN18" s="1821" t="s">
        <v>34</v>
      </c>
      <c r="AO18" s="1820" t="s">
        <v>33</v>
      </c>
      <c r="AP18" s="1832" t="s">
        <v>34</v>
      </c>
      <c r="AQ18" s="3304"/>
      <c r="AR18" s="3471"/>
      <c r="AS18" s="3855"/>
      <c r="AT18" s="3855"/>
      <c r="AU18" s="4006"/>
      <c r="AV18" s="4047"/>
      <c r="AW18" s="4047"/>
      <c r="AX18" s="4047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3994" t="s">
        <v>43</v>
      </c>
      <c r="B19" s="3995"/>
      <c r="C19" s="4048"/>
      <c r="D19" s="1842">
        <f>SUM(E19+F19)</f>
        <v>0</v>
      </c>
      <c r="E19" s="1834">
        <f>SUM(G19+I19+K19+M19+O19+Q19+S19+U19+W19+Y19+AA19+AC19+AE19+AG19+AI19+AK19+AM19+AO19)</f>
        <v>0</v>
      </c>
      <c r="F19" s="1835">
        <f>SUM(H19+J19+L19+N19+P19+R19+T19+V19+X19+Z19+AB19+AD19+AF19+AH19+AJ19+AL19+AN19+AP19)</f>
        <v>0</v>
      </c>
      <c r="G19" s="1836"/>
      <c r="H19" s="1826"/>
      <c r="I19" s="1836"/>
      <c r="J19" s="1843"/>
      <c r="K19" s="1836"/>
      <c r="L19" s="1826"/>
      <c r="M19" s="1836"/>
      <c r="N19" s="1843"/>
      <c r="O19" s="1836"/>
      <c r="P19" s="1826"/>
      <c r="Q19" s="1836"/>
      <c r="R19" s="1826"/>
      <c r="S19" s="1836"/>
      <c r="T19" s="1826"/>
      <c r="U19" s="1836"/>
      <c r="V19" s="1826"/>
      <c r="W19" s="1825"/>
      <c r="X19" s="1844"/>
      <c r="Y19" s="1836"/>
      <c r="Z19" s="1826"/>
      <c r="AA19" s="1825"/>
      <c r="AB19" s="1844"/>
      <c r="AC19" s="1836"/>
      <c r="AD19" s="1826"/>
      <c r="AE19" s="1825"/>
      <c r="AF19" s="1844"/>
      <c r="AG19" s="1836"/>
      <c r="AH19" s="1826"/>
      <c r="AI19" s="1825"/>
      <c r="AJ19" s="1844"/>
      <c r="AK19" s="1836"/>
      <c r="AL19" s="1826"/>
      <c r="AM19" s="1825"/>
      <c r="AN19" s="1826"/>
      <c r="AO19" s="1825"/>
      <c r="AP19" s="1827"/>
      <c r="AQ19" s="1845"/>
      <c r="AR19" s="1843"/>
      <c r="AS19" s="1846"/>
      <c r="AT19" s="1846"/>
      <c r="AU19" s="1846"/>
      <c r="AV19" s="1846"/>
      <c r="AW19" s="1846"/>
      <c r="AX19" s="1846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63</v>
      </c>
      <c r="E22" s="35">
        <f t="shared" si="25"/>
        <v>35</v>
      </c>
      <c r="F22" s="36">
        <f t="shared" si="25"/>
        <v>28</v>
      </c>
      <c r="G22" s="37">
        <v>0</v>
      </c>
      <c r="H22" s="39">
        <v>0</v>
      </c>
      <c r="I22" s="37">
        <v>0</v>
      </c>
      <c r="J22" s="38">
        <v>0</v>
      </c>
      <c r="K22" s="37">
        <v>2</v>
      </c>
      <c r="L22" s="39">
        <v>0</v>
      </c>
      <c r="M22" s="37">
        <v>0</v>
      </c>
      <c r="N22" s="38">
        <v>0</v>
      </c>
      <c r="O22" s="37">
        <v>8</v>
      </c>
      <c r="P22" s="39">
        <v>0</v>
      </c>
      <c r="Q22" s="37">
        <v>6</v>
      </c>
      <c r="R22" s="39">
        <v>4</v>
      </c>
      <c r="S22" s="37">
        <v>7</v>
      </c>
      <c r="T22" s="39">
        <v>0</v>
      </c>
      <c r="U22" s="37">
        <v>1</v>
      </c>
      <c r="V22" s="39">
        <v>13</v>
      </c>
      <c r="W22" s="68">
        <v>4</v>
      </c>
      <c r="X22" s="69">
        <v>6</v>
      </c>
      <c r="Y22" s="37">
        <v>7</v>
      </c>
      <c r="Z22" s="39">
        <v>3</v>
      </c>
      <c r="AA22" s="68">
        <v>0</v>
      </c>
      <c r="AB22" s="69">
        <v>0</v>
      </c>
      <c r="AC22" s="37">
        <v>0</v>
      </c>
      <c r="AD22" s="39">
        <v>2</v>
      </c>
      <c r="AE22" s="68">
        <v>0</v>
      </c>
      <c r="AF22" s="69">
        <v>0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38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8</v>
      </c>
      <c r="E23" s="35">
        <f t="shared" si="25"/>
        <v>4</v>
      </c>
      <c r="F23" s="36">
        <f t="shared" si="25"/>
        <v>4</v>
      </c>
      <c r="G23" s="37">
        <v>0</v>
      </c>
      <c r="H23" s="39">
        <v>0</v>
      </c>
      <c r="I23" s="37">
        <v>0</v>
      </c>
      <c r="J23" s="38">
        <v>0</v>
      </c>
      <c r="K23" s="37">
        <v>1</v>
      </c>
      <c r="L23" s="39">
        <v>0</v>
      </c>
      <c r="M23" s="37">
        <v>0</v>
      </c>
      <c r="N23" s="38">
        <v>0</v>
      </c>
      <c r="O23" s="37">
        <v>0</v>
      </c>
      <c r="P23" s="39">
        <v>0</v>
      </c>
      <c r="Q23" s="37">
        <v>1</v>
      </c>
      <c r="R23" s="39">
        <v>0</v>
      </c>
      <c r="S23" s="37">
        <v>0</v>
      </c>
      <c r="T23" s="39">
        <v>1</v>
      </c>
      <c r="U23" s="37">
        <v>0</v>
      </c>
      <c r="V23" s="39">
        <v>1</v>
      </c>
      <c r="W23" s="68">
        <v>0</v>
      </c>
      <c r="X23" s="69">
        <v>0</v>
      </c>
      <c r="Y23" s="37">
        <v>1</v>
      </c>
      <c r="Z23" s="39">
        <v>0</v>
      </c>
      <c r="AA23" s="68">
        <v>0</v>
      </c>
      <c r="AB23" s="69">
        <v>0</v>
      </c>
      <c r="AC23" s="37">
        <v>0</v>
      </c>
      <c r="AD23" s="39">
        <v>0</v>
      </c>
      <c r="AE23" s="68">
        <v>0</v>
      </c>
      <c r="AF23" s="69">
        <v>0</v>
      </c>
      <c r="AG23" s="37">
        <v>1</v>
      </c>
      <c r="AH23" s="39">
        <v>0</v>
      </c>
      <c r="AI23" s="68">
        <v>0</v>
      </c>
      <c r="AJ23" s="69">
        <v>2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2</v>
      </c>
      <c r="E26" s="35">
        <f t="shared" si="25"/>
        <v>1</v>
      </c>
      <c r="F26" s="36">
        <f t="shared" si="25"/>
        <v>1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0</v>
      </c>
      <c r="R26" s="39">
        <v>0</v>
      </c>
      <c r="S26" s="37">
        <v>0</v>
      </c>
      <c r="T26" s="39">
        <v>0</v>
      </c>
      <c r="U26" s="37">
        <v>0</v>
      </c>
      <c r="V26" s="39">
        <v>0</v>
      </c>
      <c r="W26" s="68">
        <v>0</v>
      </c>
      <c r="X26" s="69">
        <v>0</v>
      </c>
      <c r="Y26" s="37">
        <v>0</v>
      </c>
      <c r="Z26" s="39">
        <v>0</v>
      </c>
      <c r="AA26" s="68">
        <v>0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0</v>
      </c>
      <c r="AH26" s="39">
        <v>0</v>
      </c>
      <c r="AI26" s="68">
        <v>1</v>
      </c>
      <c r="AJ26" s="69">
        <v>1</v>
      </c>
      <c r="AK26" s="37">
        <v>0</v>
      </c>
      <c r="AL26" s="39">
        <v>0</v>
      </c>
      <c r="AM26" s="68">
        <v>0</v>
      </c>
      <c r="AN26" s="39">
        <v>0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91</v>
      </c>
      <c r="E31" s="35">
        <f t="shared" si="25"/>
        <v>45</v>
      </c>
      <c r="F31" s="36">
        <f t="shared" si="25"/>
        <v>46</v>
      </c>
      <c r="G31" s="37">
        <v>0</v>
      </c>
      <c r="H31" s="39">
        <v>0</v>
      </c>
      <c r="I31" s="37">
        <v>0</v>
      </c>
      <c r="J31" s="38">
        <v>0</v>
      </c>
      <c r="K31" s="37">
        <v>1</v>
      </c>
      <c r="L31" s="39">
        <v>0</v>
      </c>
      <c r="M31" s="37">
        <v>0</v>
      </c>
      <c r="N31" s="38">
        <v>2</v>
      </c>
      <c r="O31" s="37">
        <v>4</v>
      </c>
      <c r="P31" s="39">
        <v>10</v>
      </c>
      <c r="Q31" s="37">
        <v>15</v>
      </c>
      <c r="R31" s="39">
        <v>3</v>
      </c>
      <c r="S31" s="37">
        <v>5</v>
      </c>
      <c r="T31" s="39">
        <v>2</v>
      </c>
      <c r="U31" s="37">
        <v>7</v>
      </c>
      <c r="V31" s="39">
        <v>3</v>
      </c>
      <c r="W31" s="68">
        <v>10</v>
      </c>
      <c r="X31" s="69">
        <v>0</v>
      </c>
      <c r="Y31" s="37">
        <v>0</v>
      </c>
      <c r="Z31" s="39">
        <v>2</v>
      </c>
      <c r="AA31" s="68">
        <v>0</v>
      </c>
      <c r="AB31" s="69">
        <v>0</v>
      </c>
      <c r="AC31" s="37">
        <v>0</v>
      </c>
      <c r="AD31" s="39">
        <v>1</v>
      </c>
      <c r="AE31" s="68">
        <v>1</v>
      </c>
      <c r="AF31" s="69">
        <v>3</v>
      </c>
      <c r="AG31" s="37">
        <v>2</v>
      </c>
      <c r="AH31" s="39">
        <v>7</v>
      </c>
      <c r="AI31" s="68">
        <v>0</v>
      </c>
      <c r="AJ31" s="69">
        <v>9</v>
      </c>
      <c r="AK31" s="37">
        <v>0</v>
      </c>
      <c r="AL31" s="39">
        <v>2</v>
      </c>
      <c r="AM31" s="68">
        <v>0</v>
      </c>
      <c r="AN31" s="39">
        <v>2</v>
      </c>
      <c r="AO31" s="68">
        <v>0</v>
      </c>
      <c r="AP31" s="40">
        <v>0</v>
      </c>
      <c r="AQ31" s="70">
        <v>0</v>
      </c>
      <c r="AR31" s="38">
        <v>0</v>
      </c>
      <c r="AS31" s="70">
        <v>0</v>
      </c>
      <c r="AT31" s="70">
        <v>0</v>
      </c>
      <c r="AU31" s="70">
        <v>4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4029" t="s">
        <v>60</v>
      </c>
      <c r="B36" s="4029"/>
      <c r="C36" s="4029"/>
      <c r="D36" s="1847">
        <f t="shared" ref="D36:AV36" si="27">SUM(D19:D35)</f>
        <v>164</v>
      </c>
      <c r="E36" s="1848">
        <f t="shared" si="27"/>
        <v>85</v>
      </c>
      <c r="F36" s="1849">
        <f t="shared" si="27"/>
        <v>79</v>
      </c>
      <c r="G36" s="1847">
        <f t="shared" si="27"/>
        <v>0</v>
      </c>
      <c r="H36" s="1849">
        <f t="shared" si="27"/>
        <v>0</v>
      </c>
      <c r="I36" s="1847">
        <f t="shared" si="27"/>
        <v>0</v>
      </c>
      <c r="J36" s="1849">
        <f t="shared" si="27"/>
        <v>0</v>
      </c>
      <c r="K36" s="1847">
        <f t="shared" si="27"/>
        <v>4</v>
      </c>
      <c r="L36" s="1849">
        <f t="shared" si="27"/>
        <v>0</v>
      </c>
      <c r="M36" s="1847">
        <f t="shared" si="27"/>
        <v>0</v>
      </c>
      <c r="N36" s="1849">
        <f t="shared" si="27"/>
        <v>2</v>
      </c>
      <c r="O36" s="1847">
        <f t="shared" si="27"/>
        <v>12</v>
      </c>
      <c r="P36" s="1849">
        <f t="shared" si="27"/>
        <v>10</v>
      </c>
      <c r="Q36" s="1847">
        <f t="shared" si="27"/>
        <v>22</v>
      </c>
      <c r="R36" s="1849">
        <f t="shared" si="27"/>
        <v>7</v>
      </c>
      <c r="S36" s="1847">
        <f t="shared" si="27"/>
        <v>12</v>
      </c>
      <c r="T36" s="1849">
        <f t="shared" si="27"/>
        <v>3</v>
      </c>
      <c r="U36" s="1847">
        <f t="shared" si="27"/>
        <v>8</v>
      </c>
      <c r="V36" s="1849">
        <f t="shared" si="27"/>
        <v>17</v>
      </c>
      <c r="W36" s="1850">
        <f t="shared" si="27"/>
        <v>14</v>
      </c>
      <c r="X36" s="1851">
        <f t="shared" si="27"/>
        <v>6</v>
      </c>
      <c r="Y36" s="1847">
        <f t="shared" si="27"/>
        <v>8</v>
      </c>
      <c r="Z36" s="1849">
        <f t="shared" si="27"/>
        <v>5</v>
      </c>
      <c r="AA36" s="1850">
        <f t="shared" si="27"/>
        <v>0</v>
      </c>
      <c r="AB36" s="1851">
        <f t="shared" si="27"/>
        <v>0</v>
      </c>
      <c r="AC36" s="1847">
        <f t="shared" si="27"/>
        <v>0</v>
      </c>
      <c r="AD36" s="1849">
        <f t="shared" si="27"/>
        <v>3</v>
      </c>
      <c r="AE36" s="1847">
        <f t="shared" si="27"/>
        <v>1</v>
      </c>
      <c r="AF36" s="1851">
        <f t="shared" si="27"/>
        <v>3</v>
      </c>
      <c r="AG36" s="1847">
        <f t="shared" si="27"/>
        <v>3</v>
      </c>
      <c r="AH36" s="1849">
        <f t="shared" si="27"/>
        <v>7</v>
      </c>
      <c r="AI36" s="1847">
        <f t="shared" si="27"/>
        <v>1</v>
      </c>
      <c r="AJ36" s="1851">
        <f t="shared" si="27"/>
        <v>12</v>
      </c>
      <c r="AK36" s="1847">
        <f t="shared" si="27"/>
        <v>0</v>
      </c>
      <c r="AL36" s="1849">
        <f t="shared" si="27"/>
        <v>2</v>
      </c>
      <c r="AM36" s="1847">
        <f t="shared" si="27"/>
        <v>0</v>
      </c>
      <c r="AN36" s="1849">
        <f t="shared" si="27"/>
        <v>2</v>
      </c>
      <c r="AO36" s="1847">
        <f t="shared" si="27"/>
        <v>0</v>
      </c>
      <c r="AP36" s="1852">
        <f t="shared" si="27"/>
        <v>0</v>
      </c>
      <c r="AQ36" s="1849">
        <f t="shared" si="27"/>
        <v>0</v>
      </c>
      <c r="AR36" s="1849">
        <f t="shared" si="27"/>
        <v>0</v>
      </c>
      <c r="AS36" s="1853">
        <f t="shared" si="27"/>
        <v>0</v>
      </c>
      <c r="AT36" s="1853">
        <f t="shared" si="27"/>
        <v>0</v>
      </c>
      <c r="AU36" s="1853">
        <f t="shared" si="27"/>
        <v>4</v>
      </c>
      <c r="AV36" s="1853">
        <f t="shared" si="27"/>
        <v>0</v>
      </c>
      <c r="AW36" s="1853">
        <f>SUM(AW19:AW35)</f>
        <v>0</v>
      </c>
      <c r="AX36" s="1853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4002" t="s">
        <v>62</v>
      </c>
      <c r="B38" s="4003"/>
      <c r="C38" s="4003"/>
      <c r="D38" s="4002" t="s">
        <v>63</v>
      </c>
      <c r="E38" s="4003"/>
      <c r="F38" s="4004"/>
      <c r="G38" s="3831" t="s">
        <v>64</v>
      </c>
      <c r="H38" s="3850"/>
      <c r="I38" s="3850"/>
      <c r="J38" s="3850"/>
      <c r="K38" s="3850"/>
      <c r="L38" s="3850"/>
      <c r="M38" s="3850"/>
      <c r="N38" s="3850"/>
      <c r="O38" s="3850"/>
      <c r="P38" s="3850"/>
      <c r="Q38" s="3850"/>
      <c r="R38" s="3850"/>
      <c r="S38" s="3850"/>
      <c r="T38" s="3850"/>
      <c r="U38" s="3850"/>
      <c r="V38" s="3850"/>
      <c r="W38" s="3850"/>
      <c r="X38" s="3850"/>
      <c r="Y38" s="3850"/>
      <c r="Z38" s="3850"/>
      <c r="AA38" s="3850"/>
      <c r="AB38" s="3850"/>
      <c r="AC38" s="3850"/>
      <c r="AD38" s="3850"/>
      <c r="AE38" s="3850"/>
      <c r="AF38" s="3850"/>
      <c r="AG38" s="3850"/>
      <c r="AH38" s="3850"/>
      <c r="AI38" s="3850"/>
      <c r="AJ38" s="3850"/>
      <c r="AK38" s="3850"/>
      <c r="AL38" s="3850"/>
      <c r="AM38" s="3850"/>
      <c r="AN38" s="3850"/>
      <c r="AO38" s="3850"/>
      <c r="AP38" s="3851"/>
      <c r="AQ38" s="4004" t="s">
        <v>6</v>
      </c>
      <c r="AR38" s="4004" t="s">
        <v>7</v>
      </c>
      <c r="AS38" s="4004" t="s">
        <v>8</v>
      </c>
      <c r="AT38" s="4004" t="s">
        <v>9</v>
      </c>
      <c r="AU38" s="3854" t="s">
        <v>65</v>
      </c>
      <c r="AV38" s="3854" t="s">
        <v>13</v>
      </c>
      <c r="AW38" s="3854" t="s">
        <v>10</v>
      </c>
      <c r="AX38" s="3847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4006"/>
      <c r="G39" s="3982" t="s">
        <v>14</v>
      </c>
      <c r="H39" s="3857"/>
      <c r="I39" s="3831" t="s">
        <v>15</v>
      </c>
      <c r="J39" s="3839"/>
      <c r="K39" s="3850" t="s">
        <v>16</v>
      </c>
      <c r="L39" s="3839"/>
      <c r="M39" s="3831" t="s">
        <v>17</v>
      </c>
      <c r="N39" s="3839"/>
      <c r="O39" s="3831" t="s">
        <v>18</v>
      </c>
      <c r="P39" s="3839"/>
      <c r="Q39" s="3831" t="s">
        <v>19</v>
      </c>
      <c r="R39" s="3839"/>
      <c r="S39" s="3831" t="s">
        <v>20</v>
      </c>
      <c r="T39" s="3839"/>
      <c r="U39" s="3831" t="s">
        <v>21</v>
      </c>
      <c r="V39" s="3839"/>
      <c r="W39" s="3831" t="s">
        <v>22</v>
      </c>
      <c r="X39" s="3839"/>
      <c r="Y39" s="3831" t="s">
        <v>23</v>
      </c>
      <c r="Z39" s="3838"/>
      <c r="AA39" s="3831" t="s">
        <v>24</v>
      </c>
      <c r="AB39" s="3838"/>
      <c r="AC39" s="3831" t="s">
        <v>25</v>
      </c>
      <c r="AD39" s="3838"/>
      <c r="AE39" s="3831" t="s">
        <v>26</v>
      </c>
      <c r="AF39" s="3838"/>
      <c r="AG39" s="3831" t="s">
        <v>27</v>
      </c>
      <c r="AH39" s="3838"/>
      <c r="AI39" s="3831" t="s">
        <v>28</v>
      </c>
      <c r="AJ39" s="3838"/>
      <c r="AK39" s="3831" t="s">
        <v>29</v>
      </c>
      <c r="AL39" s="3838"/>
      <c r="AM39" s="3831" t="s">
        <v>30</v>
      </c>
      <c r="AN39" s="3838"/>
      <c r="AO39" s="3831" t="s">
        <v>31</v>
      </c>
      <c r="AP39" s="4025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1854" t="s">
        <v>32</v>
      </c>
      <c r="E40" s="1831" t="s">
        <v>33</v>
      </c>
      <c r="F40" s="1855" t="s">
        <v>34</v>
      </c>
      <c r="G40" s="1854" t="s">
        <v>33</v>
      </c>
      <c r="H40" s="1855" t="s">
        <v>34</v>
      </c>
      <c r="I40" s="1854" t="s">
        <v>33</v>
      </c>
      <c r="J40" s="1855" t="s">
        <v>34</v>
      </c>
      <c r="K40" s="1830" t="s">
        <v>33</v>
      </c>
      <c r="L40" s="1855" t="s">
        <v>34</v>
      </c>
      <c r="M40" s="1831" t="s">
        <v>33</v>
      </c>
      <c r="N40" s="1855" t="s">
        <v>34</v>
      </c>
      <c r="O40" s="1831" t="s">
        <v>33</v>
      </c>
      <c r="P40" s="1855" t="s">
        <v>34</v>
      </c>
      <c r="Q40" s="1831" t="s">
        <v>33</v>
      </c>
      <c r="R40" s="1855" t="s">
        <v>34</v>
      </c>
      <c r="S40" s="1831" t="s">
        <v>33</v>
      </c>
      <c r="T40" s="1855" t="s">
        <v>34</v>
      </c>
      <c r="U40" s="1856" t="s">
        <v>33</v>
      </c>
      <c r="V40" s="1821" t="s">
        <v>34</v>
      </c>
      <c r="W40" s="1856" t="s">
        <v>33</v>
      </c>
      <c r="X40" s="1821" t="s">
        <v>34</v>
      </c>
      <c r="Y40" s="1856" t="s">
        <v>33</v>
      </c>
      <c r="Z40" s="1821" t="s">
        <v>34</v>
      </c>
      <c r="AA40" s="1856" t="s">
        <v>33</v>
      </c>
      <c r="AB40" s="1821" t="s">
        <v>34</v>
      </c>
      <c r="AC40" s="1856" t="s">
        <v>33</v>
      </c>
      <c r="AD40" s="1821" t="s">
        <v>34</v>
      </c>
      <c r="AE40" s="1856" t="s">
        <v>33</v>
      </c>
      <c r="AF40" s="1821" t="s">
        <v>34</v>
      </c>
      <c r="AG40" s="1856" t="s">
        <v>33</v>
      </c>
      <c r="AH40" s="1821" t="s">
        <v>34</v>
      </c>
      <c r="AI40" s="1856" t="s">
        <v>33</v>
      </c>
      <c r="AJ40" s="1821" t="s">
        <v>34</v>
      </c>
      <c r="AK40" s="1856" t="s">
        <v>33</v>
      </c>
      <c r="AL40" s="1821" t="s">
        <v>34</v>
      </c>
      <c r="AM40" s="1856" t="s">
        <v>33</v>
      </c>
      <c r="AN40" s="1821" t="s">
        <v>34</v>
      </c>
      <c r="AO40" s="1856" t="s">
        <v>33</v>
      </c>
      <c r="AP40" s="1832" t="s">
        <v>34</v>
      </c>
      <c r="AQ40" s="4006"/>
      <c r="AR40" s="4006"/>
      <c r="AS40" s="4006"/>
      <c r="AT40" s="4006"/>
      <c r="AU40" s="3855"/>
      <c r="AV40" s="3855"/>
      <c r="AW40" s="3855"/>
      <c r="AX40" s="3849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3862" t="s">
        <v>67</v>
      </c>
      <c r="B41" s="4010"/>
      <c r="C41" s="3971"/>
      <c r="D41" s="1857">
        <f>SUM(E41+F41)</f>
        <v>0</v>
      </c>
      <c r="E41" s="1858">
        <f>+S41+Y41+AA41+AC41+AE41+AG41+AI41+AK41+AM41+AO41</f>
        <v>0</v>
      </c>
      <c r="F41" s="1859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1860"/>
      <c r="T41" s="1861"/>
      <c r="U41" s="65"/>
      <c r="V41" s="67"/>
      <c r="W41" s="65"/>
      <c r="X41" s="67"/>
      <c r="Y41" s="1860"/>
      <c r="Z41" s="1861"/>
      <c r="AA41" s="1862"/>
      <c r="AB41" s="1861"/>
      <c r="AC41" s="1863"/>
      <c r="AD41" s="1861"/>
      <c r="AE41" s="1862"/>
      <c r="AF41" s="1861"/>
      <c r="AG41" s="1860"/>
      <c r="AH41" s="1861"/>
      <c r="AI41" s="1860"/>
      <c r="AJ41" s="1861"/>
      <c r="AK41" s="1862"/>
      <c r="AL41" s="1861"/>
      <c r="AM41" s="1863"/>
      <c r="AN41" s="1861"/>
      <c r="AO41" s="1864"/>
      <c r="AP41" s="1865"/>
      <c r="AQ41" s="1866"/>
      <c r="AR41" s="1861"/>
      <c r="AS41" s="1867"/>
      <c r="AT41" s="1867"/>
      <c r="AU41" s="1867"/>
      <c r="AV41" s="1867"/>
      <c r="AW41" s="1867"/>
      <c r="AX41" s="1867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3831" t="s">
        <v>72</v>
      </c>
      <c r="B46" s="3850"/>
      <c r="C46" s="3839"/>
      <c r="D46" s="1822">
        <f t="shared" ref="D46:D59" si="34">SUM(E46+F46)</f>
        <v>0</v>
      </c>
      <c r="E46" s="1838">
        <f>S46+U46+W46+Y46+AA46+AC46+AE46+AG46+AI46+AK46+AM46+AO46</f>
        <v>0</v>
      </c>
      <c r="F46" s="1821">
        <f>T46+V46+X46+Z46+AB46+AD46+AF46+AH46+AJ46+AL46+AN46+AP46</f>
        <v>0</v>
      </c>
      <c r="G46" s="1868"/>
      <c r="H46" s="1869"/>
      <c r="I46" s="1868"/>
      <c r="J46" s="1869"/>
      <c r="K46" s="1868"/>
      <c r="L46" s="1869"/>
      <c r="M46" s="1868"/>
      <c r="N46" s="1869"/>
      <c r="O46" s="1868"/>
      <c r="P46" s="1869"/>
      <c r="Q46" s="1868"/>
      <c r="R46" s="1869"/>
      <c r="S46" s="1822">
        <f t="shared" ref="S46:AB46" si="35">SUM(S44:S45)</f>
        <v>0</v>
      </c>
      <c r="T46" s="1821">
        <f t="shared" si="35"/>
        <v>0</v>
      </c>
      <c r="U46" s="1822">
        <f t="shared" si="35"/>
        <v>0</v>
      </c>
      <c r="V46" s="1821">
        <f t="shared" si="35"/>
        <v>0</v>
      </c>
      <c r="W46" s="1820">
        <f t="shared" si="35"/>
        <v>0</v>
      </c>
      <c r="X46" s="1820">
        <f t="shared" si="35"/>
        <v>0</v>
      </c>
      <c r="Y46" s="1822">
        <f t="shared" si="35"/>
        <v>0</v>
      </c>
      <c r="Z46" s="1820">
        <f t="shared" si="35"/>
        <v>0</v>
      </c>
      <c r="AA46" s="1822">
        <f t="shared" si="35"/>
        <v>0</v>
      </c>
      <c r="AB46" s="1820">
        <f t="shared" si="35"/>
        <v>0</v>
      </c>
      <c r="AC46" s="1822">
        <f>SUM(AC44:AC45)</f>
        <v>0</v>
      </c>
      <c r="AD46" s="1821">
        <f>SUM(AD44:AD45)</f>
        <v>0</v>
      </c>
      <c r="AE46" s="1820">
        <f>SUM(AE44:AE45)</f>
        <v>0</v>
      </c>
      <c r="AF46" s="1820">
        <f t="shared" ref="AF46:AN46" si="36">SUM(AF44:AF45)</f>
        <v>0</v>
      </c>
      <c r="AG46" s="1822">
        <f t="shared" si="36"/>
        <v>0</v>
      </c>
      <c r="AH46" s="1820">
        <f t="shared" si="36"/>
        <v>0</v>
      </c>
      <c r="AI46" s="1822">
        <f t="shared" si="36"/>
        <v>0</v>
      </c>
      <c r="AJ46" s="1820">
        <f t="shared" si="36"/>
        <v>0</v>
      </c>
      <c r="AK46" s="1822">
        <f t="shared" si="36"/>
        <v>0</v>
      </c>
      <c r="AL46" s="1820">
        <f t="shared" si="36"/>
        <v>0</v>
      </c>
      <c r="AM46" s="1822">
        <f t="shared" si="36"/>
        <v>0</v>
      </c>
      <c r="AN46" s="1821">
        <f t="shared" si="36"/>
        <v>0</v>
      </c>
      <c r="AO46" s="1820">
        <f>SUM(AO44:AO45)</f>
        <v>0</v>
      </c>
      <c r="AP46" s="1870">
        <f>SUM(AP44:AP45)</f>
        <v>0</v>
      </c>
      <c r="AQ46" s="1820">
        <f>SUM(AQ44:AQ45)</f>
        <v>0</v>
      </c>
      <c r="AR46" s="1871">
        <f>SUM(AR44:AR45)</f>
        <v>0</v>
      </c>
      <c r="AS46" s="1821">
        <f>SUM(AS44)</f>
        <v>0</v>
      </c>
      <c r="AT46" s="1821">
        <f>SUM(AT44:AT45)</f>
        <v>0</v>
      </c>
      <c r="AU46" s="1821">
        <f>SUM(AU44:AU45)</f>
        <v>0</v>
      </c>
      <c r="AV46" s="1821">
        <f>SUM(AV44:AV45)</f>
        <v>0</v>
      </c>
      <c r="AW46" s="1821">
        <f>SUM(AW44:AW45)</f>
        <v>0</v>
      </c>
      <c r="AX46" s="1821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4043" t="s">
        <v>73</v>
      </c>
      <c r="B47" s="4044"/>
      <c r="C47" s="4045"/>
      <c r="D47" s="1822">
        <f t="shared" si="34"/>
        <v>0</v>
      </c>
      <c r="E47" s="1838">
        <f>+G47+I47+K47+M47+O47+Q47+S47+U47+W47+Y47+AA47+AC47+AE47+AG47+AI47+AK47+AM47+AO47</f>
        <v>0</v>
      </c>
      <c r="F47" s="1821">
        <f>+H47+J47+L47+N47+P47+R47+T47+V47+X47+Z47+AB47+AD47+AF47+AH47+AJ47+AL47+AN47+AP47</f>
        <v>0</v>
      </c>
      <c r="G47" s="1872"/>
      <c r="H47" s="1873"/>
      <c r="I47" s="1872"/>
      <c r="J47" s="1874"/>
      <c r="K47" s="1872"/>
      <c r="L47" s="1873"/>
      <c r="M47" s="1872"/>
      <c r="N47" s="1873"/>
      <c r="O47" s="1872"/>
      <c r="P47" s="1873"/>
      <c r="Q47" s="1872"/>
      <c r="R47" s="1875"/>
      <c r="S47" s="1872"/>
      <c r="T47" s="1875"/>
      <c r="U47" s="1872"/>
      <c r="V47" s="1875"/>
      <c r="W47" s="1872"/>
      <c r="X47" s="1875"/>
      <c r="Y47" s="1872"/>
      <c r="Z47" s="1875"/>
      <c r="AA47" s="1872"/>
      <c r="AB47" s="1875"/>
      <c r="AC47" s="1876"/>
      <c r="AD47" s="1875"/>
      <c r="AE47" s="1877"/>
      <c r="AF47" s="1875"/>
      <c r="AG47" s="1872"/>
      <c r="AH47" s="1875"/>
      <c r="AI47" s="1872"/>
      <c r="AJ47" s="1875"/>
      <c r="AK47" s="1872"/>
      <c r="AL47" s="1875"/>
      <c r="AM47" s="1876"/>
      <c r="AN47" s="1875"/>
      <c r="AO47" s="1874"/>
      <c r="AP47" s="1878"/>
      <c r="AQ47" s="1879"/>
      <c r="AR47" s="1873"/>
      <c r="AS47" s="1873"/>
      <c r="AT47" s="1873"/>
      <c r="AU47" s="1873"/>
      <c r="AV47" s="1873"/>
      <c r="AW47" s="1873"/>
      <c r="AX47" s="1873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3997" t="s">
        <v>74</v>
      </c>
      <c r="B48" s="3999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4029" t="s">
        <v>4</v>
      </c>
      <c r="B54" s="4029"/>
      <c r="C54" s="4029"/>
      <c r="D54" s="1822">
        <f>SUM(D48:D53)</f>
        <v>0</v>
      </c>
      <c r="E54" s="1820">
        <f>SUM(E48:E53)</f>
        <v>0</v>
      </c>
      <c r="F54" s="1821">
        <f>SUM(F48:F53)</f>
        <v>0</v>
      </c>
      <c r="G54" s="1822">
        <f>SUM(G48:G53)</f>
        <v>0</v>
      </c>
      <c r="H54" s="1822">
        <f t="shared" ref="H54:AW54" si="52">SUM(H48:H53)</f>
        <v>0</v>
      </c>
      <c r="I54" s="1822">
        <f t="shared" si="52"/>
        <v>0</v>
      </c>
      <c r="J54" s="1822">
        <f t="shared" si="52"/>
        <v>0</v>
      </c>
      <c r="K54" s="1822">
        <f t="shared" si="52"/>
        <v>0</v>
      </c>
      <c r="L54" s="1822">
        <f t="shared" si="52"/>
        <v>0</v>
      </c>
      <c r="M54" s="1822">
        <f t="shared" si="52"/>
        <v>0</v>
      </c>
      <c r="N54" s="1822">
        <f t="shared" si="52"/>
        <v>0</v>
      </c>
      <c r="O54" s="1822">
        <f t="shared" si="52"/>
        <v>0</v>
      </c>
      <c r="P54" s="1822">
        <f t="shared" si="52"/>
        <v>0</v>
      </c>
      <c r="Q54" s="1822">
        <f t="shared" si="52"/>
        <v>0</v>
      </c>
      <c r="R54" s="1822">
        <f t="shared" si="52"/>
        <v>0</v>
      </c>
      <c r="S54" s="1822">
        <f t="shared" si="52"/>
        <v>0</v>
      </c>
      <c r="T54" s="1822">
        <f t="shared" si="52"/>
        <v>0</v>
      </c>
      <c r="U54" s="1822">
        <f t="shared" si="52"/>
        <v>0</v>
      </c>
      <c r="V54" s="1822">
        <f t="shared" si="52"/>
        <v>0</v>
      </c>
      <c r="W54" s="1822">
        <f t="shared" si="52"/>
        <v>0</v>
      </c>
      <c r="X54" s="1822">
        <f t="shared" si="52"/>
        <v>0</v>
      </c>
      <c r="Y54" s="1822">
        <f>SUM(Y48:Y53)</f>
        <v>0</v>
      </c>
      <c r="Z54" s="1822">
        <f>SUM(Z48:Z53)</f>
        <v>0</v>
      </c>
      <c r="AA54" s="1822">
        <f t="shared" si="52"/>
        <v>0</v>
      </c>
      <c r="AB54" s="1822">
        <f t="shared" si="52"/>
        <v>0</v>
      </c>
      <c r="AC54" s="1822">
        <f t="shared" si="52"/>
        <v>0</v>
      </c>
      <c r="AD54" s="1822">
        <f t="shared" si="52"/>
        <v>0</v>
      </c>
      <c r="AE54" s="1822">
        <f t="shared" si="52"/>
        <v>0</v>
      </c>
      <c r="AF54" s="1822">
        <f t="shared" si="52"/>
        <v>0</v>
      </c>
      <c r="AG54" s="1822">
        <f t="shared" si="52"/>
        <v>0</v>
      </c>
      <c r="AH54" s="1822">
        <f t="shared" si="52"/>
        <v>0</v>
      </c>
      <c r="AI54" s="1822">
        <f t="shared" si="52"/>
        <v>0</v>
      </c>
      <c r="AJ54" s="1822">
        <f t="shared" si="52"/>
        <v>0</v>
      </c>
      <c r="AK54" s="1822">
        <f t="shared" si="52"/>
        <v>0</v>
      </c>
      <c r="AL54" s="1822">
        <f t="shared" si="52"/>
        <v>0</v>
      </c>
      <c r="AM54" s="1822">
        <f t="shared" si="52"/>
        <v>0</v>
      </c>
      <c r="AN54" s="1822">
        <f t="shared" si="52"/>
        <v>0</v>
      </c>
      <c r="AO54" s="1822">
        <f t="shared" si="52"/>
        <v>0</v>
      </c>
      <c r="AP54" s="1822">
        <f t="shared" si="52"/>
        <v>0</v>
      </c>
      <c r="AQ54" s="1822">
        <f t="shared" si="52"/>
        <v>0</v>
      </c>
      <c r="AR54" s="1822">
        <f t="shared" si="52"/>
        <v>0</v>
      </c>
      <c r="AS54" s="1822">
        <f t="shared" si="52"/>
        <v>0</v>
      </c>
      <c r="AT54" s="1822">
        <f t="shared" si="52"/>
        <v>0</v>
      </c>
      <c r="AU54" s="1822">
        <f t="shared" si="52"/>
        <v>0</v>
      </c>
      <c r="AV54" s="1821">
        <f>SUM(AV48:AV53)</f>
        <v>0</v>
      </c>
      <c r="AW54" s="1822">
        <f t="shared" si="52"/>
        <v>0</v>
      </c>
      <c r="AX54" s="1822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1857">
        <f t="shared" si="34"/>
        <v>0</v>
      </c>
      <c r="E55" s="1880">
        <f t="shared" si="51"/>
        <v>0</v>
      </c>
      <c r="F55" s="1881">
        <f t="shared" si="51"/>
        <v>0</v>
      </c>
      <c r="G55" s="1860"/>
      <c r="H55" s="1861"/>
      <c r="I55" s="1860"/>
      <c r="J55" s="1861"/>
      <c r="K55" s="1860"/>
      <c r="L55" s="1861"/>
      <c r="M55" s="1860"/>
      <c r="N55" s="1861"/>
      <c r="O55" s="1860"/>
      <c r="P55" s="1861"/>
      <c r="Q55" s="1860"/>
      <c r="R55" s="1861"/>
      <c r="S55" s="1860"/>
      <c r="T55" s="1861"/>
      <c r="U55" s="1860"/>
      <c r="V55" s="1861"/>
      <c r="W55" s="1860"/>
      <c r="X55" s="1861"/>
      <c r="Y55" s="1860"/>
      <c r="Z55" s="1861"/>
      <c r="AA55" s="1860"/>
      <c r="AB55" s="1861"/>
      <c r="AC55" s="1860"/>
      <c r="AD55" s="1861"/>
      <c r="AE55" s="1860"/>
      <c r="AF55" s="1861"/>
      <c r="AG55" s="1860"/>
      <c r="AH55" s="1861"/>
      <c r="AI55" s="1860"/>
      <c r="AJ55" s="1861"/>
      <c r="AK55" s="1860"/>
      <c r="AL55" s="1861"/>
      <c r="AM55" s="1860"/>
      <c r="AN55" s="1861"/>
      <c r="AO55" s="1860"/>
      <c r="AP55" s="1865"/>
      <c r="AQ55" s="1867"/>
      <c r="AR55" s="1867"/>
      <c r="AS55" s="1882"/>
      <c r="AT55" s="1882"/>
      <c r="AU55" s="1882"/>
      <c r="AV55" s="1882"/>
      <c r="AW55" s="1882"/>
      <c r="AX55" s="1882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4000"/>
      <c r="B59" s="4001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4041" t="s">
        <v>4</v>
      </c>
      <c r="B60" s="4042"/>
      <c r="C60" s="4001"/>
      <c r="D60" s="1883">
        <f t="shared" ref="D60:AX60" si="53">SUM(D55:D59)</f>
        <v>0</v>
      </c>
      <c r="E60" s="1884">
        <f>SUM(E55:E59)</f>
        <v>0</v>
      </c>
      <c r="F60" s="1885">
        <f>SUM(F55:F59)</f>
        <v>0</v>
      </c>
      <c r="G60" s="1883">
        <f t="shared" si="53"/>
        <v>0</v>
      </c>
      <c r="H60" s="1886">
        <f t="shared" si="53"/>
        <v>0</v>
      </c>
      <c r="I60" s="1883">
        <f t="shared" si="53"/>
        <v>0</v>
      </c>
      <c r="J60" s="1886">
        <f t="shared" si="53"/>
        <v>0</v>
      </c>
      <c r="K60" s="1883">
        <f t="shared" si="53"/>
        <v>0</v>
      </c>
      <c r="L60" s="1886">
        <f t="shared" si="53"/>
        <v>0</v>
      </c>
      <c r="M60" s="1883">
        <f t="shared" si="53"/>
        <v>0</v>
      </c>
      <c r="N60" s="1886">
        <f t="shared" si="53"/>
        <v>0</v>
      </c>
      <c r="O60" s="1883">
        <f t="shared" si="53"/>
        <v>0</v>
      </c>
      <c r="P60" s="1886">
        <f t="shared" si="53"/>
        <v>0</v>
      </c>
      <c r="Q60" s="1883">
        <f t="shared" si="53"/>
        <v>0</v>
      </c>
      <c r="R60" s="1886">
        <f t="shared" si="53"/>
        <v>0</v>
      </c>
      <c r="S60" s="1883">
        <f t="shared" si="53"/>
        <v>0</v>
      </c>
      <c r="T60" s="1885">
        <f t="shared" si="53"/>
        <v>0</v>
      </c>
      <c r="U60" s="1883">
        <f t="shared" si="53"/>
        <v>0</v>
      </c>
      <c r="V60" s="1886">
        <f t="shared" si="53"/>
        <v>0</v>
      </c>
      <c r="W60" s="1883">
        <f t="shared" si="53"/>
        <v>0</v>
      </c>
      <c r="X60" s="1886">
        <f t="shared" si="53"/>
        <v>0</v>
      </c>
      <c r="Y60" s="1883">
        <f t="shared" si="53"/>
        <v>0</v>
      </c>
      <c r="Z60" s="1886">
        <f t="shared" si="53"/>
        <v>0</v>
      </c>
      <c r="AA60" s="1883">
        <f t="shared" si="53"/>
        <v>0</v>
      </c>
      <c r="AB60" s="1886">
        <f t="shared" si="53"/>
        <v>0</v>
      </c>
      <c r="AC60" s="1883">
        <f t="shared" si="53"/>
        <v>0</v>
      </c>
      <c r="AD60" s="1886">
        <f t="shared" si="53"/>
        <v>0</v>
      </c>
      <c r="AE60" s="1883">
        <f t="shared" si="53"/>
        <v>0</v>
      </c>
      <c r="AF60" s="1886">
        <f t="shared" si="53"/>
        <v>0</v>
      </c>
      <c r="AG60" s="1883">
        <f t="shared" si="53"/>
        <v>0</v>
      </c>
      <c r="AH60" s="1886">
        <f t="shared" si="53"/>
        <v>0</v>
      </c>
      <c r="AI60" s="1883">
        <f t="shared" si="53"/>
        <v>0</v>
      </c>
      <c r="AJ60" s="1886">
        <f t="shared" si="53"/>
        <v>0</v>
      </c>
      <c r="AK60" s="1883">
        <f t="shared" si="53"/>
        <v>0</v>
      </c>
      <c r="AL60" s="1886">
        <f t="shared" si="53"/>
        <v>0</v>
      </c>
      <c r="AM60" s="1883">
        <f t="shared" si="53"/>
        <v>0</v>
      </c>
      <c r="AN60" s="1886">
        <f t="shared" si="53"/>
        <v>0</v>
      </c>
      <c r="AO60" s="1883">
        <f t="shared" si="53"/>
        <v>0</v>
      </c>
      <c r="AP60" s="1887">
        <f t="shared" si="53"/>
        <v>0</v>
      </c>
      <c r="AQ60" s="1886">
        <f t="shared" si="53"/>
        <v>0</v>
      </c>
      <c r="AR60" s="1883">
        <f t="shared" si="53"/>
        <v>0</v>
      </c>
      <c r="AS60" s="1883">
        <f t="shared" si="53"/>
        <v>0</v>
      </c>
      <c r="AT60" s="1883">
        <f t="shared" si="53"/>
        <v>0</v>
      </c>
      <c r="AU60" s="1883">
        <f t="shared" si="53"/>
        <v>0</v>
      </c>
      <c r="AV60" s="1821">
        <f>SUM(AV55:AV59)</f>
        <v>0</v>
      </c>
      <c r="AW60" s="1883">
        <f t="shared" si="53"/>
        <v>0</v>
      </c>
      <c r="AX60" s="1888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4002" t="s">
        <v>85</v>
      </c>
      <c r="B61" s="4004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1889"/>
      <c r="H61" s="1890"/>
      <c r="I61" s="1891"/>
      <c r="J61" s="1890"/>
      <c r="K61" s="1891"/>
      <c r="L61" s="1890"/>
      <c r="M61" s="1891"/>
      <c r="N61" s="1890"/>
      <c r="O61" s="1891"/>
      <c r="P61" s="1890"/>
      <c r="Q61" s="1891"/>
      <c r="R61" s="1890"/>
      <c r="S61" s="194"/>
      <c r="T61" s="195"/>
      <c r="U61" s="1891"/>
      <c r="V61" s="1890"/>
      <c r="W61" s="1891"/>
      <c r="X61" s="1890"/>
      <c r="Y61" s="163"/>
      <c r="Z61" s="166"/>
      <c r="AA61" s="163"/>
      <c r="AB61" s="166"/>
      <c r="AC61" s="1892"/>
      <c r="AD61" s="1893"/>
      <c r="AE61" s="198"/>
      <c r="AF61" s="199"/>
      <c r="AG61" s="198"/>
      <c r="AH61" s="199"/>
      <c r="AI61" s="133"/>
      <c r="AJ61" s="166"/>
      <c r="AK61" s="163"/>
      <c r="AL61" s="166"/>
      <c r="AM61" s="1892"/>
      <c r="AN61" s="1893"/>
      <c r="AO61" s="133"/>
      <c r="AP61" s="1865"/>
      <c r="AQ61" s="1894"/>
      <c r="AR61" s="164"/>
      <c r="AS61" s="164"/>
      <c r="AT61" s="1895"/>
      <c r="AU61" s="164"/>
      <c r="AV61" s="164"/>
      <c r="AW61" s="1895"/>
      <c r="AX61" s="1895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4005"/>
      <c r="B64" s="4006"/>
      <c r="C64" s="1871" t="s">
        <v>4</v>
      </c>
      <c r="D64" s="1883">
        <f>SUM(E64:F64)</f>
        <v>0</v>
      </c>
      <c r="E64" s="1884">
        <f>SUM(E61:E63)</f>
        <v>0</v>
      </c>
      <c r="F64" s="1821">
        <f>SUM(F61:F63)</f>
        <v>0</v>
      </c>
      <c r="G64" s="1896"/>
      <c r="H64" s="1897"/>
      <c r="I64" s="1896"/>
      <c r="J64" s="1897"/>
      <c r="K64" s="1896"/>
      <c r="L64" s="1897"/>
      <c r="M64" s="1896"/>
      <c r="N64" s="1897"/>
      <c r="O64" s="1896"/>
      <c r="P64" s="1897"/>
      <c r="Q64" s="1896"/>
      <c r="R64" s="1897"/>
      <c r="S64" s="1896"/>
      <c r="T64" s="1898"/>
      <c r="U64" s="1896"/>
      <c r="V64" s="1897"/>
      <c r="W64" s="1896"/>
      <c r="X64" s="1897"/>
      <c r="Y64" s="1822">
        <f>SUM(Y61:Y63)</f>
        <v>0</v>
      </c>
      <c r="Z64" s="1821">
        <f t="shared" ref="Z64:AX64" si="56">SUM(Z61:Z63)</f>
        <v>0</v>
      </c>
      <c r="AA64" s="1822">
        <f t="shared" si="56"/>
        <v>0</v>
      </c>
      <c r="AB64" s="1821">
        <f t="shared" si="56"/>
        <v>0</v>
      </c>
      <c r="AC64" s="1822">
        <f t="shared" si="56"/>
        <v>0</v>
      </c>
      <c r="AD64" s="1899">
        <f t="shared" si="56"/>
        <v>0</v>
      </c>
      <c r="AE64" s="1820">
        <f t="shared" si="56"/>
        <v>0</v>
      </c>
      <c r="AF64" s="1899">
        <f t="shared" si="56"/>
        <v>0</v>
      </c>
      <c r="AG64" s="1820">
        <f t="shared" si="56"/>
        <v>0</v>
      </c>
      <c r="AH64" s="1899">
        <f t="shared" si="56"/>
        <v>0</v>
      </c>
      <c r="AI64" s="1820">
        <f t="shared" si="56"/>
        <v>0</v>
      </c>
      <c r="AJ64" s="1821">
        <f t="shared" si="56"/>
        <v>0</v>
      </c>
      <c r="AK64" s="1822">
        <f t="shared" si="56"/>
        <v>0</v>
      </c>
      <c r="AL64" s="1821">
        <f t="shared" si="56"/>
        <v>0</v>
      </c>
      <c r="AM64" s="1822">
        <f t="shared" si="56"/>
        <v>0</v>
      </c>
      <c r="AN64" s="1899">
        <f t="shared" si="56"/>
        <v>0</v>
      </c>
      <c r="AO64" s="1820">
        <f t="shared" si="56"/>
        <v>0</v>
      </c>
      <c r="AP64" s="1870">
        <f t="shared" si="56"/>
        <v>0</v>
      </c>
      <c r="AQ64" s="1900">
        <f t="shared" si="56"/>
        <v>0</v>
      </c>
      <c r="AR64" s="1821">
        <f t="shared" si="56"/>
        <v>0</v>
      </c>
      <c r="AS64" s="1821">
        <f t="shared" si="56"/>
        <v>0</v>
      </c>
      <c r="AT64" s="1871">
        <f t="shared" si="56"/>
        <v>0</v>
      </c>
      <c r="AU64" s="1821">
        <f t="shared" si="56"/>
        <v>0</v>
      </c>
      <c r="AV64" s="1821">
        <f t="shared" si="56"/>
        <v>0</v>
      </c>
      <c r="AW64" s="1871">
        <f t="shared" si="56"/>
        <v>0</v>
      </c>
      <c r="AX64" s="1871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4014" t="s">
        <v>89</v>
      </c>
      <c r="B66" s="4034"/>
      <c r="C66" s="3838"/>
      <c r="D66" s="1901" t="s">
        <v>4</v>
      </c>
      <c r="E66" s="1901" t="s">
        <v>90</v>
      </c>
      <c r="F66" s="1840" t="s">
        <v>91</v>
      </c>
      <c r="G66" s="1840" t="s">
        <v>9</v>
      </c>
      <c r="H66" s="1902" t="s">
        <v>92</v>
      </c>
      <c r="I66" s="1902" t="s">
        <v>93</v>
      </c>
      <c r="J66" s="1902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4043" t="s">
        <v>94</v>
      </c>
      <c r="B67" s="4044"/>
      <c r="C67" s="4045"/>
      <c r="D67" s="1903"/>
      <c r="E67" s="1903"/>
      <c r="F67" s="1903"/>
      <c r="G67" s="1903"/>
      <c r="H67" s="1903"/>
      <c r="I67" s="1903"/>
      <c r="J67" s="1903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4036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3835" t="s">
        <v>99</v>
      </c>
      <c r="B71" s="3836"/>
      <c r="C71" s="3837"/>
      <c r="D71" s="1904"/>
      <c r="E71" s="1904"/>
      <c r="F71" s="1904"/>
      <c r="G71" s="1904"/>
      <c r="H71" s="1904"/>
      <c r="I71" s="1904"/>
      <c r="J71" s="1904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4039" t="s">
        <v>101</v>
      </c>
      <c r="B73" s="3616"/>
      <c r="C73" s="4040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4035" t="s">
        <v>102</v>
      </c>
      <c r="B74" s="3835" t="s">
        <v>102</v>
      </c>
      <c r="C74" s="3837"/>
      <c r="D74" s="1904"/>
      <c r="E74" s="1904"/>
      <c r="F74" s="1905"/>
      <c r="G74" s="1906"/>
      <c r="H74" s="1906"/>
      <c r="I74" s="1906"/>
      <c r="J74" s="1906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4036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3835" t="s">
        <v>104</v>
      </c>
      <c r="B76" s="3836"/>
      <c r="C76" s="3837"/>
      <c r="D76" s="1904"/>
      <c r="E76" s="1904"/>
      <c r="F76" s="1904"/>
      <c r="G76" s="1904"/>
      <c r="H76" s="1904"/>
      <c r="I76" s="1904"/>
      <c r="J76" s="1904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3840" t="s">
        <v>110</v>
      </c>
      <c r="B82" s="3841"/>
      <c r="C82" s="3842"/>
      <c r="D82" s="4014" t="s">
        <v>111</v>
      </c>
      <c r="E82" s="4034"/>
      <c r="F82" s="3838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3843"/>
      <c r="B83" s="3499"/>
      <c r="C83" s="3844"/>
      <c r="D83" s="1907" t="s">
        <v>4</v>
      </c>
      <c r="E83" s="1854" t="s">
        <v>33</v>
      </c>
      <c r="F83" s="1908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4035" t="s">
        <v>112</v>
      </c>
      <c r="B84" s="4037" t="s">
        <v>113</v>
      </c>
      <c r="C84" s="4038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4036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3841" t="s">
        <v>116</v>
      </c>
      <c r="B87" s="3841"/>
      <c r="C87" s="3842"/>
      <c r="D87" s="3840" t="s">
        <v>4</v>
      </c>
      <c r="E87" s="3841"/>
      <c r="F87" s="3842"/>
      <c r="G87" s="3831" t="s">
        <v>5</v>
      </c>
      <c r="H87" s="3850"/>
      <c r="I87" s="3850"/>
      <c r="J87" s="3850"/>
      <c r="K87" s="3850"/>
      <c r="L87" s="3850"/>
      <c r="M87" s="3850"/>
      <c r="N87" s="3850"/>
      <c r="O87" s="3850"/>
      <c r="P87" s="3850"/>
      <c r="Q87" s="3850"/>
      <c r="R87" s="3850"/>
      <c r="S87" s="3850"/>
      <c r="T87" s="3850"/>
      <c r="U87" s="3850"/>
      <c r="V87" s="3850"/>
      <c r="W87" s="3850"/>
      <c r="X87" s="3850"/>
      <c r="Y87" s="3850"/>
      <c r="Z87" s="3850"/>
      <c r="AA87" s="3850"/>
      <c r="AB87" s="3850"/>
      <c r="AC87" s="3850"/>
      <c r="AD87" s="3850"/>
      <c r="AE87" s="3850"/>
      <c r="AF87" s="3850"/>
      <c r="AG87" s="3850"/>
      <c r="AH87" s="3850"/>
      <c r="AI87" s="3850"/>
      <c r="AJ87" s="3850"/>
      <c r="AK87" s="3850"/>
      <c r="AL87" s="3850"/>
      <c r="AM87" s="3850"/>
      <c r="AN87" s="3851"/>
      <c r="AO87" s="3839" t="s">
        <v>117</v>
      </c>
      <c r="AP87" s="4029" t="s">
        <v>7</v>
      </c>
      <c r="AQ87" s="4032" t="s">
        <v>118</v>
      </c>
      <c r="AR87" s="3854" t="s">
        <v>119</v>
      </c>
      <c r="AS87" s="3854" t="s">
        <v>120</v>
      </c>
      <c r="AT87" s="4024" t="s">
        <v>121</v>
      </c>
      <c r="AU87" s="4024" t="s">
        <v>122</v>
      </c>
      <c r="AV87" s="4024" t="s">
        <v>123</v>
      </c>
      <c r="AW87" s="3972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3843"/>
      <c r="E88" s="3499"/>
      <c r="F88" s="3844"/>
      <c r="G88" s="3982" t="s">
        <v>124</v>
      </c>
      <c r="H88" s="3857"/>
      <c r="I88" s="3831" t="s">
        <v>16</v>
      </c>
      <c r="J88" s="3850"/>
      <c r="K88" s="3831" t="s">
        <v>17</v>
      </c>
      <c r="L88" s="3839"/>
      <c r="M88" s="3831" t="s">
        <v>18</v>
      </c>
      <c r="N88" s="3839"/>
      <c r="O88" s="3831" t="s">
        <v>19</v>
      </c>
      <c r="P88" s="3839"/>
      <c r="Q88" s="3831" t="s">
        <v>20</v>
      </c>
      <c r="R88" s="3839"/>
      <c r="S88" s="3831" t="s">
        <v>21</v>
      </c>
      <c r="T88" s="3839"/>
      <c r="U88" s="3850" t="s">
        <v>22</v>
      </c>
      <c r="V88" s="3839"/>
      <c r="W88" s="3831" t="s">
        <v>23</v>
      </c>
      <c r="X88" s="3838"/>
      <c r="Y88" s="3831" t="s">
        <v>24</v>
      </c>
      <c r="Z88" s="3838"/>
      <c r="AA88" s="3831" t="s">
        <v>25</v>
      </c>
      <c r="AB88" s="3838"/>
      <c r="AC88" s="3831" t="s">
        <v>26</v>
      </c>
      <c r="AD88" s="3838"/>
      <c r="AE88" s="3831" t="s">
        <v>27</v>
      </c>
      <c r="AF88" s="3838"/>
      <c r="AG88" s="3831" t="s">
        <v>28</v>
      </c>
      <c r="AH88" s="3838"/>
      <c r="AI88" s="3831" t="s">
        <v>29</v>
      </c>
      <c r="AJ88" s="3838"/>
      <c r="AK88" s="3850" t="s">
        <v>30</v>
      </c>
      <c r="AL88" s="3838"/>
      <c r="AM88" s="3831" t="s">
        <v>31</v>
      </c>
      <c r="AN88" s="4025"/>
      <c r="AO88" s="3839"/>
      <c r="AP88" s="4029"/>
      <c r="AQ88" s="3441"/>
      <c r="AR88" s="3290"/>
      <c r="AS88" s="3290"/>
      <c r="AT88" s="4024"/>
      <c r="AU88" s="4024"/>
      <c r="AV88" s="4024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3844"/>
      <c r="D89" s="1822" t="s">
        <v>32</v>
      </c>
      <c r="E89" s="1820" t="s">
        <v>33</v>
      </c>
      <c r="F89" s="1821" t="s">
        <v>34</v>
      </c>
      <c r="G89" s="1822" t="s">
        <v>33</v>
      </c>
      <c r="H89" s="1821" t="s">
        <v>34</v>
      </c>
      <c r="I89" s="1822" t="s">
        <v>33</v>
      </c>
      <c r="J89" s="1841" t="s">
        <v>34</v>
      </c>
      <c r="K89" s="1822" t="s">
        <v>33</v>
      </c>
      <c r="L89" s="1821" t="s">
        <v>34</v>
      </c>
      <c r="M89" s="1822" t="s">
        <v>33</v>
      </c>
      <c r="N89" s="1821" t="s">
        <v>34</v>
      </c>
      <c r="O89" s="1820" t="s">
        <v>33</v>
      </c>
      <c r="P89" s="1821" t="s">
        <v>34</v>
      </c>
      <c r="Q89" s="1820" t="s">
        <v>33</v>
      </c>
      <c r="R89" s="1821" t="s">
        <v>34</v>
      </c>
      <c r="S89" s="1820" t="s">
        <v>33</v>
      </c>
      <c r="T89" s="1821" t="s">
        <v>34</v>
      </c>
      <c r="U89" s="1820" t="s">
        <v>33</v>
      </c>
      <c r="V89" s="1821" t="s">
        <v>34</v>
      </c>
      <c r="W89" s="1820" t="s">
        <v>33</v>
      </c>
      <c r="X89" s="1821" t="s">
        <v>34</v>
      </c>
      <c r="Y89" s="1820" t="s">
        <v>33</v>
      </c>
      <c r="Z89" s="1821" t="s">
        <v>34</v>
      </c>
      <c r="AA89" s="1820" t="s">
        <v>33</v>
      </c>
      <c r="AB89" s="1821" t="s">
        <v>34</v>
      </c>
      <c r="AC89" s="1820" t="s">
        <v>33</v>
      </c>
      <c r="AD89" s="1821" t="s">
        <v>34</v>
      </c>
      <c r="AE89" s="1820" t="s">
        <v>33</v>
      </c>
      <c r="AF89" s="1821" t="s">
        <v>34</v>
      </c>
      <c r="AG89" s="1820" t="s">
        <v>33</v>
      </c>
      <c r="AH89" s="1821" t="s">
        <v>34</v>
      </c>
      <c r="AI89" s="1820" t="s">
        <v>33</v>
      </c>
      <c r="AJ89" s="1821" t="s">
        <v>34</v>
      </c>
      <c r="AK89" s="1820" t="s">
        <v>33</v>
      </c>
      <c r="AL89" s="1821" t="s">
        <v>34</v>
      </c>
      <c r="AM89" s="1820" t="s">
        <v>33</v>
      </c>
      <c r="AN89" s="1832" t="s">
        <v>34</v>
      </c>
      <c r="AO89" s="3839"/>
      <c r="AP89" s="4029"/>
      <c r="AQ89" s="4033"/>
      <c r="AR89" s="3855"/>
      <c r="AS89" s="3855"/>
      <c r="AT89" s="4024"/>
      <c r="AU89" s="4024"/>
      <c r="AV89" s="4024"/>
      <c r="AW89" s="3973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4031" t="s">
        <v>125</v>
      </c>
      <c r="B90" s="4031"/>
      <c r="C90" s="4031"/>
      <c r="D90" s="1782">
        <f>SUM(E90:F90)</f>
        <v>112</v>
      </c>
      <c r="E90" s="1833">
        <f>SUM(G90+I90+K90+M90+O90+Q90+S90+U90+W90+Y90+AA90+AC90+AE90+AG90+AI90+AK90+AM90)</f>
        <v>46</v>
      </c>
      <c r="F90" s="1835">
        <f>SUM(H90+J90+L90+N90+P90+R90+T90+V90+X90+Z90+AB90+AD90+AF90+AH90+AJ90+AL90+AN90)</f>
        <v>66</v>
      </c>
      <c r="G90" s="1836">
        <v>0</v>
      </c>
      <c r="H90" s="1826">
        <v>1</v>
      </c>
      <c r="I90" s="1836">
        <v>2</v>
      </c>
      <c r="J90" s="1844">
        <v>0</v>
      </c>
      <c r="K90" s="1836">
        <v>1</v>
      </c>
      <c r="L90" s="1826">
        <v>0</v>
      </c>
      <c r="M90" s="1836">
        <v>2</v>
      </c>
      <c r="N90" s="1826">
        <v>4</v>
      </c>
      <c r="O90" s="1825">
        <v>6</v>
      </c>
      <c r="P90" s="1826">
        <v>0</v>
      </c>
      <c r="Q90" s="1825">
        <v>1</v>
      </c>
      <c r="R90" s="1826">
        <v>1</v>
      </c>
      <c r="S90" s="1825">
        <v>4</v>
      </c>
      <c r="T90" s="1826">
        <v>2</v>
      </c>
      <c r="U90" s="1825">
        <v>2</v>
      </c>
      <c r="V90" s="1826">
        <v>3</v>
      </c>
      <c r="W90" s="1825">
        <v>6</v>
      </c>
      <c r="X90" s="1826">
        <v>3</v>
      </c>
      <c r="Y90" s="1825">
        <v>3</v>
      </c>
      <c r="Z90" s="1826">
        <v>4</v>
      </c>
      <c r="AA90" s="1825">
        <v>2</v>
      </c>
      <c r="AB90" s="1826">
        <v>1</v>
      </c>
      <c r="AC90" s="1825">
        <v>2</v>
      </c>
      <c r="AD90" s="1826">
        <v>10</v>
      </c>
      <c r="AE90" s="1825">
        <v>7</v>
      </c>
      <c r="AF90" s="1826">
        <v>16</v>
      </c>
      <c r="AG90" s="1825">
        <v>5</v>
      </c>
      <c r="AH90" s="1826">
        <v>10</v>
      </c>
      <c r="AI90" s="1825">
        <v>0</v>
      </c>
      <c r="AJ90" s="1826">
        <v>4</v>
      </c>
      <c r="AK90" s="1825">
        <v>3</v>
      </c>
      <c r="AL90" s="1826">
        <v>4</v>
      </c>
      <c r="AM90" s="1825">
        <v>0</v>
      </c>
      <c r="AN90" s="1827">
        <v>3</v>
      </c>
      <c r="AO90" s="1843">
        <v>0</v>
      </c>
      <c r="AP90" s="1829">
        <v>3</v>
      </c>
      <c r="AQ90" s="1829">
        <v>112</v>
      </c>
      <c r="AR90" s="1829">
        <v>0</v>
      </c>
      <c r="AS90" s="1829">
        <v>0</v>
      </c>
      <c r="AT90" s="1829">
        <v>1</v>
      </c>
      <c r="AU90" s="1829">
        <v>0</v>
      </c>
      <c r="AV90" s="1829">
        <v>0</v>
      </c>
      <c r="AW90" s="1829">
        <v>0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9</v>
      </c>
      <c r="E91" s="34">
        <f t="shared" ref="E91:E143" si="78">SUM(G91+I91+K91+M91+O91+Q91+S91+U91+W91+Y91+AA91+AC91+AE91+AG91+AI91+AK91+AM91)</f>
        <v>2</v>
      </c>
      <c r="F91" s="36">
        <f t="shared" ref="F91:F143" si="79">SUM(H91+J91+L91+N91+P91+R91+T91+V91+X91+Z91+AB91+AD91+AF91+AH91+AJ91+AL91+AN91)</f>
        <v>7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1</v>
      </c>
      <c r="V91" s="39">
        <v>0</v>
      </c>
      <c r="W91" s="68">
        <v>0</v>
      </c>
      <c r="X91" s="39">
        <v>0</v>
      </c>
      <c r="Y91" s="68">
        <v>0</v>
      </c>
      <c r="Z91" s="39">
        <v>0</v>
      </c>
      <c r="AA91" s="68">
        <v>0</v>
      </c>
      <c r="AB91" s="39">
        <v>0</v>
      </c>
      <c r="AC91" s="68">
        <v>0</v>
      </c>
      <c r="AD91" s="39">
        <v>1</v>
      </c>
      <c r="AE91" s="68">
        <v>0</v>
      </c>
      <c r="AF91" s="39">
        <v>3</v>
      </c>
      <c r="AG91" s="68">
        <v>1</v>
      </c>
      <c r="AH91" s="39">
        <v>2</v>
      </c>
      <c r="AI91" s="68">
        <v>0</v>
      </c>
      <c r="AJ91" s="39">
        <v>1</v>
      </c>
      <c r="AK91" s="68">
        <v>0</v>
      </c>
      <c r="AL91" s="39">
        <v>0</v>
      </c>
      <c r="AM91" s="68">
        <v>0</v>
      </c>
      <c r="AN91" s="40">
        <v>0</v>
      </c>
      <c r="AO91" s="38">
        <v>0</v>
      </c>
      <c r="AP91" s="38">
        <v>0</v>
      </c>
      <c r="AQ91" s="41">
        <v>9</v>
      </c>
      <c r="AR91" s="41">
        <v>0</v>
      </c>
      <c r="AS91" s="41">
        <v>0</v>
      </c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10</v>
      </c>
      <c r="E92" s="34">
        <f t="shared" si="78"/>
        <v>8</v>
      </c>
      <c r="F92" s="36">
        <f t="shared" si="79"/>
        <v>2</v>
      </c>
      <c r="G92" s="37">
        <v>0</v>
      </c>
      <c r="H92" s="27">
        <v>1</v>
      </c>
      <c r="I92" s="24">
        <v>0</v>
      </c>
      <c r="J92" s="238">
        <v>0</v>
      </c>
      <c r="K92" s="24">
        <v>0</v>
      </c>
      <c r="L92" s="39">
        <v>0</v>
      </c>
      <c r="M92" s="37">
        <v>0</v>
      </c>
      <c r="N92" s="39">
        <v>1</v>
      </c>
      <c r="O92" s="68">
        <v>0</v>
      </c>
      <c r="P92" s="39">
        <v>0</v>
      </c>
      <c r="Q92" s="68">
        <v>1</v>
      </c>
      <c r="R92" s="39">
        <v>0</v>
      </c>
      <c r="S92" s="68">
        <v>0</v>
      </c>
      <c r="T92" s="39">
        <v>0</v>
      </c>
      <c r="U92" s="68">
        <v>0</v>
      </c>
      <c r="V92" s="39">
        <v>0</v>
      </c>
      <c r="W92" s="68">
        <v>1</v>
      </c>
      <c r="X92" s="39">
        <v>0</v>
      </c>
      <c r="Y92" s="68">
        <v>1</v>
      </c>
      <c r="Z92" s="39">
        <v>0</v>
      </c>
      <c r="AA92" s="68">
        <v>1</v>
      </c>
      <c r="AB92" s="39">
        <v>0</v>
      </c>
      <c r="AC92" s="68">
        <v>0</v>
      </c>
      <c r="AD92" s="39">
        <v>0</v>
      </c>
      <c r="AE92" s="68">
        <v>0</v>
      </c>
      <c r="AF92" s="39">
        <v>0</v>
      </c>
      <c r="AG92" s="68">
        <v>2</v>
      </c>
      <c r="AH92" s="39">
        <v>0</v>
      </c>
      <c r="AI92" s="68">
        <v>1</v>
      </c>
      <c r="AJ92" s="39">
        <v>0</v>
      </c>
      <c r="AK92" s="68">
        <v>1</v>
      </c>
      <c r="AL92" s="39">
        <v>0</v>
      </c>
      <c r="AM92" s="68">
        <v>0</v>
      </c>
      <c r="AN92" s="40">
        <v>0</v>
      </c>
      <c r="AO92" s="38">
        <v>0</v>
      </c>
      <c r="AP92" s="25">
        <v>0</v>
      </c>
      <c r="AQ92" s="29">
        <v>10</v>
      </c>
      <c r="AR92" s="29">
        <v>0</v>
      </c>
      <c r="AS92" s="29">
        <v>0</v>
      </c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15</v>
      </c>
      <c r="E93" s="34">
        <f t="shared" si="78"/>
        <v>13</v>
      </c>
      <c r="F93" s="36">
        <f t="shared" si="79"/>
        <v>2</v>
      </c>
      <c r="G93" s="37">
        <v>1</v>
      </c>
      <c r="H93" s="27">
        <v>0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1</v>
      </c>
      <c r="X93" s="39">
        <v>0</v>
      </c>
      <c r="Y93" s="68">
        <v>3</v>
      </c>
      <c r="Z93" s="39">
        <v>1</v>
      </c>
      <c r="AA93" s="68">
        <v>1</v>
      </c>
      <c r="AB93" s="39">
        <v>0</v>
      </c>
      <c r="AC93" s="68">
        <v>0</v>
      </c>
      <c r="AD93" s="39">
        <v>0</v>
      </c>
      <c r="AE93" s="68">
        <v>0</v>
      </c>
      <c r="AF93" s="39">
        <v>0</v>
      </c>
      <c r="AG93" s="68">
        <v>3</v>
      </c>
      <c r="AH93" s="39">
        <v>0</v>
      </c>
      <c r="AI93" s="68">
        <v>1</v>
      </c>
      <c r="AJ93" s="39">
        <v>0</v>
      </c>
      <c r="AK93" s="68">
        <v>3</v>
      </c>
      <c r="AL93" s="39">
        <v>1</v>
      </c>
      <c r="AM93" s="68">
        <v>0</v>
      </c>
      <c r="AN93" s="40">
        <v>0</v>
      </c>
      <c r="AO93" s="38">
        <v>0</v>
      </c>
      <c r="AP93" s="25">
        <v>0</v>
      </c>
      <c r="AQ93" s="29">
        <v>15</v>
      </c>
      <c r="AR93" s="29">
        <v>0</v>
      </c>
      <c r="AS93" s="29">
        <v>0</v>
      </c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109</v>
      </c>
      <c r="E94" s="34">
        <f t="shared" si="78"/>
        <v>44</v>
      </c>
      <c r="F94" s="36">
        <f>SUM(H94+J94+L94+N94+P94+R94+T94+V94+X94+Z94+AB94+AD94+AF94+AH94+AJ94+AL94+AN94)</f>
        <v>65</v>
      </c>
      <c r="G94" s="37">
        <v>0</v>
      </c>
      <c r="H94" s="27">
        <v>1</v>
      </c>
      <c r="I94" s="24">
        <v>0</v>
      </c>
      <c r="J94" s="238">
        <v>0</v>
      </c>
      <c r="K94" s="24">
        <v>0</v>
      </c>
      <c r="L94" s="39">
        <v>1</v>
      </c>
      <c r="M94" s="37">
        <v>0</v>
      </c>
      <c r="N94" s="39">
        <v>1</v>
      </c>
      <c r="O94" s="68">
        <v>2</v>
      </c>
      <c r="P94" s="39">
        <v>0</v>
      </c>
      <c r="Q94" s="68">
        <v>0</v>
      </c>
      <c r="R94" s="39">
        <v>1</v>
      </c>
      <c r="S94" s="68">
        <v>1</v>
      </c>
      <c r="T94" s="39">
        <v>1</v>
      </c>
      <c r="U94" s="68">
        <v>3</v>
      </c>
      <c r="V94" s="39">
        <v>2</v>
      </c>
      <c r="W94" s="68">
        <v>6</v>
      </c>
      <c r="X94" s="39">
        <v>11</v>
      </c>
      <c r="Y94" s="68">
        <v>2</v>
      </c>
      <c r="Z94" s="39">
        <v>2</v>
      </c>
      <c r="AA94" s="68">
        <v>0</v>
      </c>
      <c r="AB94" s="39">
        <v>1</v>
      </c>
      <c r="AC94" s="68">
        <v>2</v>
      </c>
      <c r="AD94" s="39">
        <v>6</v>
      </c>
      <c r="AE94" s="68">
        <v>0</v>
      </c>
      <c r="AF94" s="39">
        <v>4</v>
      </c>
      <c r="AG94" s="68">
        <v>10</v>
      </c>
      <c r="AH94" s="39">
        <v>9</v>
      </c>
      <c r="AI94" s="68">
        <v>6</v>
      </c>
      <c r="AJ94" s="39">
        <v>8</v>
      </c>
      <c r="AK94" s="68">
        <v>7</v>
      </c>
      <c r="AL94" s="39">
        <v>9</v>
      </c>
      <c r="AM94" s="68">
        <v>5</v>
      </c>
      <c r="AN94" s="40">
        <v>8</v>
      </c>
      <c r="AO94" s="38">
        <v>6</v>
      </c>
      <c r="AP94" s="25">
        <v>1</v>
      </c>
      <c r="AQ94" s="29">
        <v>109</v>
      </c>
      <c r="AR94" s="29">
        <v>0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44</v>
      </c>
      <c r="E95" s="34">
        <f>SUM(Y95+AA95+AC95+AE95+AG95+AI95+AK95+AM95)</f>
        <v>17</v>
      </c>
      <c r="F95" s="36">
        <f>SUM(Z95+AB95+AD95+AF95+AH95+AJ95+AL95+AN95)</f>
        <v>27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7</v>
      </c>
      <c r="Z95" s="39">
        <v>7</v>
      </c>
      <c r="AA95" s="68">
        <v>5</v>
      </c>
      <c r="AB95" s="39">
        <v>8</v>
      </c>
      <c r="AC95" s="68">
        <v>2</v>
      </c>
      <c r="AD95" s="39">
        <v>5</v>
      </c>
      <c r="AE95" s="68">
        <v>3</v>
      </c>
      <c r="AF95" s="39">
        <v>2</v>
      </c>
      <c r="AG95" s="68">
        <v>0</v>
      </c>
      <c r="AH95" s="39">
        <v>3</v>
      </c>
      <c r="AI95" s="68">
        <v>0</v>
      </c>
      <c r="AJ95" s="39">
        <v>2</v>
      </c>
      <c r="AK95" s="68">
        <v>0</v>
      </c>
      <c r="AL95" s="39">
        <v>0</v>
      </c>
      <c r="AM95" s="68">
        <v>0</v>
      </c>
      <c r="AN95" s="40">
        <v>0</v>
      </c>
      <c r="AO95" s="243"/>
      <c r="AP95" s="25">
        <v>0</v>
      </c>
      <c r="AQ95" s="29">
        <v>44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72</v>
      </c>
      <c r="E96" s="34">
        <f t="shared" si="78"/>
        <v>30</v>
      </c>
      <c r="F96" s="36">
        <f t="shared" si="79"/>
        <v>42</v>
      </c>
      <c r="G96" s="37">
        <v>3</v>
      </c>
      <c r="H96" s="39">
        <v>0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0</v>
      </c>
      <c r="P96" s="39">
        <v>0</v>
      </c>
      <c r="Q96" s="68">
        <v>0</v>
      </c>
      <c r="R96" s="39">
        <v>0</v>
      </c>
      <c r="S96" s="68">
        <v>0</v>
      </c>
      <c r="T96" s="39">
        <v>0</v>
      </c>
      <c r="U96" s="68">
        <v>2</v>
      </c>
      <c r="V96" s="39">
        <v>0</v>
      </c>
      <c r="W96" s="68">
        <v>2</v>
      </c>
      <c r="X96" s="39">
        <v>2</v>
      </c>
      <c r="Y96" s="68">
        <v>8</v>
      </c>
      <c r="Z96" s="39">
        <v>9</v>
      </c>
      <c r="AA96" s="68">
        <v>5</v>
      </c>
      <c r="AB96" s="39">
        <v>8</v>
      </c>
      <c r="AC96" s="68">
        <v>2</v>
      </c>
      <c r="AD96" s="39">
        <v>7</v>
      </c>
      <c r="AE96" s="68">
        <v>3</v>
      </c>
      <c r="AF96" s="39">
        <v>6</v>
      </c>
      <c r="AG96" s="68">
        <v>5</v>
      </c>
      <c r="AH96" s="39">
        <v>6</v>
      </c>
      <c r="AI96" s="68">
        <v>0</v>
      </c>
      <c r="AJ96" s="39">
        <v>3</v>
      </c>
      <c r="AK96" s="68">
        <v>0</v>
      </c>
      <c r="AL96" s="39">
        <v>1</v>
      </c>
      <c r="AM96" s="68">
        <v>0</v>
      </c>
      <c r="AN96" s="40">
        <v>0</v>
      </c>
      <c r="AO96" s="38">
        <v>0</v>
      </c>
      <c r="AP96" s="38">
        <v>0</v>
      </c>
      <c r="AQ96" s="41">
        <v>72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10</v>
      </c>
      <c r="E97" s="34">
        <f t="shared" si="78"/>
        <v>8</v>
      </c>
      <c r="F97" s="36">
        <f t="shared" si="79"/>
        <v>2</v>
      </c>
      <c r="G97" s="37">
        <v>0</v>
      </c>
      <c r="H97" s="39">
        <v>0</v>
      </c>
      <c r="I97" s="37">
        <v>1</v>
      </c>
      <c r="J97" s="69">
        <v>0</v>
      </c>
      <c r="K97" s="37">
        <v>0</v>
      </c>
      <c r="L97" s="39">
        <v>0</v>
      </c>
      <c r="M97" s="37">
        <v>0</v>
      </c>
      <c r="N97" s="39">
        <v>0</v>
      </c>
      <c r="O97" s="68">
        <v>1</v>
      </c>
      <c r="P97" s="39">
        <v>0</v>
      </c>
      <c r="Q97" s="68">
        <v>1</v>
      </c>
      <c r="R97" s="39">
        <v>0</v>
      </c>
      <c r="S97" s="68">
        <v>1</v>
      </c>
      <c r="T97" s="39">
        <v>0</v>
      </c>
      <c r="U97" s="68">
        <v>0</v>
      </c>
      <c r="V97" s="39">
        <v>0</v>
      </c>
      <c r="W97" s="68">
        <v>3</v>
      </c>
      <c r="X97" s="39">
        <v>2</v>
      </c>
      <c r="Y97" s="68">
        <v>0</v>
      </c>
      <c r="Z97" s="39">
        <v>0</v>
      </c>
      <c r="AA97" s="68">
        <v>0</v>
      </c>
      <c r="AB97" s="39">
        <v>0</v>
      </c>
      <c r="AC97" s="68">
        <v>0</v>
      </c>
      <c r="AD97" s="39">
        <v>0</v>
      </c>
      <c r="AE97" s="68">
        <v>1</v>
      </c>
      <c r="AF97" s="39">
        <v>0</v>
      </c>
      <c r="AG97" s="68">
        <v>0</v>
      </c>
      <c r="AH97" s="39">
        <v>0</v>
      </c>
      <c r="AI97" s="68">
        <v>0</v>
      </c>
      <c r="AJ97" s="39">
        <v>0</v>
      </c>
      <c r="AK97" s="68">
        <v>0</v>
      </c>
      <c r="AL97" s="39">
        <v>0</v>
      </c>
      <c r="AM97" s="68">
        <v>0</v>
      </c>
      <c r="AN97" s="40">
        <v>0</v>
      </c>
      <c r="AO97" s="38">
        <v>0</v>
      </c>
      <c r="AP97" s="38">
        <v>0</v>
      </c>
      <c r="AQ97" s="41">
        <v>10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138</v>
      </c>
      <c r="E98" s="34">
        <f t="shared" si="78"/>
        <v>42</v>
      </c>
      <c r="F98" s="36">
        <f t="shared" si="79"/>
        <v>96</v>
      </c>
      <c r="G98" s="37">
        <v>0</v>
      </c>
      <c r="H98" s="27">
        <v>0</v>
      </c>
      <c r="I98" s="24">
        <v>0</v>
      </c>
      <c r="J98" s="238">
        <v>0</v>
      </c>
      <c r="K98" s="24">
        <v>0</v>
      </c>
      <c r="L98" s="39">
        <v>0</v>
      </c>
      <c r="M98" s="37">
        <v>3</v>
      </c>
      <c r="N98" s="39">
        <v>4</v>
      </c>
      <c r="O98" s="68">
        <v>0</v>
      </c>
      <c r="P98" s="39">
        <v>0</v>
      </c>
      <c r="Q98" s="68">
        <v>0</v>
      </c>
      <c r="R98" s="39">
        <v>3</v>
      </c>
      <c r="S98" s="68">
        <v>0</v>
      </c>
      <c r="T98" s="39">
        <v>0</v>
      </c>
      <c r="U98" s="68">
        <v>9</v>
      </c>
      <c r="V98" s="39">
        <v>0</v>
      </c>
      <c r="W98" s="68">
        <v>5</v>
      </c>
      <c r="X98" s="39">
        <v>8</v>
      </c>
      <c r="Y98" s="68">
        <v>0</v>
      </c>
      <c r="Z98" s="39">
        <v>3</v>
      </c>
      <c r="AA98" s="68">
        <v>0</v>
      </c>
      <c r="AB98" s="39">
        <v>0</v>
      </c>
      <c r="AC98" s="68">
        <v>0</v>
      </c>
      <c r="AD98" s="39">
        <v>4</v>
      </c>
      <c r="AE98" s="68">
        <v>2</v>
      </c>
      <c r="AF98" s="39">
        <v>22</v>
      </c>
      <c r="AG98" s="68">
        <v>9</v>
      </c>
      <c r="AH98" s="39">
        <v>25</v>
      </c>
      <c r="AI98" s="68">
        <v>8</v>
      </c>
      <c r="AJ98" s="39">
        <v>11</v>
      </c>
      <c r="AK98" s="68">
        <v>5</v>
      </c>
      <c r="AL98" s="39">
        <v>8</v>
      </c>
      <c r="AM98" s="68">
        <v>1</v>
      </c>
      <c r="AN98" s="40">
        <v>8</v>
      </c>
      <c r="AO98" s="38">
        <v>0</v>
      </c>
      <c r="AP98" s="25">
        <v>0</v>
      </c>
      <c r="AQ98" s="29">
        <v>138</v>
      </c>
      <c r="AR98" s="29">
        <v>0</v>
      </c>
      <c r="AS98" s="29">
        <v>0</v>
      </c>
      <c r="AT98" s="25">
        <v>1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>
        <v>0</v>
      </c>
      <c r="AS99" s="29">
        <v>0</v>
      </c>
      <c r="AT99" s="25">
        <v>0</v>
      </c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25</v>
      </c>
      <c r="E100" s="34">
        <f>SUM(G100+I100+K100+M100+O100+Q100+S100+U100+W100+Y100)</f>
        <v>17</v>
      </c>
      <c r="F100" s="36">
        <f>SUM(H100+J100+L100+N100+P100+R100+T100+V100+X100+Z100)</f>
        <v>8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8</v>
      </c>
      <c r="V100" s="39">
        <v>0</v>
      </c>
      <c r="W100" s="68">
        <v>1</v>
      </c>
      <c r="X100" s="39">
        <v>5</v>
      </c>
      <c r="Y100" s="68">
        <v>8</v>
      </c>
      <c r="Z100" s="39">
        <v>3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>
        <v>0</v>
      </c>
      <c r="AP100" s="38">
        <v>0</v>
      </c>
      <c r="AQ100" s="41">
        <v>25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7</v>
      </c>
      <c r="E101" s="34">
        <f t="shared" si="78"/>
        <v>6</v>
      </c>
      <c r="F101" s="36">
        <f t="shared" si="79"/>
        <v>1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2</v>
      </c>
      <c r="X101" s="39">
        <v>0</v>
      </c>
      <c r="Y101" s="68">
        <v>4</v>
      </c>
      <c r="Z101" s="39">
        <v>1</v>
      </c>
      <c r="AA101" s="68">
        <v>0</v>
      </c>
      <c r="AB101" s="39">
        <v>0</v>
      </c>
      <c r="AC101" s="68">
        <v>0</v>
      </c>
      <c r="AD101" s="39">
        <v>0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>
        <v>0</v>
      </c>
      <c r="AP101" s="38">
        <v>0</v>
      </c>
      <c r="AQ101" s="41">
        <v>7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8</v>
      </c>
      <c r="E102" s="34">
        <f t="shared" si="78"/>
        <v>1</v>
      </c>
      <c r="F102" s="36">
        <f t="shared" si="79"/>
        <v>7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1</v>
      </c>
      <c r="Y102" s="68">
        <v>0</v>
      </c>
      <c r="Z102" s="39">
        <v>3</v>
      </c>
      <c r="AA102" s="68">
        <v>0</v>
      </c>
      <c r="AB102" s="39">
        <v>1</v>
      </c>
      <c r="AC102" s="68">
        <v>0</v>
      </c>
      <c r="AD102" s="39">
        <v>0</v>
      </c>
      <c r="AE102" s="68">
        <v>0</v>
      </c>
      <c r="AF102" s="39">
        <v>0</v>
      </c>
      <c r="AG102" s="68">
        <v>0</v>
      </c>
      <c r="AH102" s="39">
        <v>1</v>
      </c>
      <c r="AI102" s="68">
        <v>0</v>
      </c>
      <c r="AJ102" s="39">
        <v>1</v>
      </c>
      <c r="AK102" s="68">
        <v>0</v>
      </c>
      <c r="AL102" s="39">
        <v>0</v>
      </c>
      <c r="AM102" s="68">
        <v>1</v>
      </c>
      <c r="AN102" s="40">
        <v>0</v>
      </c>
      <c r="AO102" s="38">
        <v>0</v>
      </c>
      <c r="AP102" s="38">
        <v>0</v>
      </c>
      <c r="AQ102" s="41">
        <v>8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10</v>
      </c>
      <c r="E103" s="34">
        <f t="shared" si="78"/>
        <v>2</v>
      </c>
      <c r="F103" s="36">
        <f t="shared" si="79"/>
        <v>8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0</v>
      </c>
      <c r="X103" s="39">
        <v>2</v>
      </c>
      <c r="Y103" s="68">
        <v>0</v>
      </c>
      <c r="Z103" s="39">
        <v>5</v>
      </c>
      <c r="AA103" s="68">
        <v>2</v>
      </c>
      <c r="AB103" s="39">
        <v>1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>
        <v>0</v>
      </c>
      <c r="AP103" s="38">
        <v>0</v>
      </c>
      <c r="AQ103" s="41">
        <v>10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>
        <v>0</v>
      </c>
      <c r="AP104" s="38">
        <v>0</v>
      </c>
      <c r="AQ104" s="41">
        <v>0</v>
      </c>
      <c r="AR104" s="29">
        <v>0</v>
      </c>
      <c r="AS104" s="41">
        <v>0</v>
      </c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>
        <v>0</v>
      </c>
      <c r="AP105" s="38">
        <v>0</v>
      </c>
      <c r="AQ105" s="41">
        <v>0</v>
      </c>
      <c r="AR105" s="245"/>
      <c r="AS105" s="41">
        <v>0</v>
      </c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8</v>
      </c>
      <c r="E106" s="34">
        <f t="shared" ref="E106:F108" si="87">SUM(Q106+S106+U106+W106+Y106+AA106+AC106+AE106+AG106+AI106+AK106+AM106)</f>
        <v>4</v>
      </c>
      <c r="F106" s="36">
        <f t="shared" si="87"/>
        <v>4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0</v>
      </c>
      <c r="X106" s="39">
        <v>1</v>
      </c>
      <c r="Y106" s="68">
        <v>1</v>
      </c>
      <c r="Z106" s="39">
        <v>0</v>
      </c>
      <c r="AA106" s="68">
        <v>0</v>
      </c>
      <c r="AB106" s="39">
        <v>0</v>
      </c>
      <c r="AC106" s="68">
        <v>0</v>
      </c>
      <c r="AD106" s="39">
        <v>1</v>
      </c>
      <c r="AE106" s="68">
        <v>0</v>
      </c>
      <c r="AF106" s="39">
        <v>0</v>
      </c>
      <c r="AG106" s="68">
        <v>3</v>
      </c>
      <c r="AH106" s="39">
        <v>2</v>
      </c>
      <c r="AI106" s="68">
        <v>0</v>
      </c>
      <c r="AJ106" s="39">
        <v>0</v>
      </c>
      <c r="AK106" s="68">
        <v>0</v>
      </c>
      <c r="AL106" s="39">
        <v>0</v>
      </c>
      <c r="AM106" s="68">
        <v>0</v>
      </c>
      <c r="AN106" s="40">
        <v>0</v>
      </c>
      <c r="AO106" s="38">
        <v>0</v>
      </c>
      <c r="AP106" s="38">
        <v>0</v>
      </c>
      <c r="AQ106" s="41">
        <v>8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10</v>
      </c>
      <c r="E107" s="34">
        <f t="shared" si="87"/>
        <v>1</v>
      </c>
      <c r="F107" s="36">
        <f t="shared" si="87"/>
        <v>9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0</v>
      </c>
      <c r="Y107" s="68">
        <v>0</v>
      </c>
      <c r="Z107" s="39">
        <v>0</v>
      </c>
      <c r="AA107" s="68">
        <v>0</v>
      </c>
      <c r="AB107" s="39">
        <v>2</v>
      </c>
      <c r="AC107" s="68">
        <v>0</v>
      </c>
      <c r="AD107" s="39">
        <v>1</v>
      </c>
      <c r="AE107" s="68">
        <v>0</v>
      </c>
      <c r="AF107" s="39">
        <v>2</v>
      </c>
      <c r="AG107" s="68">
        <v>1</v>
      </c>
      <c r="AH107" s="39">
        <v>3</v>
      </c>
      <c r="AI107" s="68">
        <v>0</v>
      </c>
      <c r="AJ107" s="39">
        <v>0</v>
      </c>
      <c r="AK107" s="68">
        <v>0</v>
      </c>
      <c r="AL107" s="39">
        <v>1</v>
      </c>
      <c r="AM107" s="68">
        <v>0</v>
      </c>
      <c r="AN107" s="40">
        <v>0</v>
      </c>
      <c r="AO107" s="38">
        <v>0</v>
      </c>
      <c r="AP107" s="38">
        <v>0</v>
      </c>
      <c r="AQ107" s="41">
        <v>10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9</v>
      </c>
      <c r="E108" s="34">
        <f t="shared" si="87"/>
        <v>4</v>
      </c>
      <c r="F108" s="36">
        <f t="shared" si="87"/>
        <v>5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0</v>
      </c>
      <c r="X108" s="39">
        <v>1</v>
      </c>
      <c r="Y108" s="68">
        <v>1</v>
      </c>
      <c r="Z108" s="39">
        <v>1</v>
      </c>
      <c r="AA108" s="68">
        <v>0</v>
      </c>
      <c r="AB108" s="39">
        <v>2</v>
      </c>
      <c r="AC108" s="68">
        <v>2</v>
      </c>
      <c r="AD108" s="39">
        <v>0</v>
      </c>
      <c r="AE108" s="68">
        <v>0</v>
      </c>
      <c r="AF108" s="39">
        <v>0</v>
      </c>
      <c r="AG108" s="68">
        <v>1</v>
      </c>
      <c r="AH108" s="39">
        <v>0</v>
      </c>
      <c r="AI108" s="68">
        <v>0</v>
      </c>
      <c r="AJ108" s="39">
        <v>1</v>
      </c>
      <c r="AK108" s="68">
        <v>0</v>
      </c>
      <c r="AL108" s="39">
        <v>0</v>
      </c>
      <c r="AM108" s="68">
        <v>0</v>
      </c>
      <c r="AN108" s="40">
        <v>0</v>
      </c>
      <c r="AO108" s="38">
        <v>0</v>
      </c>
      <c r="AP108" s="38">
        <v>0</v>
      </c>
      <c r="AQ108" s="41">
        <v>9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>
        <v>0</v>
      </c>
      <c r="AP109" s="38">
        <v>0</v>
      </c>
      <c r="AQ109" s="41">
        <v>0</v>
      </c>
      <c r="AR109" s="245"/>
      <c r="AS109" s="41">
        <v>0</v>
      </c>
      <c r="AT109" s="38">
        <v>0</v>
      </c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>
        <v>0</v>
      </c>
      <c r="AP110" s="38">
        <v>0</v>
      </c>
      <c r="AQ110" s="41">
        <v>0</v>
      </c>
      <c r="AR110" s="41">
        <v>0</v>
      </c>
      <c r="AS110" s="41">
        <v>0</v>
      </c>
      <c r="AT110" s="38">
        <v>0</v>
      </c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>
        <v>0</v>
      </c>
      <c r="AP111" s="38">
        <v>0</v>
      </c>
      <c r="AQ111" s="41">
        <v>0</v>
      </c>
      <c r="AR111" s="41">
        <v>0</v>
      </c>
      <c r="AS111" s="41">
        <v>0</v>
      </c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>
        <v>0</v>
      </c>
      <c r="AP112" s="38">
        <v>0</v>
      </c>
      <c r="AQ112" s="41">
        <v>0</v>
      </c>
      <c r="AR112" s="41">
        <v>0</v>
      </c>
      <c r="AS112" s="41">
        <v>0</v>
      </c>
      <c r="AT112" s="38">
        <v>0</v>
      </c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>
        <v>0</v>
      </c>
      <c r="AP113" s="38">
        <v>0</v>
      </c>
      <c r="AQ113" s="41">
        <v>0</v>
      </c>
      <c r="AR113" s="41">
        <v>0</v>
      </c>
      <c r="AS113" s="41">
        <v>0</v>
      </c>
      <c r="AT113" s="38">
        <v>0</v>
      </c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>
        <v>0</v>
      </c>
      <c r="AP114" s="38">
        <v>0</v>
      </c>
      <c r="AQ114" s="41">
        <v>0</v>
      </c>
      <c r="AR114" s="41">
        <v>0</v>
      </c>
      <c r="AS114" s="41">
        <v>0</v>
      </c>
      <c r="AT114" s="38">
        <v>0</v>
      </c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>
        <v>0</v>
      </c>
      <c r="AP115" s="38">
        <v>0</v>
      </c>
      <c r="AQ115" s="41">
        <v>0</v>
      </c>
      <c r="AR115" s="41">
        <v>0</v>
      </c>
      <c r="AS115" s="41">
        <v>0</v>
      </c>
      <c r="AT115" s="38">
        <v>0</v>
      </c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>
        <v>0</v>
      </c>
      <c r="AP116" s="38">
        <v>0</v>
      </c>
      <c r="AQ116" s="41">
        <v>0</v>
      </c>
      <c r="AR116" s="41">
        <v>0</v>
      </c>
      <c r="AS116" s="41">
        <v>0</v>
      </c>
      <c r="AT116" s="38">
        <v>0</v>
      </c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12</v>
      </c>
      <c r="E117" s="34">
        <f>SUM(S117+U117+W117+Y117+AA117+AC117+AE117+AG117+AI117+AK117+AM117)</f>
        <v>2</v>
      </c>
      <c r="F117" s="36">
        <f>SUM(T117+V117+X117+Z117+AB117+AD117+AF117+AH117+AJ117+AL117+AN117)</f>
        <v>10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>
        <v>0</v>
      </c>
      <c r="T117" s="39">
        <v>0</v>
      </c>
      <c r="U117" s="68">
        <v>0</v>
      </c>
      <c r="V117" s="39">
        <v>0</v>
      </c>
      <c r="W117" s="68">
        <v>0</v>
      </c>
      <c r="X117" s="39">
        <v>0</v>
      </c>
      <c r="Y117" s="68">
        <v>0</v>
      </c>
      <c r="Z117" s="39">
        <v>0</v>
      </c>
      <c r="AA117" s="68">
        <v>0</v>
      </c>
      <c r="AB117" s="39">
        <v>0</v>
      </c>
      <c r="AC117" s="68">
        <v>1</v>
      </c>
      <c r="AD117" s="39">
        <v>3</v>
      </c>
      <c r="AE117" s="68">
        <v>0</v>
      </c>
      <c r="AF117" s="39">
        <v>1</v>
      </c>
      <c r="AG117" s="68">
        <v>0</v>
      </c>
      <c r="AH117" s="39">
        <v>4</v>
      </c>
      <c r="AI117" s="68">
        <v>0</v>
      </c>
      <c r="AJ117" s="39">
        <v>2</v>
      </c>
      <c r="AK117" s="68">
        <v>1</v>
      </c>
      <c r="AL117" s="39">
        <v>0</v>
      </c>
      <c r="AM117" s="68">
        <v>0</v>
      </c>
      <c r="AN117" s="40">
        <v>0</v>
      </c>
      <c r="AO117" s="38">
        <v>0</v>
      </c>
      <c r="AP117" s="38">
        <v>0</v>
      </c>
      <c r="AQ117" s="41">
        <v>12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18</v>
      </c>
      <c r="E118" s="34">
        <f>SUM(U118+W118+Y118+AA118+AC118+AE118+AG118+AI118+AK118+AM118)</f>
        <v>5</v>
      </c>
      <c r="F118" s="36">
        <f>SUM(V118+X118+Z118+AB118+AD118+AF118+AH118+AJ118+AL118+AN118)</f>
        <v>13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0</v>
      </c>
      <c r="W118" s="68">
        <v>0</v>
      </c>
      <c r="X118" s="39">
        <v>2</v>
      </c>
      <c r="Y118" s="68">
        <v>1</v>
      </c>
      <c r="Z118" s="39">
        <v>2</v>
      </c>
      <c r="AA118" s="68">
        <v>0</v>
      </c>
      <c r="AB118" s="39">
        <v>0</v>
      </c>
      <c r="AC118" s="68">
        <v>0</v>
      </c>
      <c r="AD118" s="39">
        <v>2</v>
      </c>
      <c r="AE118" s="68">
        <v>0</v>
      </c>
      <c r="AF118" s="39">
        <v>4</v>
      </c>
      <c r="AG118" s="68">
        <v>4</v>
      </c>
      <c r="AH118" s="39">
        <v>2</v>
      </c>
      <c r="AI118" s="68">
        <v>0</v>
      </c>
      <c r="AJ118" s="39">
        <v>1</v>
      </c>
      <c r="AK118" s="68">
        <v>0</v>
      </c>
      <c r="AL118" s="39">
        <v>0</v>
      </c>
      <c r="AM118" s="68">
        <v>0</v>
      </c>
      <c r="AN118" s="40">
        <v>0</v>
      </c>
      <c r="AO118" s="38">
        <v>0</v>
      </c>
      <c r="AP118" s="38">
        <v>0</v>
      </c>
      <c r="AQ118" s="41">
        <v>18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8</v>
      </c>
      <c r="E120" s="34">
        <f>SUM(G120+I120+K120+M120+O120+Q120+S120+U120+W120+Y120+AA120+AC120+AE120+AG120+AI120+AK120+AM120)</f>
        <v>1</v>
      </c>
      <c r="F120" s="36">
        <f t="shared" si="79"/>
        <v>7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0</v>
      </c>
      <c r="X120" s="39">
        <v>1</v>
      </c>
      <c r="Y120" s="68">
        <v>0</v>
      </c>
      <c r="Z120" s="39">
        <v>3</v>
      </c>
      <c r="AA120" s="68">
        <v>0</v>
      </c>
      <c r="AB120" s="39">
        <v>1</v>
      </c>
      <c r="AC120" s="68">
        <v>0</v>
      </c>
      <c r="AD120" s="39">
        <v>0</v>
      </c>
      <c r="AE120" s="68">
        <v>0</v>
      </c>
      <c r="AF120" s="39">
        <v>0</v>
      </c>
      <c r="AG120" s="68">
        <v>0</v>
      </c>
      <c r="AH120" s="39">
        <v>1</v>
      </c>
      <c r="AI120" s="68">
        <v>0</v>
      </c>
      <c r="AJ120" s="39">
        <v>1</v>
      </c>
      <c r="AK120" s="68">
        <v>0</v>
      </c>
      <c r="AL120" s="39">
        <v>0</v>
      </c>
      <c r="AM120" s="68">
        <v>1</v>
      </c>
      <c r="AN120" s="40">
        <v>0</v>
      </c>
      <c r="AO120" s="38">
        <v>0</v>
      </c>
      <c r="AP120" s="38">
        <v>0</v>
      </c>
      <c r="AQ120" s="41">
        <v>8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>
        <v>0</v>
      </c>
      <c r="AS121" s="41">
        <v>0</v>
      </c>
      <c r="AT121" s="38">
        <v>0</v>
      </c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>
        <v>0</v>
      </c>
      <c r="AS122" s="41">
        <v>0</v>
      </c>
      <c r="AT122" s="38">
        <v>0</v>
      </c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>
        <v>0</v>
      </c>
      <c r="AS123" s="41">
        <v>0</v>
      </c>
      <c r="AT123" s="38">
        <v>0</v>
      </c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>
        <v>0</v>
      </c>
      <c r="AS124" s="41">
        <v>0</v>
      </c>
      <c r="AT124" s="38">
        <v>0</v>
      </c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>
        <v>0</v>
      </c>
      <c r="AS125" s="41">
        <v>0</v>
      </c>
      <c r="AT125" s="38">
        <v>0</v>
      </c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2</v>
      </c>
      <c r="E126" s="34">
        <f t="shared" si="92"/>
        <v>1</v>
      </c>
      <c r="F126" s="36">
        <f t="shared" si="92"/>
        <v>1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0</v>
      </c>
      <c r="AH126" s="39">
        <v>0</v>
      </c>
      <c r="AI126" s="68">
        <v>0</v>
      </c>
      <c r="AJ126" s="39">
        <v>0</v>
      </c>
      <c r="AK126" s="68">
        <v>1</v>
      </c>
      <c r="AL126" s="39">
        <v>0</v>
      </c>
      <c r="AM126" s="68">
        <v>0</v>
      </c>
      <c r="AN126" s="40">
        <v>1</v>
      </c>
      <c r="AO126" s="243"/>
      <c r="AP126" s="38">
        <v>0</v>
      </c>
      <c r="AQ126" s="41">
        <v>2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>
        <v>0</v>
      </c>
      <c r="AS127" s="41">
        <v>0</v>
      </c>
      <c r="AT127" s="38">
        <v>0</v>
      </c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>
        <v>0</v>
      </c>
      <c r="AP128" s="252">
        <v>0</v>
      </c>
      <c r="AQ128" s="249">
        <v>0</v>
      </c>
      <c r="AR128" s="249">
        <v>0</v>
      </c>
      <c r="AS128" s="41">
        <v>0</v>
      </c>
      <c r="AT128" s="38">
        <v>0</v>
      </c>
      <c r="AU128" s="38">
        <v>0</v>
      </c>
      <c r="AV128" s="38">
        <v>0</v>
      </c>
      <c r="AW128" s="38"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>
        <v>0</v>
      </c>
      <c r="AP129" s="252">
        <v>0</v>
      </c>
      <c r="AQ129" s="249">
        <v>0</v>
      </c>
      <c r="AR129" s="249">
        <v>0</v>
      </c>
      <c r="AS129" s="41">
        <v>0</v>
      </c>
      <c r="AT129" s="38">
        <v>0</v>
      </c>
      <c r="AU129" s="38">
        <v>0</v>
      </c>
      <c r="AV129" s="38">
        <v>0</v>
      </c>
      <c r="AW129" s="38"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>
        <v>0</v>
      </c>
      <c r="AP130" s="252">
        <v>0</v>
      </c>
      <c r="AQ130" s="249">
        <v>0</v>
      </c>
      <c r="AR130" s="249">
        <v>0</v>
      </c>
      <c r="AS130" s="41">
        <v>0</v>
      </c>
      <c r="AT130" s="38">
        <v>0</v>
      </c>
      <c r="AU130" s="38">
        <v>0</v>
      </c>
      <c r="AV130" s="38">
        <v>0</v>
      </c>
      <c r="AW130" s="38"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>
        <v>0</v>
      </c>
      <c r="AP131" s="252">
        <v>0</v>
      </c>
      <c r="AQ131" s="249">
        <v>0</v>
      </c>
      <c r="AR131" s="249">
        <v>0</v>
      </c>
      <c r="AS131" s="41">
        <v>0</v>
      </c>
      <c r="AT131" s="38">
        <v>0</v>
      </c>
      <c r="AU131" s="38">
        <v>0</v>
      </c>
      <c r="AV131" s="38">
        <v>0</v>
      </c>
      <c r="AW131" s="38"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>
        <v>0</v>
      </c>
      <c r="AP132" s="252">
        <v>0</v>
      </c>
      <c r="AQ132" s="249">
        <v>0</v>
      </c>
      <c r="AR132" s="249">
        <v>0</v>
      </c>
      <c r="AS132" s="41">
        <v>0</v>
      </c>
      <c r="AT132" s="38">
        <v>0</v>
      </c>
      <c r="AU132" s="38">
        <v>0</v>
      </c>
      <c r="AV132" s="38">
        <v>0</v>
      </c>
      <c r="AW132" s="38"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>
        <v>0</v>
      </c>
      <c r="AP133" s="252">
        <v>0</v>
      </c>
      <c r="AQ133" s="249">
        <v>0</v>
      </c>
      <c r="AR133" s="249">
        <v>0</v>
      </c>
      <c r="AS133" s="41">
        <v>0</v>
      </c>
      <c r="AT133" s="38">
        <v>0</v>
      </c>
      <c r="AU133" s="38">
        <v>0</v>
      </c>
      <c r="AV133" s="38">
        <v>0</v>
      </c>
      <c r="AW133" s="38"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>
        <v>0</v>
      </c>
      <c r="AP134" s="38">
        <v>0</v>
      </c>
      <c r="AQ134" s="41">
        <v>0</v>
      </c>
      <c r="AR134" s="41">
        <v>0</v>
      </c>
      <c r="AS134" s="41">
        <v>0</v>
      </c>
      <c r="AT134" s="38">
        <v>0</v>
      </c>
      <c r="AU134" s="38">
        <v>0</v>
      </c>
      <c r="AV134" s="38">
        <v>0</v>
      </c>
      <c r="AW134" s="38"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>
        <v>0</v>
      </c>
      <c r="AP135" s="38">
        <v>0</v>
      </c>
      <c r="AQ135" s="41">
        <v>0</v>
      </c>
      <c r="AR135" s="41">
        <v>0</v>
      </c>
      <c r="AS135" s="41">
        <v>0</v>
      </c>
      <c r="AT135" s="38">
        <v>0</v>
      </c>
      <c r="AU135" s="38">
        <v>0</v>
      </c>
      <c r="AV135" s="38">
        <v>0</v>
      </c>
      <c r="AW135" s="38"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1</v>
      </c>
      <c r="E136" s="34">
        <f t="shared" si="78"/>
        <v>1</v>
      </c>
      <c r="F136" s="36">
        <f t="shared" si="79"/>
        <v>0</v>
      </c>
      <c r="G136" s="253">
        <v>0</v>
      </c>
      <c r="H136" s="254">
        <v>0</v>
      </c>
      <c r="I136" s="253">
        <v>0</v>
      </c>
      <c r="J136" s="255">
        <v>0</v>
      </c>
      <c r="K136" s="253">
        <v>0</v>
      </c>
      <c r="L136" s="39">
        <v>0</v>
      </c>
      <c r="M136" s="37">
        <v>0</v>
      </c>
      <c r="N136" s="39">
        <v>0</v>
      </c>
      <c r="O136" s="68">
        <v>0</v>
      </c>
      <c r="P136" s="39">
        <v>0</v>
      </c>
      <c r="Q136" s="68">
        <v>0</v>
      </c>
      <c r="R136" s="39">
        <v>0</v>
      </c>
      <c r="S136" s="68">
        <v>0</v>
      </c>
      <c r="T136" s="39">
        <v>0</v>
      </c>
      <c r="U136" s="68">
        <v>0</v>
      </c>
      <c r="V136" s="39">
        <v>0</v>
      </c>
      <c r="W136" s="68">
        <v>0</v>
      </c>
      <c r="X136" s="39">
        <v>0</v>
      </c>
      <c r="Y136" s="68">
        <v>1</v>
      </c>
      <c r="Z136" s="39">
        <v>0</v>
      </c>
      <c r="AA136" s="68">
        <v>0</v>
      </c>
      <c r="AB136" s="39">
        <v>0</v>
      </c>
      <c r="AC136" s="68">
        <v>0</v>
      </c>
      <c r="AD136" s="39">
        <v>0</v>
      </c>
      <c r="AE136" s="68">
        <v>0</v>
      </c>
      <c r="AF136" s="39">
        <v>0</v>
      </c>
      <c r="AG136" s="68">
        <v>0</v>
      </c>
      <c r="AH136" s="39">
        <v>0</v>
      </c>
      <c r="AI136" s="68">
        <v>0</v>
      </c>
      <c r="AJ136" s="39">
        <v>0</v>
      </c>
      <c r="AK136" s="68">
        <v>0</v>
      </c>
      <c r="AL136" s="39">
        <v>0</v>
      </c>
      <c r="AM136" s="68">
        <v>0</v>
      </c>
      <c r="AN136" s="40">
        <v>0</v>
      </c>
      <c r="AO136" s="38">
        <v>0</v>
      </c>
      <c r="AP136" s="256">
        <v>0</v>
      </c>
      <c r="AQ136" s="41">
        <v>1</v>
      </c>
      <c r="AR136" s="41">
        <v>0</v>
      </c>
      <c r="AS136" s="257">
        <v>0</v>
      </c>
      <c r="AT136" s="38">
        <v>0</v>
      </c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>
        <v>0</v>
      </c>
      <c r="AP137" s="256">
        <v>0</v>
      </c>
      <c r="AQ137" s="41">
        <v>0</v>
      </c>
      <c r="AR137" s="41">
        <v>0</v>
      </c>
      <c r="AS137" s="257">
        <v>0</v>
      </c>
      <c r="AT137" s="38">
        <v>0</v>
      </c>
      <c r="AU137" s="38">
        <v>0</v>
      </c>
      <c r="AV137" s="38">
        <v>0</v>
      </c>
      <c r="AW137" s="38">
        <v>0</v>
      </c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>
        <v>0</v>
      </c>
      <c r="AP138" s="256">
        <v>0</v>
      </c>
      <c r="AQ138" s="41">
        <v>0</v>
      </c>
      <c r="AR138" s="41">
        <v>0</v>
      </c>
      <c r="AS138" s="257">
        <v>0</v>
      </c>
      <c r="AT138" s="38">
        <v>0</v>
      </c>
      <c r="AU138" s="38">
        <v>0</v>
      </c>
      <c r="AV138" s="38">
        <v>0</v>
      </c>
      <c r="AW138" s="38">
        <v>0</v>
      </c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>
        <v>0</v>
      </c>
      <c r="AP139" s="256">
        <v>0</v>
      </c>
      <c r="AQ139" s="41">
        <v>0</v>
      </c>
      <c r="AR139" s="41">
        <v>0</v>
      </c>
      <c r="AS139" s="257">
        <v>0</v>
      </c>
      <c r="AT139" s="38">
        <v>0</v>
      </c>
      <c r="AU139" s="38">
        <v>0</v>
      </c>
      <c r="AV139" s="38">
        <v>0</v>
      </c>
      <c r="AW139" s="38">
        <v>0</v>
      </c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>
        <v>0</v>
      </c>
      <c r="AP140" s="256">
        <v>0</v>
      </c>
      <c r="AQ140" s="41">
        <v>0</v>
      </c>
      <c r="AR140" s="41">
        <v>0</v>
      </c>
      <c r="AS140" s="257">
        <v>0</v>
      </c>
      <c r="AT140" s="38">
        <v>0</v>
      </c>
      <c r="AU140" s="38">
        <v>0</v>
      </c>
      <c r="AV140" s="38">
        <v>0</v>
      </c>
      <c r="AW140" s="38">
        <v>0</v>
      </c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>
        <v>0</v>
      </c>
      <c r="AP141" s="38">
        <v>0</v>
      </c>
      <c r="AQ141" s="41">
        <v>0</v>
      </c>
      <c r="AR141" s="41">
        <v>0</v>
      </c>
      <c r="AS141" s="41">
        <v>0</v>
      </c>
      <c r="AT141" s="38">
        <v>0</v>
      </c>
      <c r="AU141" s="38">
        <v>0</v>
      </c>
      <c r="AV141" s="38">
        <v>0</v>
      </c>
      <c r="AW141" s="38">
        <v>0</v>
      </c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>
        <v>0</v>
      </c>
      <c r="AP142" s="38">
        <v>0</v>
      </c>
      <c r="AQ142" s="41">
        <v>0</v>
      </c>
      <c r="AR142" s="41">
        <v>0</v>
      </c>
      <c r="AS142" s="41">
        <v>0</v>
      </c>
      <c r="AT142" s="38">
        <v>0</v>
      </c>
      <c r="AU142" s="80">
        <v>0</v>
      </c>
      <c r="AV142" s="80">
        <v>0</v>
      </c>
      <c r="AW142" s="80">
        <v>0</v>
      </c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3831" t="s">
        <v>4</v>
      </c>
      <c r="B143" s="3850"/>
      <c r="C143" s="3839"/>
      <c r="D143" s="1909">
        <f t="shared" si="77"/>
        <v>637</v>
      </c>
      <c r="E143" s="1850">
        <f t="shared" si="78"/>
        <v>255</v>
      </c>
      <c r="F143" s="1910">
        <f t="shared" si="79"/>
        <v>382</v>
      </c>
      <c r="G143" s="1909">
        <f t="shared" ref="G143:AW143" si="95">SUM(G90:G142)</f>
        <v>4</v>
      </c>
      <c r="H143" s="1911">
        <f t="shared" si="95"/>
        <v>3</v>
      </c>
      <c r="I143" s="1909">
        <f t="shared" si="95"/>
        <v>3</v>
      </c>
      <c r="J143" s="1912">
        <f t="shared" si="95"/>
        <v>0</v>
      </c>
      <c r="K143" s="1909">
        <f t="shared" si="95"/>
        <v>1</v>
      </c>
      <c r="L143" s="1911">
        <f t="shared" si="95"/>
        <v>1</v>
      </c>
      <c r="M143" s="1913">
        <f t="shared" si="95"/>
        <v>5</v>
      </c>
      <c r="N143" s="1914">
        <f t="shared" si="95"/>
        <v>10</v>
      </c>
      <c r="O143" s="1915">
        <f t="shared" si="95"/>
        <v>9</v>
      </c>
      <c r="P143" s="1914">
        <f t="shared" si="95"/>
        <v>0</v>
      </c>
      <c r="Q143" s="1915">
        <f t="shared" si="95"/>
        <v>3</v>
      </c>
      <c r="R143" s="1914">
        <f t="shared" si="95"/>
        <v>5</v>
      </c>
      <c r="S143" s="1915">
        <f t="shared" si="95"/>
        <v>6</v>
      </c>
      <c r="T143" s="1914">
        <f t="shared" si="95"/>
        <v>3</v>
      </c>
      <c r="U143" s="1915">
        <f t="shared" si="95"/>
        <v>25</v>
      </c>
      <c r="V143" s="1914">
        <f t="shared" si="95"/>
        <v>5</v>
      </c>
      <c r="W143" s="1915">
        <f t="shared" si="95"/>
        <v>27</v>
      </c>
      <c r="X143" s="1914">
        <f t="shared" si="95"/>
        <v>39</v>
      </c>
      <c r="Y143" s="1915">
        <f t="shared" si="95"/>
        <v>40</v>
      </c>
      <c r="Z143" s="1914">
        <f t="shared" si="95"/>
        <v>44</v>
      </c>
      <c r="AA143" s="1915">
        <f t="shared" si="95"/>
        <v>16</v>
      </c>
      <c r="AB143" s="1914">
        <f t="shared" si="95"/>
        <v>25</v>
      </c>
      <c r="AC143" s="1915">
        <f t="shared" si="95"/>
        <v>11</v>
      </c>
      <c r="AD143" s="1914">
        <f t="shared" si="95"/>
        <v>40</v>
      </c>
      <c r="AE143" s="1915">
        <f t="shared" si="95"/>
        <v>16</v>
      </c>
      <c r="AF143" s="1914">
        <f t="shared" si="95"/>
        <v>60</v>
      </c>
      <c r="AG143" s="1915">
        <f t="shared" si="95"/>
        <v>44</v>
      </c>
      <c r="AH143" s="1914">
        <f t="shared" si="95"/>
        <v>68</v>
      </c>
      <c r="AI143" s="1915">
        <f t="shared" si="95"/>
        <v>16</v>
      </c>
      <c r="AJ143" s="1914">
        <f t="shared" si="95"/>
        <v>35</v>
      </c>
      <c r="AK143" s="1915">
        <f t="shared" si="95"/>
        <v>21</v>
      </c>
      <c r="AL143" s="1914">
        <f t="shared" si="95"/>
        <v>24</v>
      </c>
      <c r="AM143" s="1915">
        <f t="shared" si="95"/>
        <v>8</v>
      </c>
      <c r="AN143" s="1916">
        <f t="shared" si="95"/>
        <v>20</v>
      </c>
      <c r="AO143" s="1917">
        <f t="shared" si="95"/>
        <v>6</v>
      </c>
      <c r="AP143" s="1918">
        <f t="shared" si="95"/>
        <v>4</v>
      </c>
      <c r="AQ143" s="1918">
        <f t="shared" si="95"/>
        <v>637</v>
      </c>
      <c r="AR143" s="1918">
        <f t="shared" si="95"/>
        <v>0</v>
      </c>
      <c r="AS143" s="1918">
        <f t="shared" si="95"/>
        <v>0</v>
      </c>
      <c r="AT143" s="1918">
        <f t="shared" si="95"/>
        <v>2</v>
      </c>
      <c r="AU143" s="1918">
        <f t="shared" si="95"/>
        <v>0</v>
      </c>
      <c r="AV143" s="1918">
        <f t="shared" si="95"/>
        <v>0</v>
      </c>
      <c r="AW143" s="1918">
        <f t="shared" si="95"/>
        <v>0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4030" t="s">
        <v>179</v>
      </c>
      <c r="B145" s="4030"/>
      <c r="C145" s="4030"/>
      <c r="D145" s="4002" t="s">
        <v>4</v>
      </c>
      <c r="E145" s="4003"/>
      <c r="F145" s="4004"/>
      <c r="G145" s="3831" t="s">
        <v>5</v>
      </c>
      <c r="H145" s="3850"/>
      <c r="I145" s="3850"/>
      <c r="J145" s="3850"/>
      <c r="K145" s="3850"/>
      <c r="L145" s="3850"/>
      <c r="M145" s="3850"/>
      <c r="N145" s="3850"/>
      <c r="O145" s="3850"/>
      <c r="P145" s="3850"/>
      <c r="Q145" s="3850"/>
      <c r="R145" s="3850"/>
      <c r="S145" s="3850"/>
      <c r="T145" s="3850"/>
      <c r="U145" s="3850"/>
      <c r="V145" s="3850"/>
      <c r="W145" s="3850"/>
      <c r="X145" s="3850"/>
      <c r="Y145" s="3850"/>
      <c r="Z145" s="3850"/>
      <c r="AA145" s="3850"/>
      <c r="AB145" s="3850"/>
      <c r="AC145" s="3850"/>
      <c r="AD145" s="3850"/>
      <c r="AE145" s="3850"/>
      <c r="AF145" s="3850"/>
      <c r="AG145" s="3850"/>
      <c r="AH145" s="3850"/>
      <c r="AI145" s="3850"/>
      <c r="AJ145" s="3850"/>
      <c r="AK145" s="3850"/>
      <c r="AL145" s="3850"/>
      <c r="AM145" s="3850"/>
      <c r="AN145" s="3850"/>
      <c r="AO145" s="3850"/>
      <c r="AP145" s="3851"/>
      <c r="AQ145" s="3839" t="s">
        <v>117</v>
      </c>
      <c r="AR145" s="4029" t="s">
        <v>7</v>
      </c>
      <c r="AS145" s="4029" t="s">
        <v>8</v>
      </c>
      <c r="AT145" s="4029" t="s">
        <v>42</v>
      </c>
      <c r="AU145" s="4024" t="s">
        <v>121</v>
      </c>
      <c r="AV145" s="4024" t="s">
        <v>122</v>
      </c>
      <c r="AW145" s="4024" t="s">
        <v>123</v>
      </c>
      <c r="AX145" s="4024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4030"/>
      <c r="B146" s="4030"/>
      <c r="C146" s="4030"/>
      <c r="D146" s="4005"/>
      <c r="E146" s="3567"/>
      <c r="F146" s="4006"/>
      <c r="G146" s="3982" t="s">
        <v>14</v>
      </c>
      <c r="H146" s="3857"/>
      <c r="I146" s="3831" t="s">
        <v>15</v>
      </c>
      <c r="J146" s="3839"/>
      <c r="K146" s="3850" t="s">
        <v>16</v>
      </c>
      <c r="L146" s="3839"/>
      <c r="M146" s="3831" t="s">
        <v>17</v>
      </c>
      <c r="N146" s="3839"/>
      <c r="O146" s="3831" t="s">
        <v>18</v>
      </c>
      <c r="P146" s="3839"/>
      <c r="Q146" s="3831" t="s">
        <v>19</v>
      </c>
      <c r="R146" s="3839"/>
      <c r="S146" s="3831" t="s">
        <v>20</v>
      </c>
      <c r="T146" s="3839"/>
      <c r="U146" s="3831" t="s">
        <v>21</v>
      </c>
      <c r="V146" s="3839"/>
      <c r="W146" s="3831" t="s">
        <v>22</v>
      </c>
      <c r="X146" s="3839"/>
      <c r="Y146" s="3831" t="s">
        <v>23</v>
      </c>
      <c r="Z146" s="3838"/>
      <c r="AA146" s="3831" t="s">
        <v>24</v>
      </c>
      <c r="AB146" s="3838"/>
      <c r="AC146" s="3831" t="s">
        <v>25</v>
      </c>
      <c r="AD146" s="3838"/>
      <c r="AE146" s="3831" t="s">
        <v>26</v>
      </c>
      <c r="AF146" s="3838"/>
      <c r="AG146" s="3831" t="s">
        <v>27</v>
      </c>
      <c r="AH146" s="3838"/>
      <c r="AI146" s="3831" t="s">
        <v>28</v>
      </c>
      <c r="AJ146" s="3838"/>
      <c r="AK146" s="3831" t="s">
        <v>29</v>
      </c>
      <c r="AL146" s="3838"/>
      <c r="AM146" s="3831" t="s">
        <v>30</v>
      </c>
      <c r="AN146" s="3838"/>
      <c r="AO146" s="3831" t="s">
        <v>31</v>
      </c>
      <c r="AP146" s="4025"/>
      <c r="AQ146" s="3839"/>
      <c r="AR146" s="4029"/>
      <c r="AS146" s="4029"/>
      <c r="AT146" s="4029"/>
      <c r="AU146" s="4024"/>
      <c r="AV146" s="4024"/>
      <c r="AW146" s="4024"/>
      <c r="AX146" s="4024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4030"/>
      <c r="B147" s="4030"/>
      <c r="C147" s="4030"/>
      <c r="D147" s="1821" t="s">
        <v>180</v>
      </c>
      <c r="E147" s="1822" t="s">
        <v>33</v>
      </c>
      <c r="F147" s="1821" t="s">
        <v>34</v>
      </c>
      <c r="G147" s="1822" t="s">
        <v>33</v>
      </c>
      <c r="H147" s="1821" t="s">
        <v>34</v>
      </c>
      <c r="I147" s="1822" t="s">
        <v>33</v>
      </c>
      <c r="J147" s="1821" t="s">
        <v>34</v>
      </c>
      <c r="K147" s="1822" t="s">
        <v>33</v>
      </c>
      <c r="L147" s="1821" t="s">
        <v>34</v>
      </c>
      <c r="M147" s="1822" t="s">
        <v>33</v>
      </c>
      <c r="N147" s="1821" t="s">
        <v>34</v>
      </c>
      <c r="O147" s="1822" t="s">
        <v>33</v>
      </c>
      <c r="P147" s="1821" t="s">
        <v>34</v>
      </c>
      <c r="Q147" s="1822" t="s">
        <v>33</v>
      </c>
      <c r="R147" s="1821" t="s">
        <v>34</v>
      </c>
      <c r="S147" s="1822" t="s">
        <v>33</v>
      </c>
      <c r="T147" s="1821" t="s">
        <v>34</v>
      </c>
      <c r="U147" s="1822" t="s">
        <v>33</v>
      </c>
      <c r="V147" s="1821" t="s">
        <v>34</v>
      </c>
      <c r="W147" s="1822" t="s">
        <v>33</v>
      </c>
      <c r="X147" s="1821" t="s">
        <v>34</v>
      </c>
      <c r="Y147" s="1822" t="s">
        <v>33</v>
      </c>
      <c r="Z147" s="1821" t="s">
        <v>34</v>
      </c>
      <c r="AA147" s="1822" t="s">
        <v>33</v>
      </c>
      <c r="AB147" s="1821" t="s">
        <v>34</v>
      </c>
      <c r="AC147" s="1822" t="s">
        <v>33</v>
      </c>
      <c r="AD147" s="1821" t="s">
        <v>34</v>
      </c>
      <c r="AE147" s="1822" t="s">
        <v>33</v>
      </c>
      <c r="AF147" s="1821" t="s">
        <v>34</v>
      </c>
      <c r="AG147" s="1822" t="s">
        <v>33</v>
      </c>
      <c r="AH147" s="1821" t="s">
        <v>34</v>
      </c>
      <c r="AI147" s="1822" t="s">
        <v>33</v>
      </c>
      <c r="AJ147" s="1821" t="s">
        <v>34</v>
      </c>
      <c r="AK147" s="1822" t="s">
        <v>33</v>
      </c>
      <c r="AL147" s="1821" t="s">
        <v>34</v>
      </c>
      <c r="AM147" s="1822" t="s">
        <v>33</v>
      </c>
      <c r="AN147" s="1821" t="s">
        <v>34</v>
      </c>
      <c r="AO147" s="1822" t="s">
        <v>33</v>
      </c>
      <c r="AP147" s="1832" t="s">
        <v>34</v>
      </c>
      <c r="AQ147" s="3839"/>
      <c r="AR147" s="4029"/>
      <c r="AS147" s="4029"/>
      <c r="AT147" s="4029"/>
      <c r="AU147" s="4024"/>
      <c r="AV147" s="4024"/>
      <c r="AW147" s="4024"/>
      <c r="AX147" s="4024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4026" t="s">
        <v>181</v>
      </c>
      <c r="B148" s="4027"/>
      <c r="C148" s="4028"/>
      <c r="D148" s="1823">
        <f>SUM(G148:AP148)</f>
        <v>197</v>
      </c>
      <c r="E148" s="1833">
        <f>SUM(G148+I148+K148+M148+O148+Q148+S148+U148+W148+Y148+AA148+AC148+AE148+AG148+AI148+AK148+AM148+AO148)</f>
        <v>62</v>
      </c>
      <c r="F148" s="1835">
        <f>SUM(H148+J148+L148+N148+P148+R148+T148+V148+X148+Z148+AB148+AD148+AF148+AH148+AJ148+AL148+AN148+AP148)</f>
        <v>135</v>
      </c>
      <c r="G148" s="1836">
        <v>0</v>
      </c>
      <c r="H148" s="1826">
        <v>0</v>
      </c>
      <c r="I148" s="1825">
        <v>0</v>
      </c>
      <c r="J148" s="1826">
        <v>0</v>
      </c>
      <c r="K148" s="1825">
        <v>1</v>
      </c>
      <c r="L148" s="1826">
        <v>0</v>
      </c>
      <c r="M148" s="1825">
        <v>0</v>
      </c>
      <c r="N148" s="1826">
        <v>0</v>
      </c>
      <c r="O148" s="1919">
        <v>0</v>
      </c>
      <c r="P148" s="1826">
        <v>1</v>
      </c>
      <c r="Q148" s="1919">
        <v>0</v>
      </c>
      <c r="R148" s="1826">
        <v>0</v>
      </c>
      <c r="S148" s="1919">
        <v>0</v>
      </c>
      <c r="T148" s="1826">
        <v>0</v>
      </c>
      <c r="U148" s="1825">
        <v>0</v>
      </c>
      <c r="V148" s="1826">
        <v>0</v>
      </c>
      <c r="W148" s="1825">
        <v>0</v>
      </c>
      <c r="X148" s="1826">
        <v>1</v>
      </c>
      <c r="Y148" s="1825">
        <v>4</v>
      </c>
      <c r="Z148" s="1826">
        <v>9</v>
      </c>
      <c r="AA148" s="1825">
        <v>12</v>
      </c>
      <c r="AB148" s="1826">
        <v>12</v>
      </c>
      <c r="AC148" s="1825">
        <v>1</v>
      </c>
      <c r="AD148" s="1826">
        <v>8</v>
      </c>
      <c r="AE148" s="1825">
        <v>5</v>
      </c>
      <c r="AF148" s="1826">
        <v>24</v>
      </c>
      <c r="AG148" s="1825">
        <v>9</v>
      </c>
      <c r="AH148" s="1826">
        <v>32</v>
      </c>
      <c r="AI148" s="1825">
        <v>23</v>
      </c>
      <c r="AJ148" s="1826">
        <v>37</v>
      </c>
      <c r="AK148" s="1825">
        <v>2</v>
      </c>
      <c r="AL148" s="1826">
        <v>4</v>
      </c>
      <c r="AM148" s="1825">
        <v>5</v>
      </c>
      <c r="AN148" s="1826">
        <v>7</v>
      </c>
      <c r="AO148" s="1825">
        <v>0</v>
      </c>
      <c r="AP148" s="1827">
        <v>0</v>
      </c>
      <c r="AQ148" s="1843">
        <v>0</v>
      </c>
      <c r="AR148" s="25">
        <v>7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79</v>
      </c>
      <c r="E149" s="34">
        <f t="shared" ref="E149:E155" si="108">SUM(G149+I149+K149+M149+O149+Q149+S149+U149+W149+Y149+AA149+AC149+AE149+AG149+AI149+AK149+AM149+AO149)</f>
        <v>30</v>
      </c>
      <c r="F149" s="36">
        <f t="shared" ref="F149:F156" si="109">SUM(H149+J149+L149+N149+P149+R149+T149+V149+X149+Z149+AB149+AD149+AF149+AH149+AJ149+AL149+AN149+AP149)</f>
        <v>49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0</v>
      </c>
      <c r="P149" s="39">
        <v>0</v>
      </c>
      <c r="Q149" s="276">
        <v>0</v>
      </c>
      <c r="R149" s="39">
        <v>0</v>
      </c>
      <c r="S149" s="276">
        <v>1</v>
      </c>
      <c r="T149" s="39">
        <v>0</v>
      </c>
      <c r="U149" s="68">
        <v>0</v>
      </c>
      <c r="V149" s="39">
        <v>0</v>
      </c>
      <c r="W149" s="68">
        <v>0</v>
      </c>
      <c r="X149" s="39">
        <v>0</v>
      </c>
      <c r="Y149" s="68">
        <v>8</v>
      </c>
      <c r="Z149" s="39">
        <v>8</v>
      </c>
      <c r="AA149" s="68">
        <v>21</v>
      </c>
      <c r="AB149" s="39">
        <v>32</v>
      </c>
      <c r="AC149" s="68">
        <v>0</v>
      </c>
      <c r="AD149" s="39">
        <v>0</v>
      </c>
      <c r="AE149" s="68">
        <v>0</v>
      </c>
      <c r="AF149" s="39">
        <v>4</v>
      </c>
      <c r="AG149" s="68">
        <v>0</v>
      </c>
      <c r="AH149" s="39">
        <v>0</v>
      </c>
      <c r="AI149" s="68">
        <v>0</v>
      </c>
      <c r="AJ149" s="39">
        <v>1</v>
      </c>
      <c r="AK149" s="68">
        <v>0</v>
      </c>
      <c r="AL149" s="39">
        <v>4</v>
      </c>
      <c r="AM149" s="68">
        <v>0</v>
      </c>
      <c r="AN149" s="39">
        <v>0</v>
      </c>
      <c r="AO149" s="68">
        <v>0</v>
      </c>
      <c r="AP149" s="40">
        <v>0</v>
      </c>
      <c r="AQ149" s="38">
        <v>0</v>
      </c>
      <c r="AR149" s="25">
        <v>4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/>
      <c r="AR150" s="25"/>
      <c r="AS150" s="29"/>
      <c r="AT150" s="29"/>
      <c r="AU150" s="29"/>
      <c r="AV150" s="29"/>
      <c r="AW150" s="29"/>
      <c r="AX150" s="29"/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/>
      <c r="AR151" s="25"/>
      <c r="AS151" s="29"/>
      <c r="AT151" s="29"/>
      <c r="AU151" s="29"/>
      <c r="AV151" s="29"/>
      <c r="AW151" s="29"/>
      <c r="AX151" s="29"/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0</v>
      </c>
      <c r="E152" s="34">
        <f t="shared" si="108"/>
        <v>0</v>
      </c>
      <c r="F152" s="36">
        <f t="shared" si="109"/>
        <v>0</v>
      </c>
      <c r="G152" s="37"/>
      <c r="H152" s="39"/>
      <c r="I152" s="68"/>
      <c r="J152" s="39"/>
      <c r="K152" s="68"/>
      <c r="L152" s="39"/>
      <c r="M152" s="68"/>
      <c r="N152" s="39"/>
      <c r="O152" s="276"/>
      <c r="P152" s="39"/>
      <c r="Q152" s="276"/>
      <c r="R152" s="39"/>
      <c r="S152" s="276"/>
      <c r="T152" s="39"/>
      <c r="U152" s="68"/>
      <c r="V152" s="39"/>
      <c r="W152" s="68"/>
      <c r="X152" s="39"/>
      <c r="Y152" s="68"/>
      <c r="Z152" s="39"/>
      <c r="AA152" s="68"/>
      <c r="AB152" s="39"/>
      <c r="AC152" s="68"/>
      <c r="AD152" s="39"/>
      <c r="AE152" s="68"/>
      <c r="AF152" s="39"/>
      <c r="AG152" s="68"/>
      <c r="AH152" s="39"/>
      <c r="AI152" s="68"/>
      <c r="AJ152" s="39"/>
      <c r="AK152" s="68"/>
      <c r="AL152" s="39"/>
      <c r="AM152" s="68"/>
      <c r="AN152" s="39"/>
      <c r="AO152" s="68"/>
      <c r="AP152" s="40"/>
      <c r="AQ152" s="38"/>
      <c r="AR152" s="25"/>
      <c r="AS152" s="29"/>
      <c r="AT152" s="29"/>
      <c r="AU152" s="29"/>
      <c r="AV152" s="29"/>
      <c r="AW152" s="29"/>
      <c r="AX152" s="29"/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0</v>
      </c>
      <c r="E153" s="34">
        <f t="shared" si="108"/>
        <v>0</v>
      </c>
      <c r="F153" s="36">
        <f t="shared" si="109"/>
        <v>0</v>
      </c>
      <c r="G153" s="37"/>
      <c r="H153" s="39"/>
      <c r="I153" s="68"/>
      <c r="J153" s="39"/>
      <c r="K153" s="68"/>
      <c r="L153" s="39"/>
      <c r="M153" s="68"/>
      <c r="N153" s="39"/>
      <c r="O153" s="276"/>
      <c r="P153" s="39"/>
      <c r="Q153" s="276"/>
      <c r="R153" s="39"/>
      <c r="S153" s="276"/>
      <c r="T153" s="39"/>
      <c r="U153" s="68"/>
      <c r="V153" s="39"/>
      <c r="W153" s="68"/>
      <c r="X153" s="39"/>
      <c r="Y153" s="68"/>
      <c r="Z153" s="39"/>
      <c r="AA153" s="68"/>
      <c r="AB153" s="39"/>
      <c r="AC153" s="68"/>
      <c r="AD153" s="39"/>
      <c r="AE153" s="68"/>
      <c r="AF153" s="39"/>
      <c r="AG153" s="68"/>
      <c r="AH153" s="39"/>
      <c r="AI153" s="68"/>
      <c r="AJ153" s="39"/>
      <c r="AK153" s="68"/>
      <c r="AL153" s="39"/>
      <c r="AM153" s="68"/>
      <c r="AN153" s="39"/>
      <c r="AO153" s="68"/>
      <c r="AP153" s="40"/>
      <c r="AQ153" s="38"/>
      <c r="AR153" s="25"/>
      <c r="AS153" s="29"/>
      <c r="AT153" s="29"/>
      <c r="AU153" s="29"/>
      <c r="AV153" s="29"/>
      <c r="AW153" s="29"/>
      <c r="AX153" s="29"/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0</v>
      </c>
      <c r="E154" s="34">
        <f t="shared" si="108"/>
        <v>0</v>
      </c>
      <c r="F154" s="36">
        <f t="shared" si="109"/>
        <v>0</v>
      </c>
      <c r="G154" s="37"/>
      <c r="H154" s="39"/>
      <c r="I154" s="68"/>
      <c r="J154" s="39"/>
      <c r="K154" s="68"/>
      <c r="L154" s="39"/>
      <c r="M154" s="68"/>
      <c r="N154" s="39"/>
      <c r="O154" s="276"/>
      <c r="P154" s="39"/>
      <c r="Q154" s="276"/>
      <c r="R154" s="39"/>
      <c r="S154" s="276"/>
      <c r="T154" s="39"/>
      <c r="U154" s="68"/>
      <c r="V154" s="39"/>
      <c r="W154" s="68"/>
      <c r="X154" s="39"/>
      <c r="Y154" s="68"/>
      <c r="Z154" s="39"/>
      <c r="AA154" s="68"/>
      <c r="AB154" s="39"/>
      <c r="AC154" s="68"/>
      <c r="AD154" s="39"/>
      <c r="AE154" s="68"/>
      <c r="AF154" s="39"/>
      <c r="AG154" s="68"/>
      <c r="AH154" s="39"/>
      <c r="AI154" s="68"/>
      <c r="AJ154" s="39"/>
      <c r="AK154" s="68"/>
      <c r="AL154" s="39"/>
      <c r="AM154" s="68"/>
      <c r="AN154" s="39"/>
      <c r="AO154" s="68"/>
      <c r="AP154" s="40"/>
      <c r="AQ154" s="38"/>
      <c r="AR154" s="25"/>
      <c r="AS154" s="29"/>
      <c r="AT154" s="29"/>
      <c r="AU154" s="29"/>
      <c r="AV154" s="29"/>
      <c r="AW154" s="29"/>
      <c r="AX154" s="29"/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/>
      <c r="AR155" s="25"/>
      <c r="AS155" s="29"/>
      <c r="AT155" s="29"/>
      <c r="AU155" s="29"/>
      <c r="AV155" s="29"/>
      <c r="AW155" s="29"/>
      <c r="AX155" s="29"/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/>
      <c r="AR156" s="38"/>
      <c r="AS156" s="41"/>
      <c r="AT156" s="257"/>
      <c r="AU156" s="257"/>
      <c r="AV156" s="257"/>
      <c r="AW156" s="257"/>
      <c r="AX156" s="257"/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3831" t="s">
        <v>4</v>
      </c>
      <c r="B157" s="3850"/>
      <c r="C157" s="3839"/>
      <c r="D157" s="1911">
        <f>SUM(D148:D156)</f>
        <v>276</v>
      </c>
      <c r="E157" s="1909">
        <f>SUM(E148:E156)</f>
        <v>92</v>
      </c>
      <c r="F157" s="1914">
        <f>SUM(F148:F156)</f>
        <v>184</v>
      </c>
      <c r="G157" s="1920">
        <f t="shared" ref="G157:AT157" si="114">SUM(G148:G156)</f>
        <v>0</v>
      </c>
      <c r="H157" s="1914">
        <f t="shared" si="114"/>
        <v>0</v>
      </c>
      <c r="I157" s="1920">
        <f t="shared" si="114"/>
        <v>0</v>
      </c>
      <c r="J157" s="1921">
        <f t="shared" si="114"/>
        <v>0</v>
      </c>
      <c r="K157" s="1920">
        <f t="shared" si="114"/>
        <v>1</v>
      </c>
      <c r="L157" s="1921">
        <f t="shared" si="114"/>
        <v>0</v>
      </c>
      <c r="M157" s="1920">
        <f t="shared" si="114"/>
        <v>0</v>
      </c>
      <c r="N157" s="1914">
        <f t="shared" si="114"/>
        <v>0</v>
      </c>
      <c r="O157" s="1920">
        <f t="shared" si="114"/>
        <v>0</v>
      </c>
      <c r="P157" s="1914">
        <f t="shared" si="114"/>
        <v>1</v>
      </c>
      <c r="Q157" s="1920">
        <f t="shared" si="114"/>
        <v>0</v>
      </c>
      <c r="R157" s="1914">
        <f t="shared" si="114"/>
        <v>0</v>
      </c>
      <c r="S157" s="1920">
        <f t="shared" si="114"/>
        <v>1</v>
      </c>
      <c r="T157" s="1914">
        <f t="shared" si="114"/>
        <v>0</v>
      </c>
      <c r="U157" s="1920">
        <f t="shared" si="114"/>
        <v>0</v>
      </c>
      <c r="V157" s="1914">
        <f t="shared" si="114"/>
        <v>0</v>
      </c>
      <c r="W157" s="1920">
        <f t="shared" si="114"/>
        <v>0</v>
      </c>
      <c r="X157" s="1914">
        <f t="shared" si="114"/>
        <v>1</v>
      </c>
      <c r="Y157" s="1920">
        <f t="shared" si="114"/>
        <v>12</v>
      </c>
      <c r="Z157" s="1914">
        <f t="shared" si="114"/>
        <v>17</v>
      </c>
      <c r="AA157" s="1920">
        <f t="shared" si="114"/>
        <v>33</v>
      </c>
      <c r="AB157" s="1914">
        <f t="shared" si="114"/>
        <v>44</v>
      </c>
      <c r="AC157" s="1920">
        <f t="shared" si="114"/>
        <v>1</v>
      </c>
      <c r="AD157" s="1914">
        <f t="shared" si="114"/>
        <v>8</v>
      </c>
      <c r="AE157" s="1920">
        <f t="shared" si="114"/>
        <v>5</v>
      </c>
      <c r="AF157" s="1914">
        <f t="shared" si="114"/>
        <v>28</v>
      </c>
      <c r="AG157" s="1920">
        <f t="shared" si="114"/>
        <v>9</v>
      </c>
      <c r="AH157" s="1914">
        <f t="shared" si="114"/>
        <v>32</v>
      </c>
      <c r="AI157" s="1920">
        <f t="shared" si="114"/>
        <v>23</v>
      </c>
      <c r="AJ157" s="1914">
        <f t="shared" si="114"/>
        <v>38</v>
      </c>
      <c r="AK157" s="1920">
        <f t="shared" si="114"/>
        <v>2</v>
      </c>
      <c r="AL157" s="1914">
        <f t="shared" si="114"/>
        <v>8</v>
      </c>
      <c r="AM157" s="1920">
        <f t="shared" si="114"/>
        <v>5</v>
      </c>
      <c r="AN157" s="1914">
        <f t="shared" si="114"/>
        <v>7</v>
      </c>
      <c r="AO157" s="1920">
        <f t="shared" si="114"/>
        <v>0</v>
      </c>
      <c r="AP157" s="1916">
        <f t="shared" si="114"/>
        <v>0</v>
      </c>
      <c r="AQ157" s="1914">
        <f t="shared" si="114"/>
        <v>0</v>
      </c>
      <c r="AR157" s="1915">
        <f t="shared" si="114"/>
        <v>11</v>
      </c>
      <c r="AS157" s="1914">
        <f t="shared" si="114"/>
        <v>0</v>
      </c>
      <c r="AT157" s="1922">
        <f t="shared" si="114"/>
        <v>0</v>
      </c>
      <c r="AU157" s="1922">
        <f>SUM(AU148:AU156)</f>
        <v>0</v>
      </c>
      <c r="AV157" s="1922">
        <f>SUM(AV148:AV156)</f>
        <v>0</v>
      </c>
      <c r="AW157" s="1922">
        <f>SUM(AW148:AW156)</f>
        <v>0</v>
      </c>
      <c r="AX157" s="1922">
        <f>SUM(AX148:AX156)</f>
        <v>0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3840" t="s">
        <v>191</v>
      </c>
      <c r="B159" s="3841"/>
      <c r="C159" s="3842"/>
      <c r="D159" s="4002" t="s">
        <v>4</v>
      </c>
      <c r="E159" s="4003"/>
      <c r="F159" s="4004"/>
      <c r="G159" s="3831" t="s">
        <v>5</v>
      </c>
      <c r="H159" s="3850"/>
      <c r="I159" s="3850"/>
      <c r="J159" s="3850"/>
      <c r="K159" s="3850"/>
      <c r="L159" s="3850"/>
      <c r="M159" s="3850"/>
      <c r="N159" s="3850"/>
      <c r="O159" s="3850"/>
      <c r="P159" s="3850"/>
      <c r="Q159" s="3850"/>
      <c r="R159" s="3850"/>
      <c r="S159" s="3850"/>
      <c r="T159" s="3850"/>
      <c r="U159" s="3850"/>
      <c r="V159" s="3850"/>
      <c r="W159" s="3850"/>
      <c r="X159" s="3850"/>
      <c r="Y159" s="3850"/>
      <c r="Z159" s="3850"/>
      <c r="AA159" s="3850"/>
      <c r="AB159" s="3850"/>
      <c r="AC159" s="3850"/>
      <c r="AD159" s="3850"/>
      <c r="AE159" s="3850"/>
      <c r="AF159" s="3850"/>
      <c r="AG159" s="3850"/>
      <c r="AH159" s="3850"/>
      <c r="AI159" s="3850"/>
      <c r="AJ159" s="3850"/>
      <c r="AK159" s="3850"/>
      <c r="AL159" s="3850"/>
      <c r="AM159" s="3850"/>
      <c r="AN159" s="3850"/>
      <c r="AO159" s="3850"/>
      <c r="AP159" s="3839"/>
      <c r="AQ159" s="3852" t="s">
        <v>42</v>
      </c>
      <c r="AR159" s="3999" t="s">
        <v>9</v>
      </c>
      <c r="AS159" s="4024" t="s">
        <v>122</v>
      </c>
      <c r="AT159" s="4024" t="s">
        <v>123</v>
      </c>
      <c r="AU159" s="1923"/>
      <c r="AV159" s="3972" t="s">
        <v>192</v>
      </c>
      <c r="AW159" s="3847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3982" t="s">
        <v>14</v>
      </c>
      <c r="H160" s="3857"/>
      <c r="I160" s="3831" t="s">
        <v>15</v>
      </c>
      <c r="J160" s="3839"/>
      <c r="K160" s="3850" t="s">
        <v>16</v>
      </c>
      <c r="L160" s="3839"/>
      <c r="M160" s="3831" t="s">
        <v>17</v>
      </c>
      <c r="N160" s="3839"/>
      <c r="O160" s="3831" t="s">
        <v>18</v>
      </c>
      <c r="P160" s="3839"/>
      <c r="Q160" s="3831" t="s">
        <v>19</v>
      </c>
      <c r="R160" s="3839"/>
      <c r="S160" s="3831" t="s">
        <v>20</v>
      </c>
      <c r="T160" s="3839"/>
      <c r="U160" s="3831" t="s">
        <v>21</v>
      </c>
      <c r="V160" s="3839"/>
      <c r="W160" s="3831" t="s">
        <v>22</v>
      </c>
      <c r="X160" s="3839"/>
      <c r="Y160" s="3831" t="s">
        <v>23</v>
      </c>
      <c r="Z160" s="3838"/>
      <c r="AA160" s="3831" t="s">
        <v>24</v>
      </c>
      <c r="AB160" s="3838"/>
      <c r="AC160" s="4022" t="s">
        <v>25</v>
      </c>
      <c r="AD160" s="4023"/>
      <c r="AE160" s="4022" t="s">
        <v>26</v>
      </c>
      <c r="AF160" s="4023"/>
      <c r="AG160" s="4022" t="s">
        <v>27</v>
      </c>
      <c r="AH160" s="4023"/>
      <c r="AI160" s="4022" t="s">
        <v>28</v>
      </c>
      <c r="AJ160" s="4023"/>
      <c r="AK160" s="3831" t="s">
        <v>29</v>
      </c>
      <c r="AL160" s="3838"/>
      <c r="AM160" s="3831" t="s">
        <v>30</v>
      </c>
      <c r="AN160" s="3838"/>
      <c r="AO160" s="3831" t="s">
        <v>31</v>
      </c>
      <c r="AP160" s="3838"/>
      <c r="AQ160" s="3287"/>
      <c r="AR160" s="3365"/>
      <c r="AS160" s="4024"/>
      <c r="AT160" s="4024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3843"/>
      <c r="B161" s="3499"/>
      <c r="C161" s="3844"/>
      <c r="D161" s="1907" t="s">
        <v>32</v>
      </c>
      <c r="E161" s="1855" t="s">
        <v>33</v>
      </c>
      <c r="F161" s="1871" t="s">
        <v>34</v>
      </c>
      <c r="G161" s="1822" t="s">
        <v>33</v>
      </c>
      <c r="H161" s="1821" t="s">
        <v>34</v>
      </c>
      <c r="I161" s="1822" t="s">
        <v>33</v>
      </c>
      <c r="J161" s="1821" t="s">
        <v>34</v>
      </c>
      <c r="K161" s="1822" t="s">
        <v>33</v>
      </c>
      <c r="L161" s="1821" t="s">
        <v>34</v>
      </c>
      <c r="M161" s="1822" t="s">
        <v>33</v>
      </c>
      <c r="N161" s="1821" t="s">
        <v>34</v>
      </c>
      <c r="O161" s="1822" t="s">
        <v>33</v>
      </c>
      <c r="P161" s="1821" t="s">
        <v>34</v>
      </c>
      <c r="Q161" s="1822" t="s">
        <v>33</v>
      </c>
      <c r="R161" s="1821" t="s">
        <v>34</v>
      </c>
      <c r="S161" s="1822" t="s">
        <v>33</v>
      </c>
      <c r="T161" s="1821" t="s">
        <v>34</v>
      </c>
      <c r="U161" s="1822" t="s">
        <v>33</v>
      </c>
      <c r="V161" s="1821" t="s">
        <v>34</v>
      </c>
      <c r="W161" s="1822" t="s">
        <v>33</v>
      </c>
      <c r="X161" s="1821" t="s">
        <v>34</v>
      </c>
      <c r="Y161" s="1822" t="s">
        <v>33</v>
      </c>
      <c r="Z161" s="1821" t="s">
        <v>34</v>
      </c>
      <c r="AA161" s="1822" t="s">
        <v>33</v>
      </c>
      <c r="AB161" s="1821" t="s">
        <v>34</v>
      </c>
      <c r="AC161" s="1822" t="s">
        <v>33</v>
      </c>
      <c r="AD161" s="1821" t="s">
        <v>34</v>
      </c>
      <c r="AE161" s="1822" t="s">
        <v>33</v>
      </c>
      <c r="AF161" s="1821" t="s">
        <v>34</v>
      </c>
      <c r="AG161" s="1822" t="s">
        <v>33</v>
      </c>
      <c r="AH161" s="1821" t="s">
        <v>34</v>
      </c>
      <c r="AI161" s="1822" t="s">
        <v>33</v>
      </c>
      <c r="AJ161" s="1821" t="s">
        <v>34</v>
      </c>
      <c r="AK161" s="1822" t="s">
        <v>33</v>
      </c>
      <c r="AL161" s="1821" t="s">
        <v>34</v>
      </c>
      <c r="AM161" s="1822" t="s">
        <v>33</v>
      </c>
      <c r="AN161" s="1821" t="s">
        <v>34</v>
      </c>
      <c r="AO161" s="1822" t="s">
        <v>33</v>
      </c>
      <c r="AP161" s="1821" t="s">
        <v>34</v>
      </c>
      <c r="AQ161" s="3853"/>
      <c r="AR161" s="4001"/>
      <c r="AS161" s="4024"/>
      <c r="AT161" s="4024"/>
      <c r="AU161" s="1924"/>
      <c r="AV161" s="3973"/>
      <c r="AW161" s="3849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3854" t="s">
        <v>194</v>
      </c>
      <c r="B162" s="4020" t="s">
        <v>195</v>
      </c>
      <c r="C162" s="4021"/>
      <c r="D162" s="1925">
        <f t="shared" ref="D162:D172" si="115">SUM(F162)</f>
        <v>0</v>
      </c>
      <c r="E162" s="1926"/>
      <c r="F162" s="1927">
        <f>SUM(AD162+AF162+AH162+AJ162+AL162+AN162+AP162)</f>
        <v>0</v>
      </c>
      <c r="G162" s="1928"/>
      <c r="H162" s="1929"/>
      <c r="I162" s="1928"/>
      <c r="J162" s="1929"/>
      <c r="K162" s="1928"/>
      <c r="L162" s="1929"/>
      <c r="M162" s="1928"/>
      <c r="N162" s="1929"/>
      <c r="O162" s="1928"/>
      <c r="P162" s="1929"/>
      <c r="Q162" s="1928"/>
      <c r="R162" s="1929"/>
      <c r="S162" s="1928"/>
      <c r="T162" s="1929"/>
      <c r="U162" s="1928"/>
      <c r="V162" s="1929"/>
      <c r="W162" s="1928"/>
      <c r="X162" s="1929"/>
      <c r="Y162" s="1928"/>
      <c r="Z162" s="1929"/>
      <c r="AA162" s="1928"/>
      <c r="AB162" s="1929"/>
      <c r="AC162" s="1930"/>
      <c r="AD162" s="1826"/>
      <c r="AE162" s="1930"/>
      <c r="AF162" s="1826"/>
      <c r="AG162" s="1930"/>
      <c r="AH162" s="1826"/>
      <c r="AI162" s="1930"/>
      <c r="AJ162" s="1826"/>
      <c r="AK162" s="1930"/>
      <c r="AL162" s="1826"/>
      <c r="AM162" s="1930"/>
      <c r="AN162" s="1826"/>
      <c r="AO162" s="1930"/>
      <c r="AP162" s="1826"/>
      <c r="AQ162" s="1931"/>
      <c r="AR162" s="1826"/>
      <c r="AS162" s="1843"/>
      <c r="AT162" s="1843"/>
      <c r="AU162" s="1829"/>
      <c r="AV162" s="1932"/>
      <c r="AW162" s="1932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933"/>
      <c r="AD165" s="47"/>
      <c r="AE165" s="1933"/>
      <c r="AF165" s="47"/>
      <c r="AG165" s="1933"/>
      <c r="AH165" s="47"/>
      <c r="AI165" s="1933"/>
      <c r="AJ165" s="47"/>
      <c r="AK165" s="1933"/>
      <c r="AL165" s="47"/>
      <c r="AM165" s="1933"/>
      <c r="AN165" s="47"/>
      <c r="AO165" s="1933"/>
      <c r="AP165" s="47"/>
      <c r="AQ165" s="314"/>
      <c r="AR165" s="47"/>
      <c r="AS165" s="46"/>
      <c r="AT165" s="46"/>
      <c r="AU165" s="49"/>
      <c r="AV165" s="1934"/>
      <c r="AW165" s="1934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3854" t="s">
        <v>196</v>
      </c>
      <c r="C166" s="1935" t="s">
        <v>4</v>
      </c>
      <c r="D166" s="1936">
        <f t="shared" si="115"/>
        <v>0</v>
      </c>
      <c r="E166" s="309"/>
      <c r="F166" s="1922">
        <f t="shared" si="117"/>
        <v>0</v>
      </c>
      <c r="G166" s="1868"/>
      <c r="H166" s="1937"/>
      <c r="I166" s="1868"/>
      <c r="J166" s="1937"/>
      <c r="K166" s="1868"/>
      <c r="L166" s="1937"/>
      <c r="M166" s="1868"/>
      <c r="N166" s="1937"/>
      <c r="O166" s="1868"/>
      <c r="P166" s="1937"/>
      <c r="Q166" s="1868"/>
      <c r="R166" s="1937"/>
      <c r="S166" s="1868"/>
      <c r="T166" s="1937"/>
      <c r="U166" s="1868"/>
      <c r="V166" s="1937"/>
      <c r="W166" s="1868"/>
      <c r="X166" s="1937"/>
      <c r="Y166" s="1868"/>
      <c r="Z166" s="1937"/>
      <c r="AA166" s="1868"/>
      <c r="AB166" s="1937"/>
      <c r="AC166" s="1938"/>
      <c r="AD166" s="1910">
        <f t="shared" ref="AD166:AW166" si="120">SUM(AD167:AD172)</f>
        <v>0</v>
      </c>
      <c r="AE166" s="1938"/>
      <c r="AF166" s="1910">
        <f t="shared" si="120"/>
        <v>0</v>
      </c>
      <c r="AG166" s="1938"/>
      <c r="AH166" s="1910">
        <f t="shared" si="120"/>
        <v>0</v>
      </c>
      <c r="AI166" s="1938"/>
      <c r="AJ166" s="1910">
        <f t="shared" si="120"/>
        <v>0</v>
      </c>
      <c r="AK166" s="1938"/>
      <c r="AL166" s="1910">
        <f t="shared" si="120"/>
        <v>0</v>
      </c>
      <c r="AM166" s="1938"/>
      <c r="AN166" s="1910">
        <f t="shared" si="120"/>
        <v>0</v>
      </c>
      <c r="AO166" s="1938"/>
      <c r="AP166" s="1910">
        <f t="shared" si="120"/>
        <v>0</v>
      </c>
      <c r="AQ166" s="1939">
        <f>SUM(AQ167:AQ172)</f>
        <v>0</v>
      </c>
      <c r="AR166" s="1910">
        <f t="shared" si="120"/>
        <v>0</v>
      </c>
      <c r="AS166" s="1849">
        <f>SUM(AS167:AS172)</f>
        <v>0</v>
      </c>
      <c r="AT166" s="1849">
        <f>SUM(AT167:AT172)</f>
        <v>0</v>
      </c>
      <c r="AU166" s="1849">
        <f>SUM(AU167:AU172)</f>
        <v>0</v>
      </c>
      <c r="AV166" s="1853">
        <f t="shared" si="120"/>
        <v>0</v>
      </c>
      <c r="AW166" s="1849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1926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855"/>
      <c r="B172" s="3855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933"/>
      <c r="AD172" s="304"/>
      <c r="AE172" s="1933"/>
      <c r="AF172" s="304"/>
      <c r="AG172" s="1933"/>
      <c r="AH172" s="304"/>
      <c r="AI172" s="1933"/>
      <c r="AJ172" s="304"/>
      <c r="AK172" s="1933"/>
      <c r="AL172" s="304"/>
      <c r="AM172" s="1933"/>
      <c r="AN172" s="304"/>
      <c r="AO172" s="1933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3854" t="s">
        <v>203</v>
      </c>
      <c r="B173" s="3854" t="s">
        <v>204</v>
      </c>
      <c r="C173" s="1940" t="s">
        <v>96</v>
      </c>
      <c r="D173" s="322">
        <f t="shared" ref="D173:D177" si="127">SUM(E173)</f>
        <v>0</v>
      </c>
      <c r="E173" s="1925">
        <f>SUM(AC173+AE173+AG173+AI173+AK173+AM173+AO173)</f>
        <v>0</v>
      </c>
      <c r="F173" s="1926"/>
      <c r="G173" s="1928"/>
      <c r="H173" s="1929"/>
      <c r="I173" s="1928"/>
      <c r="J173" s="1941"/>
      <c r="K173" s="1928"/>
      <c r="L173" s="1929"/>
      <c r="M173" s="1928"/>
      <c r="N173" s="1941"/>
      <c r="O173" s="1928"/>
      <c r="P173" s="1929"/>
      <c r="Q173" s="1928"/>
      <c r="R173" s="1941"/>
      <c r="S173" s="1928"/>
      <c r="T173" s="1929"/>
      <c r="U173" s="1928"/>
      <c r="V173" s="1941"/>
      <c r="W173" s="1928"/>
      <c r="X173" s="1929"/>
      <c r="Y173" s="1928"/>
      <c r="Z173" s="1941"/>
      <c r="AA173" s="1928"/>
      <c r="AB173" s="1941"/>
      <c r="AC173" s="1836"/>
      <c r="AD173" s="1942"/>
      <c r="AE173" s="1836"/>
      <c r="AF173" s="1942"/>
      <c r="AG173" s="1836"/>
      <c r="AH173" s="1942"/>
      <c r="AI173" s="1836"/>
      <c r="AJ173" s="1942"/>
      <c r="AK173" s="1836"/>
      <c r="AL173" s="1942"/>
      <c r="AM173" s="1836"/>
      <c r="AN173" s="1942"/>
      <c r="AO173" s="1836"/>
      <c r="AP173" s="1942"/>
      <c r="AQ173" s="1931"/>
      <c r="AR173" s="1843"/>
      <c r="AS173" s="1843"/>
      <c r="AT173" s="1843"/>
      <c r="AU173" s="1843"/>
      <c r="AV173" s="1932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855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943"/>
      <c r="K177" s="311"/>
      <c r="L177" s="312"/>
      <c r="M177" s="311"/>
      <c r="N177" s="1943"/>
      <c r="O177" s="311"/>
      <c r="P177" s="312"/>
      <c r="Q177" s="311"/>
      <c r="R177" s="1943"/>
      <c r="S177" s="311"/>
      <c r="T177" s="312"/>
      <c r="U177" s="311"/>
      <c r="V177" s="1943"/>
      <c r="W177" s="311"/>
      <c r="X177" s="312"/>
      <c r="Y177" s="311"/>
      <c r="Z177" s="1943"/>
      <c r="AA177" s="311"/>
      <c r="AB177" s="1943"/>
      <c r="AC177" s="45"/>
      <c r="AD177" s="1944"/>
      <c r="AE177" s="45"/>
      <c r="AF177" s="1944"/>
      <c r="AG177" s="45"/>
      <c r="AH177" s="1944"/>
      <c r="AI177" s="45"/>
      <c r="AJ177" s="1944"/>
      <c r="AK177" s="45"/>
      <c r="AL177" s="1944"/>
      <c r="AM177" s="45"/>
      <c r="AN177" s="1944"/>
      <c r="AO177" s="45"/>
      <c r="AP177" s="1944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4019" t="s">
        <v>208</v>
      </c>
      <c r="B178" s="3972" t="s">
        <v>209</v>
      </c>
      <c r="C178" s="1945" t="s">
        <v>210</v>
      </c>
      <c r="D178" s="1946">
        <f>SUM(E178:F178)</f>
        <v>0</v>
      </c>
      <c r="E178" s="1936">
        <f>+G178+I178+K178+M178+O178+Q178+S178+U178+W178+Y178+AA178+AC178+AE178+AG178+AI178+AK178+AM178+AO178</f>
        <v>0</v>
      </c>
      <c r="F178" s="1947">
        <f t="shared" ref="E178:F180" si="128">+H178+J178+L178+N178+P178+R178+T178+V178+X178+Z178+AB178+AD178+AF178+AH178+AJ178+AL178+AN178+AP178</f>
        <v>0</v>
      </c>
      <c r="G178" s="1948">
        <f>SUM(G179:G180)</f>
        <v>0</v>
      </c>
      <c r="H178" s="1949">
        <f t="shared" ref="H178:AS178" si="129">SUM(H179:H180)</f>
        <v>0</v>
      </c>
      <c r="I178" s="1948">
        <f t="shared" si="129"/>
        <v>0</v>
      </c>
      <c r="J178" s="1949">
        <f t="shared" si="129"/>
        <v>0</v>
      </c>
      <c r="K178" s="1948">
        <f>SUM(K179:K180)</f>
        <v>0</v>
      </c>
      <c r="L178" s="630">
        <f t="shared" si="129"/>
        <v>0</v>
      </c>
      <c r="M178" s="1948">
        <f t="shared" si="129"/>
        <v>0</v>
      </c>
      <c r="N178" s="1950">
        <f t="shared" si="129"/>
        <v>0</v>
      </c>
      <c r="O178" s="1951">
        <f t="shared" si="129"/>
        <v>0</v>
      </c>
      <c r="P178" s="1949">
        <f t="shared" si="129"/>
        <v>0</v>
      </c>
      <c r="Q178" s="1951">
        <f t="shared" si="129"/>
        <v>0</v>
      </c>
      <c r="R178" s="1949">
        <f t="shared" si="129"/>
        <v>0</v>
      </c>
      <c r="S178" s="1951">
        <f t="shared" si="129"/>
        <v>0</v>
      </c>
      <c r="T178" s="1949">
        <f t="shared" si="129"/>
        <v>0</v>
      </c>
      <c r="U178" s="1951">
        <f t="shared" si="129"/>
        <v>0</v>
      </c>
      <c r="V178" s="1949">
        <f t="shared" si="129"/>
        <v>0</v>
      </c>
      <c r="W178" s="1951">
        <f t="shared" si="129"/>
        <v>0</v>
      </c>
      <c r="X178" s="1949">
        <f t="shared" si="129"/>
        <v>0</v>
      </c>
      <c r="Y178" s="1951">
        <f t="shared" si="129"/>
        <v>0</v>
      </c>
      <c r="Z178" s="1949">
        <f t="shared" si="129"/>
        <v>0</v>
      </c>
      <c r="AA178" s="1951">
        <f t="shared" si="129"/>
        <v>0</v>
      </c>
      <c r="AB178" s="1949">
        <f t="shared" si="129"/>
        <v>0</v>
      </c>
      <c r="AC178" s="1948">
        <f t="shared" si="129"/>
        <v>0</v>
      </c>
      <c r="AD178" s="1949">
        <f t="shared" si="129"/>
        <v>0</v>
      </c>
      <c r="AE178" s="1948">
        <f t="shared" si="129"/>
        <v>0</v>
      </c>
      <c r="AF178" s="1949">
        <f t="shared" si="129"/>
        <v>0</v>
      </c>
      <c r="AG178" s="1948">
        <f t="shared" si="129"/>
        <v>0</v>
      </c>
      <c r="AH178" s="1949">
        <f t="shared" si="129"/>
        <v>0</v>
      </c>
      <c r="AI178" s="1948">
        <f t="shared" si="129"/>
        <v>0</v>
      </c>
      <c r="AJ178" s="1949">
        <f t="shared" si="129"/>
        <v>0</v>
      </c>
      <c r="AK178" s="1948">
        <f t="shared" si="129"/>
        <v>0</v>
      </c>
      <c r="AL178" s="1949">
        <f t="shared" si="129"/>
        <v>0</v>
      </c>
      <c r="AM178" s="1948">
        <f t="shared" si="129"/>
        <v>0</v>
      </c>
      <c r="AN178" s="1949">
        <f t="shared" si="129"/>
        <v>0</v>
      </c>
      <c r="AO178" s="1948">
        <f t="shared" si="129"/>
        <v>0</v>
      </c>
      <c r="AP178" s="1949">
        <f t="shared" si="129"/>
        <v>0</v>
      </c>
      <c r="AQ178" s="1952">
        <f t="shared" si="129"/>
        <v>0</v>
      </c>
      <c r="AR178" s="1949">
        <f t="shared" si="129"/>
        <v>0</v>
      </c>
      <c r="AS178" s="1949">
        <f t="shared" si="129"/>
        <v>0</v>
      </c>
      <c r="AT178" s="1949">
        <f>SUM(AT179:AT180)</f>
        <v>0</v>
      </c>
      <c r="AU178" s="1949">
        <f>SUM(AU179:AU180)</f>
        <v>0</v>
      </c>
      <c r="AV178" s="1953">
        <f>SUM(AV179:AV180)</f>
        <v>0</v>
      </c>
      <c r="AW178" s="1949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1945" t="s">
        <v>211</v>
      </c>
      <c r="D179" s="322">
        <f>SUM(E179:F179)</f>
        <v>0</v>
      </c>
      <c r="E179" s="322">
        <f t="shared" si="128"/>
        <v>0</v>
      </c>
      <c r="F179" s="1925">
        <f t="shared" si="128"/>
        <v>0</v>
      </c>
      <c r="G179" s="1825"/>
      <c r="H179" s="1826"/>
      <c r="I179" s="1836"/>
      <c r="J179" s="1843"/>
      <c r="K179" s="1836"/>
      <c r="L179" s="1954"/>
      <c r="M179" s="1836"/>
      <c r="N179" s="1826"/>
      <c r="O179" s="1836"/>
      <c r="P179" s="25"/>
      <c r="Q179" s="1836"/>
      <c r="R179" s="25"/>
      <c r="S179" s="1836"/>
      <c r="T179" s="25"/>
      <c r="U179" s="1836"/>
      <c r="V179" s="25"/>
      <c r="W179" s="1836"/>
      <c r="X179" s="25"/>
      <c r="Y179" s="1836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4011"/>
      <c r="B180" s="3973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4019" t="s">
        <v>213</v>
      </c>
      <c r="B181" s="3854" t="s">
        <v>214</v>
      </c>
      <c r="C181" s="1955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855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3972" t="s">
        <v>218</v>
      </c>
      <c r="C184" s="1945" t="s">
        <v>215</v>
      </c>
      <c r="D184" s="1925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1941"/>
      <c r="I184" s="357"/>
      <c r="J184" s="1941"/>
      <c r="K184" s="357"/>
      <c r="L184" s="1941"/>
      <c r="M184" s="357"/>
      <c r="N184" s="1941"/>
      <c r="O184" s="357"/>
      <c r="P184" s="1941"/>
      <c r="Q184" s="357"/>
      <c r="R184" s="1941"/>
      <c r="S184" s="357"/>
      <c r="T184" s="1941"/>
      <c r="U184" s="357"/>
      <c r="V184" s="1941"/>
      <c r="W184" s="357"/>
      <c r="X184" s="1941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973"/>
      <c r="C185" s="368" t="s">
        <v>219</v>
      </c>
      <c r="D185" s="1936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4002" t="s">
        <v>96</v>
      </c>
      <c r="C186" s="1955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1930"/>
      <c r="AB186" s="1942"/>
      <c r="AC186" s="1836"/>
      <c r="AD186" s="1843"/>
      <c r="AE186" s="1836"/>
      <c r="AF186" s="1843"/>
      <c r="AG186" s="1836"/>
      <c r="AH186" s="1843"/>
      <c r="AI186" s="1836"/>
      <c r="AJ186" s="1843"/>
      <c r="AK186" s="1836"/>
      <c r="AL186" s="1843"/>
      <c r="AM186" s="1836"/>
      <c r="AN186" s="1843"/>
      <c r="AO186" s="1836"/>
      <c r="AP186" s="1843"/>
      <c r="AQ186" s="1931"/>
      <c r="AR186" s="1826"/>
      <c r="AS186" s="1843"/>
      <c r="AT186" s="1843"/>
      <c r="AU186" s="1843"/>
      <c r="AV186" s="1829"/>
      <c r="AW186" s="1843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4011"/>
      <c r="B188" s="4005"/>
      <c r="C188" s="1956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3854" t="s">
        <v>222</v>
      </c>
      <c r="B189" s="4014" t="s">
        <v>196</v>
      </c>
      <c r="C189" s="3838"/>
      <c r="D189" s="1957">
        <f>SUM(E189+F189)</f>
        <v>0</v>
      </c>
      <c r="E189" s="1957">
        <f>SUM(AC189+AE189+AG189+AI189+AK189)</f>
        <v>0</v>
      </c>
      <c r="F189" s="1957">
        <f>SUM(AD189+AF189+AH189+AJ189+AL189)</f>
        <v>0</v>
      </c>
      <c r="G189" s="1868"/>
      <c r="H189" s="1869"/>
      <c r="I189" s="1868"/>
      <c r="J189" s="1869"/>
      <c r="K189" s="1868"/>
      <c r="L189" s="1869"/>
      <c r="M189" s="1868"/>
      <c r="N189" s="1869"/>
      <c r="O189" s="1868"/>
      <c r="P189" s="1869"/>
      <c r="Q189" s="1868"/>
      <c r="R189" s="1869"/>
      <c r="S189" s="1868"/>
      <c r="T189" s="1869"/>
      <c r="U189" s="1868"/>
      <c r="V189" s="1869"/>
      <c r="W189" s="1868"/>
      <c r="X189" s="1869"/>
      <c r="Y189" s="1868"/>
      <c r="Z189" s="1869"/>
      <c r="AA189" s="1868"/>
      <c r="AB189" s="1869"/>
      <c r="AC189" s="1869"/>
      <c r="AD189" s="1869"/>
      <c r="AE189" s="1869"/>
      <c r="AF189" s="1869"/>
      <c r="AG189" s="1869"/>
      <c r="AH189" s="1869"/>
      <c r="AI189" s="1869"/>
      <c r="AJ189" s="1869"/>
      <c r="AK189" s="1958"/>
      <c r="AL189" s="1959"/>
      <c r="AM189" s="1868"/>
      <c r="AN189" s="1869"/>
      <c r="AO189" s="1868"/>
      <c r="AP189" s="1869"/>
      <c r="AQ189" s="1960"/>
      <c r="AR189" s="1961"/>
      <c r="AS189" s="1959"/>
      <c r="AT189" s="1959"/>
      <c r="AU189" s="1959"/>
      <c r="AV189" s="1962"/>
      <c r="AW189" s="1962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1925">
        <f t="shared" si="137"/>
        <v>0</v>
      </c>
      <c r="E190" s="1925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3854" t="s">
        <v>96</v>
      </c>
      <c r="C192" s="1955" t="s">
        <v>215</v>
      </c>
      <c r="D192" s="1925">
        <f t="shared" si="137"/>
        <v>0</v>
      </c>
      <c r="E192" s="322">
        <f t="shared" si="139"/>
        <v>0</v>
      </c>
      <c r="F192" s="378">
        <f t="shared" si="139"/>
        <v>0</v>
      </c>
      <c r="G192" s="1928"/>
      <c r="H192" s="1963"/>
      <c r="I192" s="1928"/>
      <c r="J192" s="1963"/>
      <c r="K192" s="1928"/>
      <c r="L192" s="1963"/>
      <c r="M192" s="1928"/>
      <c r="N192" s="1963"/>
      <c r="O192" s="1928"/>
      <c r="P192" s="1963"/>
      <c r="Q192" s="1928"/>
      <c r="R192" s="1963"/>
      <c r="S192" s="1928"/>
      <c r="T192" s="1963"/>
      <c r="U192" s="1928"/>
      <c r="V192" s="1963"/>
      <c r="W192" s="1928"/>
      <c r="X192" s="1963"/>
      <c r="Y192" s="1928"/>
      <c r="Z192" s="1963"/>
      <c r="AA192" s="1928"/>
      <c r="AB192" s="1963"/>
      <c r="AC192" s="1963"/>
      <c r="AD192" s="1963"/>
      <c r="AE192" s="1963"/>
      <c r="AF192" s="1963"/>
      <c r="AG192" s="1963"/>
      <c r="AH192" s="1963"/>
      <c r="AI192" s="1963"/>
      <c r="AJ192" s="1963"/>
      <c r="AK192" s="1836"/>
      <c r="AL192" s="1843"/>
      <c r="AM192" s="1928"/>
      <c r="AN192" s="1963"/>
      <c r="AO192" s="1928"/>
      <c r="AP192" s="1963"/>
      <c r="AQ192" s="1931"/>
      <c r="AR192" s="1826"/>
      <c r="AS192" s="1843"/>
      <c r="AT192" s="1843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855"/>
      <c r="B193" s="3855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1964"/>
      <c r="I193" s="311"/>
      <c r="J193" s="1964"/>
      <c r="K193" s="311"/>
      <c r="L193" s="1964"/>
      <c r="M193" s="311"/>
      <c r="N193" s="1964"/>
      <c r="O193" s="311"/>
      <c r="P193" s="1964"/>
      <c r="Q193" s="311"/>
      <c r="R193" s="1964"/>
      <c r="S193" s="311"/>
      <c r="T193" s="1964"/>
      <c r="U193" s="311"/>
      <c r="V193" s="1964"/>
      <c r="W193" s="311"/>
      <c r="X193" s="1964"/>
      <c r="Y193" s="311"/>
      <c r="Z193" s="1964"/>
      <c r="AA193" s="311"/>
      <c r="AB193" s="1964"/>
      <c r="AC193" s="1964"/>
      <c r="AD193" s="1964"/>
      <c r="AE193" s="1964"/>
      <c r="AF193" s="1964"/>
      <c r="AG193" s="1964"/>
      <c r="AH193" s="1964"/>
      <c r="AI193" s="1964"/>
      <c r="AJ193" s="1964"/>
      <c r="AK193" s="1965"/>
      <c r="AL193" s="1966"/>
      <c r="AM193" s="1967"/>
      <c r="AN193" s="1964"/>
      <c r="AO193" s="1967"/>
      <c r="AP193" s="1964"/>
      <c r="AQ193" s="1968"/>
      <c r="AR193" s="1969"/>
      <c r="AS193" s="1966"/>
      <c r="AT193" s="1966"/>
      <c r="AU193" s="1966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4015" t="s">
        <v>225</v>
      </c>
      <c r="B194" s="4017" t="s">
        <v>226</v>
      </c>
      <c r="C194" s="1970" t="s">
        <v>227</v>
      </c>
      <c r="D194" s="1925">
        <f t="shared" si="137"/>
        <v>0</v>
      </c>
      <c r="E194" s="1925">
        <f t="shared" ref="E194:F196" si="140">SUM(Y194+AA194+AC194+AE194+AG194+AI194+AK194+AM194+AO194)</f>
        <v>0</v>
      </c>
      <c r="F194" s="1971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4016"/>
      <c r="B196" s="4018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3854" t="s">
        <v>231</v>
      </c>
      <c r="C197" s="1972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1928"/>
      <c r="H197" s="1963"/>
      <c r="I197" s="1928"/>
      <c r="J197" s="1963"/>
      <c r="K197" s="1928"/>
      <c r="L197" s="1963"/>
      <c r="M197" s="1928"/>
      <c r="N197" s="1963"/>
      <c r="O197" s="1928"/>
      <c r="P197" s="1963"/>
      <c r="Q197" s="1928"/>
      <c r="R197" s="1963"/>
      <c r="S197" s="1928"/>
      <c r="T197" s="1963"/>
      <c r="U197" s="1928"/>
      <c r="V197" s="1963"/>
      <c r="W197" s="1928"/>
      <c r="X197" s="1963"/>
      <c r="Y197" s="1928"/>
      <c r="Z197" s="1963"/>
      <c r="AA197" s="1928"/>
      <c r="AB197" s="1963"/>
      <c r="AC197" s="1836"/>
      <c r="AD197" s="1843"/>
      <c r="AE197" s="1836"/>
      <c r="AF197" s="1843"/>
      <c r="AG197" s="1836"/>
      <c r="AH197" s="1843"/>
      <c r="AI197" s="1836"/>
      <c r="AJ197" s="1843"/>
      <c r="AK197" s="1836"/>
      <c r="AL197" s="1843"/>
      <c r="AM197" s="1836"/>
      <c r="AN197" s="1843"/>
      <c r="AO197" s="1836"/>
      <c r="AP197" s="1843"/>
      <c r="AQ197" s="1973"/>
      <c r="AR197" s="1843"/>
      <c r="AS197" s="1843"/>
      <c r="AT197" s="1843"/>
      <c r="AU197" s="1843"/>
      <c r="AV197" s="1974"/>
      <c r="AW197" s="1843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4011"/>
      <c r="B198" s="3855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3840" t="s">
        <v>235</v>
      </c>
      <c r="B200" s="3841"/>
      <c r="C200" s="3842"/>
      <c r="D200" s="4002" t="s">
        <v>4</v>
      </c>
      <c r="E200" s="4003"/>
      <c r="F200" s="4004"/>
      <c r="G200" s="3831" t="s">
        <v>5</v>
      </c>
      <c r="H200" s="3850"/>
      <c r="I200" s="3850"/>
      <c r="J200" s="3850"/>
      <c r="K200" s="3850"/>
      <c r="L200" s="3850"/>
      <c r="M200" s="3850"/>
      <c r="N200" s="3850"/>
      <c r="O200" s="3850"/>
      <c r="P200" s="3850"/>
      <c r="Q200" s="3850"/>
      <c r="R200" s="3850"/>
      <c r="S200" s="3850"/>
      <c r="T200" s="3850"/>
      <c r="U200" s="3850"/>
      <c r="V200" s="3850"/>
      <c r="W200" s="3850"/>
      <c r="X200" s="3850"/>
      <c r="Y200" s="3850"/>
      <c r="Z200" s="3850"/>
      <c r="AA200" s="3850"/>
      <c r="AB200" s="3851"/>
      <c r="AC200" s="4012" t="s">
        <v>9</v>
      </c>
      <c r="AD200" s="3999" t="s">
        <v>236</v>
      </c>
      <c r="AE200" s="3999" t="s">
        <v>237</v>
      </c>
      <c r="AF200" s="3999" t="s">
        <v>238</v>
      </c>
      <c r="AG200" s="3999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3982" t="s">
        <v>14</v>
      </c>
      <c r="H201" s="3857"/>
      <c r="I201" s="3831" t="s">
        <v>15</v>
      </c>
      <c r="J201" s="3839"/>
      <c r="K201" s="3850" t="s">
        <v>16</v>
      </c>
      <c r="L201" s="3839"/>
      <c r="M201" s="3831" t="s">
        <v>17</v>
      </c>
      <c r="N201" s="3839"/>
      <c r="O201" s="3831" t="s">
        <v>18</v>
      </c>
      <c r="P201" s="3839"/>
      <c r="Q201" s="3831" t="s">
        <v>19</v>
      </c>
      <c r="R201" s="3839"/>
      <c r="S201" s="3831" t="s">
        <v>20</v>
      </c>
      <c r="T201" s="3839"/>
      <c r="U201" s="3831" t="s">
        <v>21</v>
      </c>
      <c r="V201" s="3839"/>
      <c r="W201" s="3831" t="s">
        <v>22</v>
      </c>
      <c r="X201" s="3839"/>
      <c r="Y201" s="3831" t="s">
        <v>23</v>
      </c>
      <c r="Z201" s="3838"/>
      <c r="AA201" s="3831" t="s">
        <v>24</v>
      </c>
      <c r="AB201" s="3838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3843"/>
      <c r="B202" s="3499"/>
      <c r="C202" s="3844"/>
      <c r="D202" s="1854" t="s">
        <v>32</v>
      </c>
      <c r="E202" s="1831" t="s">
        <v>33</v>
      </c>
      <c r="F202" s="1821" t="s">
        <v>34</v>
      </c>
      <c r="G202" s="1856" t="s">
        <v>33</v>
      </c>
      <c r="H202" s="1821" t="s">
        <v>34</v>
      </c>
      <c r="I202" s="1856" t="s">
        <v>33</v>
      </c>
      <c r="J202" s="1821" t="s">
        <v>34</v>
      </c>
      <c r="K202" s="1822" t="s">
        <v>33</v>
      </c>
      <c r="L202" s="1821" t="s">
        <v>34</v>
      </c>
      <c r="M202" s="1822" t="s">
        <v>33</v>
      </c>
      <c r="N202" s="1821" t="s">
        <v>34</v>
      </c>
      <c r="O202" s="1822" t="s">
        <v>33</v>
      </c>
      <c r="P202" s="1821" t="s">
        <v>34</v>
      </c>
      <c r="Q202" s="1822" t="s">
        <v>33</v>
      </c>
      <c r="R202" s="1821" t="s">
        <v>34</v>
      </c>
      <c r="S202" s="1822" t="s">
        <v>33</v>
      </c>
      <c r="T202" s="1821" t="s">
        <v>34</v>
      </c>
      <c r="U202" s="1822" t="s">
        <v>33</v>
      </c>
      <c r="V202" s="1821" t="s">
        <v>34</v>
      </c>
      <c r="W202" s="1822" t="s">
        <v>33</v>
      </c>
      <c r="X202" s="1821" t="s">
        <v>34</v>
      </c>
      <c r="Y202" s="1822" t="s">
        <v>33</v>
      </c>
      <c r="Z202" s="1821" t="s">
        <v>34</v>
      </c>
      <c r="AA202" s="1822" t="s">
        <v>33</v>
      </c>
      <c r="AB202" s="1821" t="s">
        <v>34</v>
      </c>
      <c r="AC202" s="4013"/>
      <c r="AD202" s="4001"/>
      <c r="AE202" s="4001"/>
      <c r="AF202" s="4001"/>
      <c r="AG202" s="4001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3862" t="s">
        <v>240</v>
      </c>
      <c r="B203" s="4010"/>
      <c r="C203" s="3971"/>
      <c r="D203" s="1975">
        <f>SUM(E203+F203)</f>
        <v>0</v>
      </c>
      <c r="E203" s="1834">
        <f>+K203+M203+O203+Q203+S203</f>
        <v>0</v>
      </c>
      <c r="F203" s="1976">
        <f>+L203+N203+P203+R203+T203</f>
        <v>0</v>
      </c>
      <c r="G203" s="1928"/>
      <c r="H203" s="1963"/>
      <c r="I203" s="1928"/>
      <c r="J203" s="1963"/>
      <c r="K203" s="1836"/>
      <c r="L203" s="1843"/>
      <c r="M203" s="1836"/>
      <c r="N203" s="1843"/>
      <c r="O203" s="1836"/>
      <c r="P203" s="1843"/>
      <c r="Q203" s="1836"/>
      <c r="R203" s="1843"/>
      <c r="S203" s="1836"/>
      <c r="T203" s="1843"/>
      <c r="U203" s="1977"/>
      <c r="V203" s="1978"/>
      <c r="W203" s="1977"/>
      <c r="X203" s="1978"/>
      <c r="Y203" s="1977"/>
      <c r="Z203" s="1978"/>
      <c r="AA203" s="1977"/>
      <c r="AB203" s="1979"/>
      <c r="AC203" s="1931"/>
      <c r="AD203" s="1824">
        <f t="shared" ref="AD203:AD208" si="141">SUM(AE203:AG203)</f>
        <v>0</v>
      </c>
      <c r="AE203" s="1843"/>
      <c r="AF203" s="1843"/>
      <c r="AG203" s="1843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3840" t="s">
        <v>235</v>
      </c>
      <c r="B210" s="3841"/>
      <c r="C210" s="3842"/>
      <c r="D210" s="4002" t="s">
        <v>4</v>
      </c>
      <c r="E210" s="4003"/>
      <c r="F210" s="4007"/>
      <c r="G210" s="4009" t="s">
        <v>5</v>
      </c>
      <c r="H210" s="3850"/>
      <c r="I210" s="3850"/>
      <c r="J210" s="3850"/>
      <c r="K210" s="3850"/>
      <c r="L210" s="3850"/>
      <c r="M210" s="3850"/>
      <c r="N210" s="3850"/>
      <c r="O210" s="3850"/>
      <c r="P210" s="3850"/>
      <c r="Q210" s="3850"/>
      <c r="R210" s="3850"/>
      <c r="S210" s="3850"/>
      <c r="T210" s="3850"/>
      <c r="U210" s="3850"/>
      <c r="V210" s="3850"/>
      <c r="W210" s="3850"/>
      <c r="X210" s="3850"/>
      <c r="Y210" s="3850"/>
      <c r="Z210" s="3850"/>
      <c r="AA210" s="3850"/>
      <c r="AB210" s="3850"/>
      <c r="AC210" s="3850"/>
      <c r="AD210" s="3850"/>
      <c r="AE210" s="3850"/>
      <c r="AF210" s="3850"/>
      <c r="AG210" s="3850"/>
      <c r="AH210" s="3850"/>
      <c r="AI210" s="3850"/>
      <c r="AJ210" s="3850"/>
      <c r="AK210" s="3850"/>
      <c r="AL210" s="3850"/>
      <c r="AM210" s="3850"/>
      <c r="AN210" s="3850"/>
      <c r="AO210" s="3850"/>
      <c r="AP210" s="3839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4005"/>
      <c r="E211" s="3567"/>
      <c r="F211" s="4008"/>
      <c r="G211" s="3982" t="s">
        <v>14</v>
      </c>
      <c r="H211" s="3857"/>
      <c r="I211" s="3831" t="s">
        <v>15</v>
      </c>
      <c r="J211" s="3839"/>
      <c r="K211" s="3850" t="s">
        <v>16</v>
      </c>
      <c r="L211" s="3839"/>
      <c r="M211" s="3831" t="s">
        <v>17</v>
      </c>
      <c r="N211" s="3839"/>
      <c r="O211" s="3831" t="s">
        <v>18</v>
      </c>
      <c r="P211" s="3839"/>
      <c r="Q211" s="3831" t="s">
        <v>19</v>
      </c>
      <c r="R211" s="3839"/>
      <c r="S211" s="3831" t="s">
        <v>20</v>
      </c>
      <c r="T211" s="3839"/>
      <c r="U211" s="3831" t="s">
        <v>21</v>
      </c>
      <c r="V211" s="3839"/>
      <c r="W211" s="3831" t="s">
        <v>22</v>
      </c>
      <c r="X211" s="3839"/>
      <c r="Y211" s="3831" t="s">
        <v>23</v>
      </c>
      <c r="Z211" s="3838"/>
      <c r="AA211" s="3831" t="s">
        <v>24</v>
      </c>
      <c r="AB211" s="3838"/>
      <c r="AC211" s="3831" t="s">
        <v>247</v>
      </c>
      <c r="AD211" s="3838"/>
      <c r="AE211" s="3831" t="s">
        <v>248</v>
      </c>
      <c r="AF211" s="3838"/>
      <c r="AG211" s="3831" t="s">
        <v>249</v>
      </c>
      <c r="AH211" s="3838"/>
      <c r="AI211" s="3831" t="s">
        <v>250</v>
      </c>
      <c r="AJ211" s="3838"/>
      <c r="AK211" s="3831" t="s">
        <v>29</v>
      </c>
      <c r="AL211" s="3838"/>
      <c r="AM211" s="3831" t="s">
        <v>30</v>
      </c>
      <c r="AN211" s="3838"/>
      <c r="AO211" s="3831" t="s">
        <v>31</v>
      </c>
      <c r="AP211" s="3838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3843"/>
      <c r="B212" s="3499"/>
      <c r="C212" s="3844"/>
      <c r="D212" s="1980" t="s">
        <v>32</v>
      </c>
      <c r="E212" s="1907" t="s">
        <v>33</v>
      </c>
      <c r="F212" s="442" t="s">
        <v>34</v>
      </c>
      <c r="G212" s="1822" t="s">
        <v>33</v>
      </c>
      <c r="H212" s="1821" t="s">
        <v>34</v>
      </c>
      <c r="I212" s="1822" t="s">
        <v>33</v>
      </c>
      <c r="J212" s="1821" t="s">
        <v>34</v>
      </c>
      <c r="K212" s="1822" t="s">
        <v>33</v>
      </c>
      <c r="L212" s="1821" t="s">
        <v>34</v>
      </c>
      <c r="M212" s="1822" t="s">
        <v>33</v>
      </c>
      <c r="N212" s="1821" t="s">
        <v>34</v>
      </c>
      <c r="O212" s="1822" t="s">
        <v>33</v>
      </c>
      <c r="P212" s="1821" t="s">
        <v>34</v>
      </c>
      <c r="Q212" s="1822" t="s">
        <v>33</v>
      </c>
      <c r="R212" s="1821" t="s">
        <v>34</v>
      </c>
      <c r="S212" s="1822" t="s">
        <v>33</v>
      </c>
      <c r="T212" s="1821" t="s">
        <v>34</v>
      </c>
      <c r="U212" s="1822" t="s">
        <v>33</v>
      </c>
      <c r="V212" s="1821" t="s">
        <v>34</v>
      </c>
      <c r="W212" s="1822" t="s">
        <v>33</v>
      </c>
      <c r="X212" s="1821" t="s">
        <v>34</v>
      </c>
      <c r="Y212" s="1822" t="s">
        <v>33</v>
      </c>
      <c r="Z212" s="1821" t="s">
        <v>34</v>
      </c>
      <c r="AA212" s="1822" t="s">
        <v>33</v>
      </c>
      <c r="AB212" s="1821" t="s">
        <v>34</v>
      </c>
      <c r="AC212" s="1822" t="s">
        <v>33</v>
      </c>
      <c r="AD212" s="1821" t="s">
        <v>34</v>
      </c>
      <c r="AE212" s="1822" t="s">
        <v>33</v>
      </c>
      <c r="AF212" s="1821" t="s">
        <v>34</v>
      </c>
      <c r="AG212" s="1822" t="s">
        <v>33</v>
      </c>
      <c r="AH212" s="1821" t="s">
        <v>34</v>
      </c>
      <c r="AI212" s="1822" t="s">
        <v>33</v>
      </c>
      <c r="AJ212" s="1821" t="s">
        <v>34</v>
      </c>
      <c r="AK212" s="1822" t="s">
        <v>33</v>
      </c>
      <c r="AL212" s="1821" t="s">
        <v>34</v>
      </c>
      <c r="AM212" s="1822" t="s">
        <v>33</v>
      </c>
      <c r="AN212" s="1821" t="s">
        <v>34</v>
      </c>
      <c r="AO212" s="1822" t="s">
        <v>33</v>
      </c>
      <c r="AP212" s="1821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3994" t="s">
        <v>251</v>
      </c>
      <c r="B213" s="3995"/>
      <c r="C213" s="3996"/>
      <c r="D213" s="1823">
        <f>SUM(E213:F213)</f>
        <v>0</v>
      </c>
      <c r="E213" s="1824">
        <f>SUM(G213+I213+K213+M213+O213+Q213+S213+U213+W213+Y213+AA213+AC213+AE213+AG213+AI213+AK213+AM213+AO213)</f>
        <v>0</v>
      </c>
      <c r="F213" s="1981">
        <f t="shared" ref="E213:F216" si="148">SUM(H213+J213+L213+N213+P213+R213+T213+V213+X213+Z213+AB213+AD213+AF213+AH213+AJ213+AL213+AN213+AP213)</f>
        <v>0</v>
      </c>
      <c r="G213" s="1982"/>
      <c r="H213" s="1826"/>
      <c r="I213" s="1825"/>
      <c r="J213" s="1826"/>
      <c r="K213" s="1825"/>
      <c r="L213" s="1826"/>
      <c r="M213" s="1825"/>
      <c r="N213" s="1826"/>
      <c r="O213" s="1825"/>
      <c r="P213" s="1826"/>
      <c r="Q213" s="1825"/>
      <c r="R213" s="1826"/>
      <c r="S213" s="1825"/>
      <c r="T213" s="1826"/>
      <c r="U213" s="1825"/>
      <c r="V213" s="1826"/>
      <c r="W213" s="1919"/>
      <c r="X213" s="1826"/>
      <c r="Y213" s="1825"/>
      <c r="Z213" s="1826"/>
      <c r="AA213" s="1825"/>
      <c r="AB213" s="1826"/>
      <c r="AC213" s="1825"/>
      <c r="AD213" s="1826"/>
      <c r="AE213" s="1825"/>
      <c r="AF213" s="1826"/>
      <c r="AG213" s="1825"/>
      <c r="AH213" s="1826"/>
      <c r="AI213" s="1825"/>
      <c r="AJ213" s="1826"/>
      <c r="AK213" s="1919"/>
      <c r="AL213" s="1826"/>
      <c r="AM213" s="1825"/>
      <c r="AN213" s="1826"/>
      <c r="AO213" s="1825"/>
      <c r="AP213" s="1826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3997" t="s">
        <v>256</v>
      </c>
      <c r="B218" s="3998"/>
      <c r="C218" s="3999"/>
      <c r="D218" s="4002" t="s">
        <v>257</v>
      </c>
      <c r="E218" s="4003"/>
      <c r="F218" s="4004"/>
      <c r="G218" s="3831" t="s">
        <v>5</v>
      </c>
      <c r="H218" s="3850"/>
      <c r="I218" s="3850"/>
      <c r="J218" s="3850"/>
      <c r="K218" s="3850"/>
      <c r="L218" s="3850"/>
      <c r="M218" s="3850"/>
      <c r="N218" s="3850"/>
      <c r="O218" s="3850"/>
      <c r="P218" s="3850"/>
      <c r="Q218" s="3850"/>
      <c r="R218" s="3850"/>
      <c r="S218" s="3850"/>
      <c r="T218" s="3850"/>
      <c r="U218" s="3850"/>
      <c r="V218" s="3850"/>
      <c r="W218" s="3850"/>
      <c r="X218" s="3850"/>
      <c r="Y218" s="3850"/>
      <c r="Z218" s="3850"/>
      <c r="AA218" s="3850"/>
      <c r="AB218" s="3850"/>
      <c r="AC218" s="3850"/>
      <c r="AD218" s="3850"/>
      <c r="AE218" s="3850"/>
      <c r="AF218" s="3850"/>
      <c r="AG218" s="3850"/>
      <c r="AH218" s="3850"/>
      <c r="AI218" s="3850"/>
      <c r="AJ218" s="3850"/>
      <c r="AK218" s="3850"/>
      <c r="AL218" s="3850"/>
      <c r="AM218" s="3850"/>
      <c r="AN218" s="3851"/>
      <c r="AO218" s="3983" t="s">
        <v>7</v>
      </c>
      <c r="AP218" s="3985" t="s">
        <v>258</v>
      </c>
      <c r="AQ218" s="3987" t="s">
        <v>259</v>
      </c>
      <c r="AR218" s="3981"/>
      <c r="AS218" s="3988" t="s">
        <v>260</v>
      </c>
      <c r="AT218" s="3978" t="s">
        <v>42</v>
      </c>
      <c r="AU218" s="3978" t="s">
        <v>261</v>
      </c>
      <c r="AV218" s="3980" t="s">
        <v>9</v>
      </c>
      <c r="AW218" s="3980" t="s">
        <v>262</v>
      </c>
      <c r="AX218" s="3981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4005"/>
      <c r="E219" s="3567"/>
      <c r="F219" s="4006"/>
      <c r="G219" s="3982" t="s">
        <v>124</v>
      </c>
      <c r="H219" s="3857"/>
      <c r="I219" s="3850" t="s">
        <v>16</v>
      </c>
      <c r="J219" s="3839"/>
      <c r="K219" s="3831" t="s">
        <v>17</v>
      </c>
      <c r="L219" s="3839"/>
      <c r="M219" s="3831" t="s">
        <v>18</v>
      </c>
      <c r="N219" s="3839"/>
      <c r="O219" s="3831" t="s">
        <v>19</v>
      </c>
      <c r="P219" s="3839"/>
      <c r="Q219" s="3831" t="s">
        <v>20</v>
      </c>
      <c r="R219" s="3839"/>
      <c r="S219" s="3831" t="s">
        <v>21</v>
      </c>
      <c r="T219" s="3839"/>
      <c r="U219" s="3831" t="s">
        <v>22</v>
      </c>
      <c r="V219" s="3839"/>
      <c r="W219" s="3831" t="s">
        <v>23</v>
      </c>
      <c r="X219" s="3838"/>
      <c r="Y219" s="3831" t="s">
        <v>24</v>
      </c>
      <c r="Z219" s="3838"/>
      <c r="AA219" s="3831" t="s">
        <v>247</v>
      </c>
      <c r="AB219" s="3838"/>
      <c r="AC219" s="3831" t="s">
        <v>248</v>
      </c>
      <c r="AD219" s="3838"/>
      <c r="AE219" s="3831" t="s">
        <v>249</v>
      </c>
      <c r="AF219" s="3838"/>
      <c r="AG219" s="3831" t="s">
        <v>250</v>
      </c>
      <c r="AH219" s="3838"/>
      <c r="AI219" s="3831" t="s">
        <v>29</v>
      </c>
      <c r="AJ219" s="3838"/>
      <c r="AK219" s="3831" t="s">
        <v>30</v>
      </c>
      <c r="AL219" s="3838"/>
      <c r="AM219" s="3831" t="s">
        <v>31</v>
      </c>
      <c r="AN219" s="3838"/>
      <c r="AO219" s="3343"/>
      <c r="AP219" s="3346"/>
      <c r="AQ219" s="3990" t="s">
        <v>263</v>
      </c>
      <c r="AR219" s="3992" t="s">
        <v>264</v>
      </c>
      <c r="AS219" s="3350"/>
      <c r="AT219" s="3331"/>
      <c r="AU219" s="3331"/>
      <c r="AV219" s="3334"/>
      <c r="AW219" s="3334"/>
      <c r="AX219" s="3981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4000"/>
      <c r="B220" s="3562"/>
      <c r="C220" s="4001"/>
      <c r="D220" s="1983" t="s">
        <v>32</v>
      </c>
      <c r="E220" s="1984" t="s">
        <v>33</v>
      </c>
      <c r="F220" s="617" t="s">
        <v>34</v>
      </c>
      <c r="G220" s="1822" t="s">
        <v>33</v>
      </c>
      <c r="H220" s="1821" t="s">
        <v>34</v>
      </c>
      <c r="I220" s="1822" t="s">
        <v>33</v>
      </c>
      <c r="J220" s="1821" t="s">
        <v>34</v>
      </c>
      <c r="K220" s="1822" t="s">
        <v>33</v>
      </c>
      <c r="L220" s="1821" t="s">
        <v>34</v>
      </c>
      <c r="M220" s="1822" t="s">
        <v>33</v>
      </c>
      <c r="N220" s="1821" t="s">
        <v>34</v>
      </c>
      <c r="O220" s="1822" t="s">
        <v>33</v>
      </c>
      <c r="P220" s="1821" t="s">
        <v>34</v>
      </c>
      <c r="Q220" s="1822" t="s">
        <v>33</v>
      </c>
      <c r="R220" s="1821" t="s">
        <v>34</v>
      </c>
      <c r="S220" s="1822" t="s">
        <v>33</v>
      </c>
      <c r="T220" s="1821" t="s">
        <v>34</v>
      </c>
      <c r="U220" s="1822" t="s">
        <v>33</v>
      </c>
      <c r="V220" s="1821" t="s">
        <v>34</v>
      </c>
      <c r="W220" s="1822" t="s">
        <v>33</v>
      </c>
      <c r="X220" s="1821" t="s">
        <v>34</v>
      </c>
      <c r="Y220" s="1822" t="s">
        <v>33</v>
      </c>
      <c r="Z220" s="1821" t="s">
        <v>34</v>
      </c>
      <c r="AA220" s="1822" t="s">
        <v>33</v>
      </c>
      <c r="AB220" s="1821" t="s">
        <v>34</v>
      </c>
      <c r="AC220" s="1822" t="s">
        <v>33</v>
      </c>
      <c r="AD220" s="1821" t="s">
        <v>34</v>
      </c>
      <c r="AE220" s="1822" t="s">
        <v>33</v>
      </c>
      <c r="AF220" s="1821" t="s">
        <v>34</v>
      </c>
      <c r="AG220" s="1822" t="s">
        <v>33</v>
      </c>
      <c r="AH220" s="1821" t="s">
        <v>34</v>
      </c>
      <c r="AI220" s="1822" t="s">
        <v>33</v>
      </c>
      <c r="AJ220" s="1821" t="s">
        <v>34</v>
      </c>
      <c r="AK220" s="1822" t="s">
        <v>33</v>
      </c>
      <c r="AL220" s="1821" t="s">
        <v>34</v>
      </c>
      <c r="AM220" s="1822" t="s">
        <v>33</v>
      </c>
      <c r="AN220" s="1821" t="s">
        <v>34</v>
      </c>
      <c r="AO220" s="3984"/>
      <c r="AP220" s="3986"/>
      <c r="AQ220" s="3991"/>
      <c r="AR220" s="3993"/>
      <c r="AS220" s="3989"/>
      <c r="AT220" s="3979"/>
      <c r="AU220" s="3979"/>
      <c r="AV220" s="3537"/>
      <c r="AW220" s="3537"/>
      <c r="AX220" s="3981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3975" t="s">
        <v>265</v>
      </c>
      <c r="B221" s="3976" t="s">
        <v>266</v>
      </c>
      <c r="C221" s="3977"/>
      <c r="D221" s="1985">
        <f t="shared" ref="D221:D265" si="149">SUM(E221+F221)</f>
        <v>8</v>
      </c>
      <c r="E221" s="1986">
        <f t="shared" ref="E221:F227" si="150">SUM(G221+I221+K221+M221+O221+Q221+S221+U221+W221+Y221+AA221+AC221+AE221+AG221+AI221+AK221+AM221)</f>
        <v>7</v>
      </c>
      <c r="F221" s="1987">
        <f t="shared" si="150"/>
        <v>1</v>
      </c>
      <c r="G221" s="1781">
        <v>0</v>
      </c>
      <c r="H221" s="1794">
        <v>0</v>
      </c>
      <c r="I221" s="1988">
        <v>0</v>
      </c>
      <c r="J221" s="1794">
        <v>0</v>
      </c>
      <c r="K221" s="1988">
        <v>0</v>
      </c>
      <c r="L221" s="1794">
        <v>0</v>
      </c>
      <c r="M221" s="1988">
        <v>0</v>
      </c>
      <c r="N221" s="1794">
        <v>0</v>
      </c>
      <c r="O221" s="1988">
        <v>1</v>
      </c>
      <c r="P221" s="1794">
        <v>0</v>
      </c>
      <c r="Q221" s="1988">
        <v>1</v>
      </c>
      <c r="R221" s="1794">
        <v>0</v>
      </c>
      <c r="S221" s="1988">
        <v>0</v>
      </c>
      <c r="T221" s="1794">
        <v>0</v>
      </c>
      <c r="U221" s="1988">
        <v>0</v>
      </c>
      <c r="V221" s="1989">
        <v>0</v>
      </c>
      <c r="W221" s="1988">
        <v>3</v>
      </c>
      <c r="X221" s="1989">
        <v>1</v>
      </c>
      <c r="Y221" s="1988">
        <v>0</v>
      </c>
      <c r="Z221" s="1989">
        <v>0</v>
      </c>
      <c r="AA221" s="1988">
        <v>0</v>
      </c>
      <c r="AB221" s="1989">
        <v>0</v>
      </c>
      <c r="AC221" s="1988">
        <v>0</v>
      </c>
      <c r="AD221" s="1989">
        <v>0</v>
      </c>
      <c r="AE221" s="1988">
        <v>1</v>
      </c>
      <c r="AF221" s="1989">
        <v>0</v>
      </c>
      <c r="AG221" s="1988">
        <v>0</v>
      </c>
      <c r="AH221" s="1989">
        <v>0</v>
      </c>
      <c r="AI221" s="1988">
        <v>0</v>
      </c>
      <c r="AJ221" s="1989">
        <v>0</v>
      </c>
      <c r="AK221" s="1988">
        <v>1</v>
      </c>
      <c r="AL221" s="1989">
        <v>0</v>
      </c>
      <c r="AM221" s="1988">
        <v>0</v>
      </c>
      <c r="AN221" s="1989">
        <v>0</v>
      </c>
      <c r="AO221" s="1990">
        <v>0</v>
      </c>
      <c r="AP221" s="1991">
        <v>0</v>
      </c>
      <c r="AQ221" s="466"/>
      <c r="AR221" s="467"/>
      <c r="AS221" s="467"/>
      <c r="AT221" s="1988">
        <v>0</v>
      </c>
      <c r="AU221" s="1988">
        <v>0</v>
      </c>
      <c r="AV221" s="1793">
        <v>0</v>
      </c>
      <c r="AW221" s="1793">
        <v>0</v>
      </c>
      <c r="AX221" s="1989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34</v>
      </c>
      <c r="E222" s="470">
        <f t="shared" si="150"/>
        <v>12</v>
      </c>
      <c r="F222" s="471">
        <f t="shared" si="150"/>
        <v>22</v>
      </c>
      <c r="G222" s="472">
        <v>0</v>
      </c>
      <c r="H222" s="473">
        <v>1</v>
      </c>
      <c r="I222" s="474">
        <v>1</v>
      </c>
      <c r="J222" s="473">
        <v>0</v>
      </c>
      <c r="K222" s="474">
        <v>0</v>
      </c>
      <c r="L222" s="473">
        <v>0</v>
      </c>
      <c r="M222" s="474">
        <v>0</v>
      </c>
      <c r="N222" s="473">
        <v>0</v>
      </c>
      <c r="O222" s="474">
        <v>0</v>
      </c>
      <c r="P222" s="473">
        <v>0</v>
      </c>
      <c r="Q222" s="474">
        <v>1</v>
      </c>
      <c r="R222" s="473">
        <v>0</v>
      </c>
      <c r="S222" s="474">
        <v>0</v>
      </c>
      <c r="T222" s="473">
        <v>0</v>
      </c>
      <c r="U222" s="474">
        <v>0</v>
      </c>
      <c r="V222" s="475">
        <v>0</v>
      </c>
      <c r="W222" s="474">
        <v>0</v>
      </c>
      <c r="X222" s="475">
        <v>1</v>
      </c>
      <c r="Y222" s="474">
        <v>1</v>
      </c>
      <c r="Z222" s="475">
        <v>0</v>
      </c>
      <c r="AA222" s="474">
        <v>0</v>
      </c>
      <c r="AB222" s="475">
        <v>0</v>
      </c>
      <c r="AC222" s="474">
        <v>0</v>
      </c>
      <c r="AD222" s="475">
        <v>3</v>
      </c>
      <c r="AE222" s="474">
        <v>2</v>
      </c>
      <c r="AF222" s="475">
        <v>6</v>
      </c>
      <c r="AG222" s="474">
        <v>3</v>
      </c>
      <c r="AH222" s="475">
        <v>7</v>
      </c>
      <c r="AI222" s="474">
        <v>0</v>
      </c>
      <c r="AJ222" s="475">
        <v>2</v>
      </c>
      <c r="AK222" s="474">
        <v>3</v>
      </c>
      <c r="AL222" s="475">
        <v>1</v>
      </c>
      <c r="AM222" s="474">
        <v>1</v>
      </c>
      <c r="AN222" s="475">
        <v>1</v>
      </c>
      <c r="AO222" s="476">
        <v>0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0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>
        <v>0</v>
      </c>
      <c r="AP223" s="486">
        <v>0</v>
      </c>
      <c r="AQ223" s="481">
        <v>0</v>
      </c>
      <c r="AR223" s="486">
        <v>0</v>
      </c>
      <c r="AS223" s="1781">
        <v>0</v>
      </c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>
        <v>0</v>
      </c>
      <c r="AP224" s="495">
        <v>0</v>
      </c>
      <c r="AQ224" s="466"/>
      <c r="AR224" s="467"/>
      <c r="AS224" s="481">
        <v>0</v>
      </c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>
        <v>0</v>
      </c>
      <c r="AP225" s="495">
        <v>0</v>
      </c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>
        <v>0</v>
      </c>
      <c r="AP226" s="502">
        <v>0</v>
      </c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>
        <v>0</v>
      </c>
      <c r="AP227" s="502">
        <v>0</v>
      </c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855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>
        <v>0</v>
      </c>
      <c r="AP228" s="477">
        <v>0</v>
      </c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3854" t="s">
        <v>100</v>
      </c>
      <c r="B229" s="3296" t="s">
        <v>269</v>
      </c>
      <c r="C229" s="3296"/>
      <c r="D229" s="1975">
        <f t="shared" si="149"/>
        <v>60</v>
      </c>
      <c r="E229" s="1992">
        <f t="shared" si="161"/>
        <v>34</v>
      </c>
      <c r="F229" s="1993">
        <f t="shared" si="161"/>
        <v>26</v>
      </c>
      <c r="G229" s="1781">
        <v>5</v>
      </c>
      <c r="H229" s="1794">
        <v>2</v>
      </c>
      <c r="I229" s="1988">
        <v>0</v>
      </c>
      <c r="J229" s="1794">
        <v>0</v>
      </c>
      <c r="K229" s="1988">
        <v>1</v>
      </c>
      <c r="L229" s="1794">
        <v>0</v>
      </c>
      <c r="M229" s="1988">
        <v>1</v>
      </c>
      <c r="N229" s="1794">
        <v>0</v>
      </c>
      <c r="O229" s="1988">
        <v>0</v>
      </c>
      <c r="P229" s="1794">
        <v>0</v>
      </c>
      <c r="Q229" s="1988">
        <v>1</v>
      </c>
      <c r="R229" s="1794">
        <v>0</v>
      </c>
      <c r="S229" s="1988">
        <v>0</v>
      </c>
      <c r="T229" s="1794">
        <v>1</v>
      </c>
      <c r="U229" s="1988">
        <v>3</v>
      </c>
      <c r="V229" s="1989">
        <v>0</v>
      </c>
      <c r="W229" s="1988">
        <v>2</v>
      </c>
      <c r="X229" s="1989">
        <v>2</v>
      </c>
      <c r="Y229" s="1988">
        <v>3</v>
      </c>
      <c r="Z229" s="1989">
        <v>2</v>
      </c>
      <c r="AA229" s="1988">
        <v>2</v>
      </c>
      <c r="AB229" s="1989">
        <v>5</v>
      </c>
      <c r="AC229" s="1988">
        <v>5</v>
      </c>
      <c r="AD229" s="1989">
        <v>4</v>
      </c>
      <c r="AE229" s="1988">
        <v>2</v>
      </c>
      <c r="AF229" s="1989">
        <v>4</v>
      </c>
      <c r="AG229" s="1988">
        <v>3</v>
      </c>
      <c r="AH229" s="1989">
        <v>1</v>
      </c>
      <c r="AI229" s="1988">
        <v>2</v>
      </c>
      <c r="AJ229" s="1989">
        <v>2</v>
      </c>
      <c r="AK229" s="1988">
        <v>4</v>
      </c>
      <c r="AL229" s="1989">
        <v>1</v>
      </c>
      <c r="AM229" s="1988">
        <v>0</v>
      </c>
      <c r="AN229" s="1989">
        <v>2</v>
      </c>
      <c r="AO229" s="485">
        <v>0</v>
      </c>
      <c r="AP229" s="486">
        <v>1</v>
      </c>
      <c r="AQ229" s="1781">
        <v>30</v>
      </c>
      <c r="AR229" s="487">
        <v>29</v>
      </c>
      <c r="AS229" s="1781">
        <v>8</v>
      </c>
      <c r="AT229" s="483">
        <v>0</v>
      </c>
      <c r="AU229" s="483">
        <v>0</v>
      </c>
      <c r="AV229" s="487">
        <v>1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112</v>
      </c>
      <c r="E230" s="488">
        <f t="shared" si="161"/>
        <v>58</v>
      </c>
      <c r="F230" s="489">
        <f t="shared" si="161"/>
        <v>54</v>
      </c>
      <c r="G230" s="490">
        <v>2</v>
      </c>
      <c r="H230" s="491">
        <v>1</v>
      </c>
      <c r="I230" s="492">
        <v>0</v>
      </c>
      <c r="J230" s="491">
        <v>0</v>
      </c>
      <c r="K230" s="492">
        <v>0</v>
      </c>
      <c r="L230" s="491">
        <v>0</v>
      </c>
      <c r="M230" s="492">
        <v>0</v>
      </c>
      <c r="N230" s="491">
        <v>0</v>
      </c>
      <c r="O230" s="492">
        <v>0</v>
      </c>
      <c r="P230" s="491">
        <v>1</v>
      </c>
      <c r="Q230" s="492">
        <v>3</v>
      </c>
      <c r="R230" s="491">
        <v>1</v>
      </c>
      <c r="S230" s="492">
        <v>0</v>
      </c>
      <c r="T230" s="491">
        <v>0</v>
      </c>
      <c r="U230" s="492">
        <v>3</v>
      </c>
      <c r="V230" s="493">
        <v>1</v>
      </c>
      <c r="W230" s="492">
        <v>6</v>
      </c>
      <c r="X230" s="493">
        <v>2</v>
      </c>
      <c r="Y230" s="492">
        <v>14</v>
      </c>
      <c r="Z230" s="493">
        <v>7</v>
      </c>
      <c r="AA230" s="492">
        <v>7</v>
      </c>
      <c r="AB230" s="493">
        <v>13</v>
      </c>
      <c r="AC230" s="492">
        <v>4</v>
      </c>
      <c r="AD230" s="493">
        <v>9</v>
      </c>
      <c r="AE230" s="492">
        <v>4</v>
      </c>
      <c r="AF230" s="493">
        <v>8</v>
      </c>
      <c r="AG230" s="492">
        <v>6</v>
      </c>
      <c r="AH230" s="493">
        <v>3</v>
      </c>
      <c r="AI230" s="492">
        <v>3</v>
      </c>
      <c r="AJ230" s="493">
        <v>4</v>
      </c>
      <c r="AK230" s="492">
        <v>3</v>
      </c>
      <c r="AL230" s="493">
        <v>1</v>
      </c>
      <c r="AM230" s="492">
        <v>3</v>
      </c>
      <c r="AN230" s="493">
        <v>3</v>
      </c>
      <c r="AO230" s="494">
        <v>0</v>
      </c>
      <c r="AP230" s="495">
        <v>2</v>
      </c>
      <c r="AQ230" s="466"/>
      <c r="AR230" s="513"/>
      <c r="AS230" s="481">
        <v>13</v>
      </c>
      <c r="AT230" s="492">
        <v>0</v>
      </c>
      <c r="AU230" s="492">
        <v>0</v>
      </c>
      <c r="AV230" s="496">
        <v>2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53</v>
      </c>
      <c r="E231" s="488">
        <f t="shared" si="161"/>
        <v>30</v>
      </c>
      <c r="F231" s="489">
        <f t="shared" si="161"/>
        <v>23</v>
      </c>
      <c r="G231" s="490">
        <v>4</v>
      </c>
      <c r="H231" s="491">
        <v>1</v>
      </c>
      <c r="I231" s="492">
        <v>0</v>
      </c>
      <c r="J231" s="491">
        <v>0</v>
      </c>
      <c r="K231" s="492">
        <v>1</v>
      </c>
      <c r="L231" s="491">
        <v>0</v>
      </c>
      <c r="M231" s="492">
        <v>1</v>
      </c>
      <c r="N231" s="491">
        <v>0</v>
      </c>
      <c r="O231" s="492">
        <v>0</v>
      </c>
      <c r="P231" s="491">
        <v>0</v>
      </c>
      <c r="Q231" s="492">
        <v>1</v>
      </c>
      <c r="R231" s="491">
        <v>0</v>
      </c>
      <c r="S231" s="492">
        <v>0</v>
      </c>
      <c r="T231" s="491">
        <v>1</v>
      </c>
      <c r="U231" s="492">
        <v>3</v>
      </c>
      <c r="V231" s="493">
        <v>0</v>
      </c>
      <c r="W231" s="492">
        <v>2</v>
      </c>
      <c r="X231" s="493">
        <v>2</v>
      </c>
      <c r="Y231" s="492">
        <v>3</v>
      </c>
      <c r="Z231" s="493">
        <v>2</v>
      </c>
      <c r="AA231" s="492">
        <v>2</v>
      </c>
      <c r="AB231" s="493">
        <v>5</v>
      </c>
      <c r="AC231" s="492">
        <v>5</v>
      </c>
      <c r="AD231" s="493">
        <v>4</v>
      </c>
      <c r="AE231" s="492">
        <v>1</v>
      </c>
      <c r="AF231" s="493">
        <v>4</v>
      </c>
      <c r="AG231" s="492">
        <v>3</v>
      </c>
      <c r="AH231" s="493">
        <v>1</v>
      </c>
      <c r="AI231" s="492">
        <v>1</v>
      </c>
      <c r="AJ231" s="493">
        <v>2</v>
      </c>
      <c r="AK231" s="492">
        <v>3</v>
      </c>
      <c r="AL231" s="493">
        <v>1</v>
      </c>
      <c r="AM231" s="492">
        <v>0</v>
      </c>
      <c r="AN231" s="493">
        <v>0</v>
      </c>
      <c r="AO231" s="494">
        <v>0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1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41</v>
      </c>
      <c r="E232" s="488">
        <f t="shared" si="161"/>
        <v>23</v>
      </c>
      <c r="F232" s="489">
        <f t="shared" si="161"/>
        <v>18</v>
      </c>
      <c r="G232" s="497">
        <v>4</v>
      </c>
      <c r="H232" s="498">
        <v>1</v>
      </c>
      <c r="I232" s="499">
        <v>0</v>
      </c>
      <c r="J232" s="498">
        <v>0</v>
      </c>
      <c r="K232" s="499">
        <v>0</v>
      </c>
      <c r="L232" s="498">
        <v>0</v>
      </c>
      <c r="M232" s="499">
        <v>0</v>
      </c>
      <c r="N232" s="498">
        <v>0</v>
      </c>
      <c r="O232" s="499">
        <v>0</v>
      </c>
      <c r="P232" s="498">
        <v>1</v>
      </c>
      <c r="Q232" s="499">
        <v>0</v>
      </c>
      <c r="R232" s="498">
        <v>0</v>
      </c>
      <c r="S232" s="499">
        <v>0</v>
      </c>
      <c r="T232" s="498">
        <v>0</v>
      </c>
      <c r="U232" s="499">
        <v>2</v>
      </c>
      <c r="V232" s="500">
        <v>1</v>
      </c>
      <c r="W232" s="499">
        <v>1</v>
      </c>
      <c r="X232" s="500">
        <v>1</v>
      </c>
      <c r="Y232" s="499">
        <v>4</v>
      </c>
      <c r="Z232" s="500">
        <v>1</v>
      </c>
      <c r="AA232" s="499">
        <v>3</v>
      </c>
      <c r="AB232" s="500">
        <v>2</v>
      </c>
      <c r="AC232" s="499">
        <v>1</v>
      </c>
      <c r="AD232" s="500">
        <v>2</v>
      </c>
      <c r="AE232" s="499">
        <v>1</v>
      </c>
      <c r="AF232" s="500">
        <v>3</v>
      </c>
      <c r="AG232" s="499">
        <v>2</v>
      </c>
      <c r="AH232" s="500">
        <v>2</v>
      </c>
      <c r="AI232" s="499">
        <v>1</v>
      </c>
      <c r="AJ232" s="500">
        <v>1</v>
      </c>
      <c r="AK232" s="499">
        <v>3</v>
      </c>
      <c r="AL232" s="500">
        <v>0</v>
      </c>
      <c r="AM232" s="499">
        <v>1</v>
      </c>
      <c r="AN232" s="500">
        <v>3</v>
      </c>
      <c r="AO232" s="501">
        <v>0</v>
      </c>
      <c r="AP232" s="502">
        <v>1</v>
      </c>
      <c r="AQ232" s="466"/>
      <c r="AR232" s="513"/>
      <c r="AS232" s="513"/>
      <c r="AT232" s="499">
        <v>0</v>
      </c>
      <c r="AU232" s="499">
        <v>0</v>
      </c>
      <c r="AV232" s="505">
        <v>0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9</v>
      </c>
      <c r="E233" s="488">
        <f t="shared" si="161"/>
        <v>7</v>
      </c>
      <c r="F233" s="489">
        <f t="shared" si="161"/>
        <v>2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1</v>
      </c>
      <c r="X233" s="500">
        <v>0</v>
      </c>
      <c r="Y233" s="499">
        <v>1</v>
      </c>
      <c r="Z233" s="500">
        <v>0</v>
      </c>
      <c r="AA233" s="499">
        <v>0</v>
      </c>
      <c r="AB233" s="500">
        <v>0</v>
      </c>
      <c r="AC233" s="499">
        <v>0</v>
      </c>
      <c r="AD233" s="500">
        <v>0</v>
      </c>
      <c r="AE233" s="499">
        <v>2</v>
      </c>
      <c r="AF233" s="500">
        <v>2</v>
      </c>
      <c r="AG233" s="499">
        <v>2</v>
      </c>
      <c r="AH233" s="500">
        <v>0</v>
      </c>
      <c r="AI233" s="499">
        <v>1</v>
      </c>
      <c r="AJ233" s="500">
        <v>0</v>
      </c>
      <c r="AK233" s="499">
        <v>0</v>
      </c>
      <c r="AL233" s="500">
        <v>0</v>
      </c>
      <c r="AM233" s="499">
        <v>0</v>
      </c>
      <c r="AN233" s="500">
        <v>0</v>
      </c>
      <c r="AO233" s="501">
        <v>0</v>
      </c>
      <c r="AP233" s="502">
        <v>1</v>
      </c>
      <c r="AQ233" s="503"/>
      <c r="AR233" s="504"/>
      <c r="AS233" s="504"/>
      <c r="AT233" s="499">
        <v>0</v>
      </c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855"/>
      <c r="B234" s="3302" t="s">
        <v>274</v>
      </c>
      <c r="C234" s="3302"/>
      <c r="D234" s="506">
        <f t="shared" si="149"/>
        <v>3</v>
      </c>
      <c r="E234" s="507">
        <f t="shared" si="161"/>
        <v>1</v>
      </c>
      <c r="F234" s="508">
        <f t="shared" si="161"/>
        <v>2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0</v>
      </c>
      <c r="Y234" s="474">
        <v>0</v>
      </c>
      <c r="Z234" s="475">
        <v>0</v>
      </c>
      <c r="AA234" s="474">
        <v>0</v>
      </c>
      <c r="AB234" s="475">
        <v>0</v>
      </c>
      <c r="AC234" s="474">
        <v>0</v>
      </c>
      <c r="AD234" s="475">
        <v>1</v>
      </c>
      <c r="AE234" s="474">
        <v>1</v>
      </c>
      <c r="AF234" s="475">
        <v>1</v>
      </c>
      <c r="AG234" s="474">
        <v>0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3854" t="s">
        <v>94</v>
      </c>
      <c r="B235" s="3296" t="s">
        <v>269</v>
      </c>
      <c r="C235" s="3296"/>
      <c r="D235" s="1975">
        <f t="shared" si="149"/>
        <v>40</v>
      </c>
      <c r="E235" s="1992">
        <f t="shared" si="161"/>
        <v>16</v>
      </c>
      <c r="F235" s="1993">
        <f t="shared" si="161"/>
        <v>24</v>
      </c>
      <c r="G235" s="1781">
        <v>0</v>
      </c>
      <c r="H235" s="1794">
        <v>0</v>
      </c>
      <c r="I235" s="1988">
        <v>0</v>
      </c>
      <c r="J235" s="1794">
        <v>0</v>
      </c>
      <c r="K235" s="1988">
        <v>0</v>
      </c>
      <c r="L235" s="1794">
        <v>0</v>
      </c>
      <c r="M235" s="1988">
        <v>0</v>
      </c>
      <c r="N235" s="1794">
        <v>0</v>
      </c>
      <c r="O235" s="1988">
        <v>0</v>
      </c>
      <c r="P235" s="1794">
        <v>0</v>
      </c>
      <c r="Q235" s="1988">
        <v>0</v>
      </c>
      <c r="R235" s="1794">
        <v>0</v>
      </c>
      <c r="S235" s="1988">
        <v>0</v>
      </c>
      <c r="T235" s="1794">
        <v>0</v>
      </c>
      <c r="U235" s="1988">
        <v>0</v>
      </c>
      <c r="V235" s="1989">
        <v>1</v>
      </c>
      <c r="W235" s="1988">
        <v>1</v>
      </c>
      <c r="X235" s="1989">
        <v>1</v>
      </c>
      <c r="Y235" s="1988">
        <v>2</v>
      </c>
      <c r="Z235" s="1989">
        <v>3</v>
      </c>
      <c r="AA235" s="1988">
        <v>1</v>
      </c>
      <c r="AB235" s="1989">
        <v>1</v>
      </c>
      <c r="AC235" s="1988">
        <v>1</v>
      </c>
      <c r="AD235" s="1989">
        <v>7</v>
      </c>
      <c r="AE235" s="1988">
        <v>4</v>
      </c>
      <c r="AF235" s="1989">
        <v>6</v>
      </c>
      <c r="AG235" s="1988">
        <v>5</v>
      </c>
      <c r="AH235" s="1989">
        <v>4</v>
      </c>
      <c r="AI235" s="1988">
        <v>0</v>
      </c>
      <c r="AJ235" s="1989">
        <v>0</v>
      </c>
      <c r="AK235" s="1988">
        <v>2</v>
      </c>
      <c r="AL235" s="1989">
        <v>1</v>
      </c>
      <c r="AM235" s="1988">
        <v>0</v>
      </c>
      <c r="AN235" s="1989">
        <v>0</v>
      </c>
      <c r="AO235" s="485">
        <v>4</v>
      </c>
      <c r="AP235" s="486">
        <v>1</v>
      </c>
      <c r="AQ235" s="1781">
        <v>34</v>
      </c>
      <c r="AR235" s="487">
        <v>32</v>
      </c>
      <c r="AS235" s="1781">
        <v>8</v>
      </c>
      <c r="AT235" s="483">
        <v>0</v>
      </c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 xml:space="preserve">* El número de pacientes de 60 años NO DEBE Ser mayor a lo registrado en el grupo Etario 60-64 años. </v>
      </c>
      <c r="BU235" s="4"/>
      <c r="BV235" s="4"/>
      <c r="BW235" s="5"/>
      <c r="CA235" s="32" t="str">
        <f t="shared" si="152"/>
        <v xml:space="preserve">* El número de pacientes de 60 años NO DEBE Ser mayor a lo registrado en el grupo Etario 60-64 años. </v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1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110</v>
      </c>
      <c r="E236" s="488">
        <f t="shared" si="161"/>
        <v>42</v>
      </c>
      <c r="F236" s="489">
        <f t="shared" si="161"/>
        <v>68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6</v>
      </c>
      <c r="X236" s="493">
        <v>7</v>
      </c>
      <c r="Y236" s="492">
        <v>7</v>
      </c>
      <c r="Z236" s="493">
        <v>6</v>
      </c>
      <c r="AA236" s="492">
        <v>1</v>
      </c>
      <c r="AB236" s="493">
        <v>7</v>
      </c>
      <c r="AC236" s="492">
        <v>5</v>
      </c>
      <c r="AD236" s="493">
        <v>13</v>
      </c>
      <c r="AE236" s="492">
        <v>3</v>
      </c>
      <c r="AF236" s="493">
        <v>15</v>
      </c>
      <c r="AG236" s="492">
        <v>13</v>
      </c>
      <c r="AH236" s="493">
        <v>13</v>
      </c>
      <c r="AI236" s="492">
        <v>2</v>
      </c>
      <c r="AJ236" s="493">
        <v>6</v>
      </c>
      <c r="AK236" s="492">
        <v>5</v>
      </c>
      <c r="AL236" s="493">
        <v>1</v>
      </c>
      <c r="AM236" s="492">
        <v>0</v>
      </c>
      <c r="AN236" s="493">
        <v>0</v>
      </c>
      <c r="AO236" s="494">
        <v>6</v>
      </c>
      <c r="AP236" s="495">
        <v>5</v>
      </c>
      <c r="AQ236" s="466"/>
      <c r="AR236" s="513"/>
      <c r="AS236" s="481">
        <v>18</v>
      </c>
      <c r="AT236" s="492">
        <v>0</v>
      </c>
      <c r="AU236" s="492">
        <v>0</v>
      </c>
      <c r="AV236" s="496">
        <v>0</v>
      </c>
      <c r="AW236" s="496">
        <v>0</v>
      </c>
      <c r="AX236" s="491">
        <v>0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33</v>
      </c>
      <c r="E237" s="488">
        <f t="shared" si="161"/>
        <v>15</v>
      </c>
      <c r="F237" s="489">
        <f t="shared" si="161"/>
        <v>18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0</v>
      </c>
      <c r="W237" s="492">
        <v>2</v>
      </c>
      <c r="X237" s="493">
        <v>1</v>
      </c>
      <c r="Y237" s="492">
        <v>2</v>
      </c>
      <c r="Z237" s="493">
        <v>3</v>
      </c>
      <c r="AA237" s="492">
        <v>1</v>
      </c>
      <c r="AB237" s="493">
        <v>2</v>
      </c>
      <c r="AC237" s="492">
        <v>1</v>
      </c>
      <c r="AD237" s="493">
        <v>3</v>
      </c>
      <c r="AE237" s="492">
        <v>3</v>
      </c>
      <c r="AF237" s="493">
        <v>4</v>
      </c>
      <c r="AG237" s="492">
        <v>4</v>
      </c>
      <c r="AH237" s="493">
        <v>5</v>
      </c>
      <c r="AI237" s="492">
        <v>1</v>
      </c>
      <c r="AJ237" s="493">
        <v>0</v>
      </c>
      <c r="AK237" s="492">
        <v>1</v>
      </c>
      <c r="AL237" s="493">
        <v>0</v>
      </c>
      <c r="AM237" s="492">
        <v>0</v>
      </c>
      <c r="AN237" s="493">
        <v>0</v>
      </c>
      <c r="AO237" s="494">
        <v>2</v>
      </c>
      <c r="AP237" s="495">
        <v>1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28</v>
      </c>
      <c r="E238" s="488">
        <f t="shared" si="161"/>
        <v>11</v>
      </c>
      <c r="F238" s="489">
        <f t="shared" si="161"/>
        <v>17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1</v>
      </c>
      <c r="X238" s="500">
        <v>2</v>
      </c>
      <c r="Y238" s="499">
        <v>2</v>
      </c>
      <c r="Z238" s="500">
        <v>2</v>
      </c>
      <c r="AA238" s="499">
        <v>0</v>
      </c>
      <c r="AB238" s="500">
        <v>3</v>
      </c>
      <c r="AC238" s="499">
        <v>1</v>
      </c>
      <c r="AD238" s="500">
        <v>2</v>
      </c>
      <c r="AE238" s="499">
        <v>1</v>
      </c>
      <c r="AF238" s="500">
        <v>3</v>
      </c>
      <c r="AG238" s="499">
        <v>5</v>
      </c>
      <c r="AH238" s="500">
        <v>4</v>
      </c>
      <c r="AI238" s="499">
        <v>0</v>
      </c>
      <c r="AJ238" s="500">
        <v>1</v>
      </c>
      <c r="AK238" s="499">
        <v>1</v>
      </c>
      <c r="AL238" s="500">
        <v>0</v>
      </c>
      <c r="AM238" s="499">
        <v>0</v>
      </c>
      <c r="AN238" s="500">
        <v>0</v>
      </c>
      <c r="AO238" s="501">
        <v>1</v>
      </c>
      <c r="AP238" s="502">
        <v>0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5</v>
      </c>
      <c r="E239" s="488">
        <f t="shared" si="161"/>
        <v>2</v>
      </c>
      <c r="F239" s="489">
        <f t="shared" si="161"/>
        <v>3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0</v>
      </c>
      <c r="Y239" s="499">
        <v>1</v>
      </c>
      <c r="Z239" s="500">
        <v>0</v>
      </c>
      <c r="AA239" s="499">
        <v>0</v>
      </c>
      <c r="AB239" s="500">
        <v>0</v>
      </c>
      <c r="AC239" s="499">
        <v>0</v>
      </c>
      <c r="AD239" s="500">
        <v>3</v>
      </c>
      <c r="AE239" s="499">
        <v>0</v>
      </c>
      <c r="AF239" s="500">
        <v>0</v>
      </c>
      <c r="AG239" s="499">
        <v>0</v>
      </c>
      <c r="AH239" s="500">
        <v>0</v>
      </c>
      <c r="AI239" s="499">
        <v>1</v>
      </c>
      <c r="AJ239" s="500">
        <v>0</v>
      </c>
      <c r="AK239" s="499">
        <v>0</v>
      </c>
      <c r="AL239" s="500">
        <v>0</v>
      </c>
      <c r="AM239" s="499">
        <v>0</v>
      </c>
      <c r="AN239" s="500">
        <v>0</v>
      </c>
      <c r="AO239" s="501">
        <v>0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855"/>
      <c r="B240" s="3864" t="s">
        <v>274</v>
      </c>
      <c r="C240" s="3864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/>
      <c r="J240" s="473"/>
      <c r="K240" s="474"/>
      <c r="L240" s="473"/>
      <c r="M240" s="474"/>
      <c r="N240" s="473"/>
      <c r="O240" s="474"/>
      <c r="P240" s="473"/>
      <c r="Q240" s="474"/>
      <c r="R240" s="473"/>
      <c r="S240" s="474"/>
      <c r="T240" s="473"/>
      <c r="U240" s="474"/>
      <c r="V240" s="475"/>
      <c r="W240" s="474"/>
      <c r="X240" s="475"/>
      <c r="Y240" s="474"/>
      <c r="Z240" s="475"/>
      <c r="AA240" s="474"/>
      <c r="AB240" s="475"/>
      <c r="AC240" s="474"/>
      <c r="AD240" s="475"/>
      <c r="AE240" s="474"/>
      <c r="AF240" s="475"/>
      <c r="AG240" s="474"/>
      <c r="AH240" s="475"/>
      <c r="AI240" s="474"/>
      <c r="AJ240" s="475"/>
      <c r="AK240" s="474"/>
      <c r="AL240" s="475"/>
      <c r="AM240" s="474"/>
      <c r="AN240" s="475"/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3854" t="s">
        <v>275</v>
      </c>
      <c r="B241" s="3296" t="s">
        <v>269</v>
      </c>
      <c r="C241" s="3296"/>
      <c r="D241" s="1975">
        <f>SUM(E241+F241)</f>
        <v>28</v>
      </c>
      <c r="E241" s="1992">
        <f t="shared" si="161"/>
        <v>15</v>
      </c>
      <c r="F241" s="1993">
        <f t="shared" si="161"/>
        <v>13</v>
      </c>
      <c r="G241" s="1781">
        <v>0</v>
      </c>
      <c r="H241" s="1794">
        <v>1</v>
      </c>
      <c r="I241" s="1988">
        <v>2</v>
      </c>
      <c r="J241" s="1794">
        <v>0</v>
      </c>
      <c r="K241" s="1988">
        <v>1</v>
      </c>
      <c r="L241" s="1794">
        <v>0</v>
      </c>
      <c r="M241" s="1988">
        <v>2</v>
      </c>
      <c r="N241" s="1794">
        <v>6</v>
      </c>
      <c r="O241" s="1988">
        <v>2</v>
      </c>
      <c r="P241" s="1794">
        <v>1</v>
      </c>
      <c r="Q241" s="1988">
        <v>1</v>
      </c>
      <c r="R241" s="1794">
        <v>1</v>
      </c>
      <c r="S241" s="1988">
        <v>2</v>
      </c>
      <c r="T241" s="1794">
        <v>2</v>
      </c>
      <c r="U241" s="1988">
        <v>2</v>
      </c>
      <c r="V241" s="1794">
        <v>1</v>
      </c>
      <c r="W241" s="1988">
        <v>3</v>
      </c>
      <c r="X241" s="1794">
        <v>1</v>
      </c>
      <c r="Y241" s="1988">
        <v>0</v>
      </c>
      <c r="Z241" s="1794">
        <v>0</v>
      </c>
      <c r="AA241" s="1988">
        <v>0</v>
      </c>
      <c r="AB241" s="1794">
        <v>0</v>
      </c>
      <c r="AC241" s="1988">
        <v>0</v>
      </c>
      <c r="AD241" s="1794">
        <v>0</v>
      </c>
      <c r="AE241" s="1988">
        <v>0</v>
      </c>
      <c r="AF241" s="1794">
        <v>0</v>
      </c>
      <c r="AG241" s="1988">
        <v>0</v>
      </c>
      <c r="AH241" s="1794">
        <v>0</v>
      </c>
      <c r="AI241" s="1988">
        <v>0</v>
      </c>
      <c r="AJ241" s="1794">
        <v>0</v>
      </c>
      <c r="AK241" s="1988">
        <v>0</v>
      </c>
      <c r="AL241" s="1794">
        <v>0</v>
      </c>
      <c r="AM241" s="1988">
        <v>0</v>
      </c>
      <c r="AN241" s="1794">
        <v>0</v>
      </c>
      <c r="AO241" s="1990">
        <v>0</v>
      </c>
      <c r="AP241" s="1994"/>
      <c r="AQ241" s="1781">
        <v>15</v>
      </c>
      <c r="AR241" s="487">
        <v>15</v>
      </c>
      <c r="AS241" s="1781">
        <v>5</v>
      </c>
      <c r="AT241" s="483">
        <v>0</v>
      </c>
      <c r="AU241" s="483">
        <v>0</v>
      </c>
      <c r="AV241" s="487">
        <v>0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76</v>
      </c>
      <c r="E242" s="488">
        <f t="shared" si="161"/>
        <v>47</v>
      </c>
      <c r="F242" s="489">
        <f t="shared" si="161"/>
        <v>29</v>
      </c>
      <c r="G242" s="490">
        <v>0</v>
      </c>
      <c r="H242" s="491">
        <v>0</v>
      </c>
      <c r="I242" s="492">
        <v>3</v>
      </c>
      <c r="J242" s="491">
        <v>0</v>
      </c>
      <c r="K242" s="492">
        <v>0</v>
      </c>
      <c r="L242" s="491">
        <v>1</v>
      </c>
      <c r="M242" s="492">
        <v>3</v>
      </c>
      <c r="N242" s="491">
        <v>3</v>
      </c>
      <c r="O242" s="492">
        <v>10</v>
      </c>
      <c r="P242" s="491">
        <v>2</v>
      </c>
      <c r="Q242" s="492">
        <v>8</v>
      </c>
      <c r="R242" s="491">
        <v>3</v>
      </c>
      <c r="S242" s="492">
        <v>6</v>
      </c>
      <c r="T242" s="491">
        <v>7</v>
      </c>
      <c r="U242" s="492">
        <v>9</v>
      </c>
      <c r="V242" s="491">
        <v>4</v>
      </c>
      <c r="W242" s="492">
        <v>7</v>
      </c>
      <c r="X242" s="491">
        <v>5</v>
      </c>
      <c r="Y242" s="492">
        <v>0</v>
      </c>
      <c r="Z242" s="491">
        <v>2</v>
      </c>
      <c r="AA242" s="492">
        <v>1</v>
      </c>
      <c r="AB242" s="491">
        <v>2</v>
      </c>
      <c r="AC242" s="492">
        <v>0</v>
      </c>
      <c r="AD242" s="491">
        <v>0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17</v>
      </c>
      <c r="AT242" s="492">
        <v>0</v>
      </c>
      <c r="AU242" s="492">
        <v>0</v>
      </c>
      <c r="AV242" s="496">
        <v>10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28</v>
      </c>
      <c r="E243" s="488">
        <f t="shared" si="161"/>
        <v>15</v>
      </c>
      <c r="F243" s="489">
        <f t="shared" si="161"/>
        <v>13</v>
      </c>
      <c r="G243" s="490">
        <v>0</v>
      </c>
      <c r="H243" s="491">
        <v>1</v>
      </c>
      <c r="I243" s="492">
        <v>2</v>
      </c>
      <c r="J243" s="491">
        <v>0</v>
      </c>
      <c r="K243" s="492">
        <v>1</v>
      </c>
      <c r="L243" s="491">
        <v>0</v>
      </c>
      <c r="M243" s="492">
        <v>2</v>
      </c>
      <c r="N243" s="491">
        <v>6</v>
      </c>
      <c r="O243" s="492">
        <v>2</v>
      </c>
      <c r="P243" s="491">
        <v>1</v>
      </c>
      <c r="Q243" s="492">
        <v>1</v>
      </c>
      <c r="R243" s="491">
        <v>1</v>
      </c>
      <c r="S243" s="492">
        <v>2</v>
      </c>
      <c r="T243" s="491">
        <v>2</v>
      </c>
      <c r="U243" s="492">
        <v>2</v>
      </c>
      <c r="V243" s="491">
        <v>1</v>
      </c>
      <c r="W243" s="492">
        <v>3</v>
      </c>
      <c r="X243" s="491">
        <v>1</v>
      </c>
      <c r="Y243" s="492">
        <v>0</v>
      </c>
      <c r="Z243" s="491">
        <v>0</v>
      </c>
      <c r="AA243" s="492">
        <v>0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0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6</v>
      </c>
      <c r="E244" s="488">
        <f t="shared" si="161"/>
        <v>2</v>
      </c>
      <c r="F244" s="489">
        <f t="shared" si="161"/>
        <v>4</v>
      </c>
      <c r="G244" s="497">
        <v>0</v>
      </c>
      <c r="H244" s="498">
        <v>1</v>
      </c>
      <c r="I244" s="499">
        <v>0</v>
      </c>
      <c r="J244" s="498">
        <v>0</v>
      </c>
      <c r="K244" s="499">
        <v>0</v>
      </c>
      <c r="L244" s="498">
        <v>0</v>
      </c>
      <c r="M244" s="499">
        <v>0</v>
      </c>
      <c r="N244" s="498">
        <v>0</v>
      </c>
      <c r="O244" s="499">
        <v>1</v>
      </c>
      <c r="P244" s="498">
        <v>0</v>
      </c>
      <c r="Q244" s="499">
        <v>0</v>
      </c>
      <c r="R244" s="498">
        <v>1</v>
      </c>
      <c r="S244" s="499">
        <v>0</v>
      </c>
      <c r="T244" s="498">
        <v>1</v>
      </c>
      <c r="U244" s="499">
        <v>0</v>
      </c>
      <c r="V244" s="498">
        <v>0</v>
      </c>
      <c r="W244" s="499">
        <v>1</v>
      </c>
      <c r="X244" s="498">
        <v>1</v>
      </c>
      <c r="Y244" s="499">
        <v>0</v>
      </c>
      <c r="Z244" s="498">
        <v>0</v>
      </c>
      <c r="AA244" s="499">
        <v>0</v>
      </c>
      <c r="AB244" s="498">
        <v>0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1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0</v>
      </c>
      <c r="E245" s="488">
        <f t="shared" si="161"/>
        <v>0</v>
      </c>
      <c r="F245" s="489">
        <f t="shared" si="161"/>
        <v>0</v>
      </c>
      <c r="G245" s="497">
        <v>0</v>
      </c>
      <c r="H245" s="498">
        <v>0</v>
      </c>
      <c r="I245" s="499">
        <v>0</v>
      </c>
      <c r="J245" s="498">
        <v>0</v>
      </c>
      <c r="K245" s="499">
        <v>0</v>
      </c>
      <c r="L245" s="498">
        <v>0</v>
      </c>
      <c r="M245" s="499">
        <v>0</v>
      </c>
      <c r="N245" s="498">
        <v>0</v>
      </c>
      <c r="O245" s="499">
        <v>0</v>
      </c>
      <c r="P245" s="498">
        <v>0</v>
      </c>
      <c r="Q245" s="499">
        <v>0</v>
      </c>
      <c r="R245" s="498">
        <v>0</v>
      </c>
      <c r="S245" s="499">
        <v>0</v>
      </c>
      <c r="T245" s="498">
        <v>0</v>
      </c>
      <c r="U245" s="499">
        <v>0</v>
      </c>
      <c r="V245" s="498">
        <v>0</v>
      </c>
      <c r="W245" s="499">
        <v>0</v>
      </c>
      <c r="X245" s="498">
        <v>0</v>
      </c>
      <c r="Y245" s="499">
        <v>0</v>
      </c>
      <c r="Z245" s="498">
        <v>0</v>
      </c>
      <c r="AA245" s="499">
        <v>0</v>
      </c>
      <c r="AB245" s="498">
        <v>0</v>
      </c>
      <c r="AC245" s="499">
        <v>0</v>
      </c>
      <c r="AD245" s="498">
        <v>0</v>
      </c>
      <c r="AE245" s="499">
        <v>0</v>
      </c>
      <c r="AF245" s="498">
        <v>0</v>
      </c>
      <c r="AG245" s="499">
        <v>0</v>
      </c>
      <c r="AH245" s="498">
        <v>0</v>
      </c>
      <c r="AI245" s="499">
        <v>0</v>
      </c>
      <c r="AJ245" s="498">
        <v>0</v>
      </c>
      <c r="AK245" s="499">
        <v>0</v>
      </c>
      <c r="AL245" s="498">
        <v>0</v>
      </c>
      <c r="AM245" s="499">
        <v>0</v>
      </c>
      <c r="AN245" s="498">
        <v>0</v>
      </c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855"/>
      <c r="B246" s="3864" t="s">
        <v>274</v>
      </c>
      <c r="C246" s="3864"/>
      <c r="D246" s="506">
        <f t="shared" si="149"/>
        <v>0</v>
      </c>
      <c r="E246" s="507">
        <f t="shared" si="161"/>
        <v>0</v>
      </c>
      <c r="F246" s="508">
        <f t="shared" si="161"/>
        <v>0</v>
      </c>
      <c r="G246" s="3528"/>
      <c r="H246" s="3528"/>
      <c r="I246" s="474"/>
      <c r="J246" s="473"/>
      <c r="K246" s="474"/>
      <c r="L246" s="473"/>
      <c r="M246" s="474"/>
      <c r="N246" s="473"/>
      <c r="O246" s="474"/>
      <c r="P246" s="473"/>
      <c r="Q246" s="474"/>
      <c r="R246" s="473"/>
      <c r="S246" s="474"/>
      <c r="T246" s="473"/>
      <c r="U246" s="474"/>
      <c r="V246" s="473"/>
      <c r="W246" s="474"/>
      <c r="X246" s="473"/>
      <c r="Y246" s="474"/>
      <c r="Z246" s="473"/>
      <c r="AA246" s="474"/>
      <c r="AB246" s="473"/>
      <c r="AC246" s="474"/>
      <c r="AD246" s="473"/>
      <c r="AE246" s="474"/>
      <c r="AF246" s="473"/>
      <c r="AG246" s="474"/>
      <c r="AH246" s="473"/>
      <c r="AI246" s="474"/>
      <c r="AJ246" s="473"/>
      <c r="AK246" s="474"/>
      <c r="AL246" s="473"/>
      <c r="AM246" s="474"/>
      <c r="AN246" s="473"/>
      <c r="AO246" s="476">
        <v>0</v>
      </c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3854" t="s">
        <v>276</v>
      </c>
      <c r="B247" s="3296" t="s">
        <v>269</v>
      </c>
      <c r="C247" s="3296"/>
      <c r="D247" s="1975">
        <f t="shared" si="149"/>
        <v>4</v>
      </c>
      <c r="E247" s="1992">
        <f t="shared" si="161"/>
        <v>2</v>
      </c>
      <c r="F247" s="1993">
        <f t="shared" si="161"/>
        <v>2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0</v>
      </c>
      <c r="X247" s="484">
        <v>1</v>
      </c>
      <c r="Y247" s="1988">
        <v>1</v>
      </c>
      <c r="Z247" s="1989">
        <v>1</v>
      </c>
      <c r="AA247" s="1988">
        <v>1</v>
      </c>
      <c r="AB247" s="1989">
        <v>0</v>
      </c>
      <c r="AC247" s="1988">
        <v>0</v>
      </c>
      <c r="AD247" s="1989">
        <v>0</v>
      </c>
      <c r="AE247" s="1988">
        <v>0</v>
      </c>
      <c r="AF247" s="1989">
        <v>0</v>
      </c>
      <c r="AG247" s="1988">
        <v>0</v>
      </c>
      <c r="AH247" s="1989">
        <v>0</v>
      </c>
      <c r="AI247" s="1988">
        <v>0</v>
      </c>
      <c r="AJ247" s="1989">
        <v>0</v>
      </c>
      <c r="AK247" s="1988">
        <v>0</v>
      </c>
      <c r="AL247" s="1989">
        <v>0</v>
      </c>
      <c r="AM247" s="1988">
        <v>0</v>
      </c>
      <c r="AN247" s="1989">
        <v>0</v>
      </c>
      <c r="AO247" s="1995"/>
      <c r="AP247" s="1994"/>
      <c r="AQ247" s="1781">
        <v>4</v>
      </c>
      <c r="AR247" s="487">
        <v>4</v>
      </c>
      <c r="AS247" s="1781">
        <v>3</v>
      </c>
      <c r="AT247" s="483">
        <v>0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156</v>
      </c>
      <c r="E248" s="488">
        <f t="shared" si="161"/>
        <v>69</v>
      </c>
      <c r="F248" s="489">
        <f t="shared" si="161"/>
        <v>87</v>
      </c>
      <c r="G248" s="490">
        <v>0</v>
      </c>
      <c r="H248" s="491">
        <v>0</v>
      </c>
      <c r="I248" s="492">
        <v>1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4</v>
      </c>
      <c r="V248" s="493">
        <v>0</v>
      </c>
      <c r="W248" s="492">
        <v>11</v>
      </c>
      <c r="X248" s="493">
        <v>11</v>
      </c>
      <c r="Y248" s="492">
        <v>35</v>
      </c>
      <c r="Z248" s="493">
        <v>42</v>
      </c>
      <c r="AA248" s="492">
        <v>18</v>
      </c>
      <c r="AB248" s="493">
        <v>32</v>
      </c>
      <c r="AC248" s="492">
        <v>0</v>
      </c>
      <c r="AD248" s="493">
        <v>1</v>
      </c>
      <c r="AE248" s="492">
        <v>0</v>
      </c>
      <c r="AF248" s="493">
        <v>1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32</v>
      </c>
      <c r="AT248" s="492">
        <v>0</v>
      </c>
      <c r="AU248" s="492">
        <v>0</v>
      </c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3</v>
      </c>
      <c r="E249" s="488">
        <f t="shared" si="161"/>
        <v>2</v>
      </c>
      <c r="F249" s="489">
        <f t="shared" si="161"/>
        <v>1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0</v>
      </c>
      <c r="X249" s="493">
        <v>1</v>
      </c>
      <c r="Y249" s="492">
        <v>2</v>
      </c>
      <c r="Z249" s="493">
        <v>0</v>
      </c>
      <c r="AA249" s="492">
        <v>0</v>
      </c>
      <c r="AB249" s="493">
        <v>0</v>
      </c>
      <c r="AC249" s="492">
        <v>0</v>
      </c>
      <c r="AD249" s="493">
        <v>0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5</v>
      </c>
      <c r="E250" s="488">
        <f t="shared" si="161"/>
        <v>1</v>
      </c>
      <c r="F250" s="489">
        <f t="shared" si="161"/>
        <v>4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0</v>
      </c>
      <c r="X250" s="500">
        <v>1</v>
      </c>
      <c r="Y250" s="499">
        <v>0</v>
      </c>
      <c r="Z250" s="500">
        <v>2</v>
      </c>
      <c r="AA250" s="499">
        <v>1</v>
      </c>
      <c r="AB250" s="500">
        <v>1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4</v>
      </c>
      <c r="E251" s="488">
        <f t="shared" si="161"/>
        <v>4</v>
      </c>
      <c r="F251" s="489">
        <f t="shared" si="161"/>
        <v>0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0</v>
      </c>
      <c r="Y251" s="499">
        <v>4</v>
      </c>
      <c r="Z251" s="500">
        <v>0</v>
      </c>
      <c r="AA251" s="499">
        <v>0</v>
      </c>
      <c r="AB251" s="500">
        <v>0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855"/>
      <c r="B252" s="3864" t="s">
        <v>274</v>
      </c>
      <c r="C252" s="3864"/>
      <c r="D252" s="506">
        <f t="shared" si="149"/>
        <v>0</v>
      </c>
      <c r="E252" s="507">
        <f t="shared" si="161"/>
        <v>0</v>
      </c>
      <c r="F252" s="507">
        <f t="shared" si="161"/>
        <v>0</v>
      </c>
      <c r="G252" s="472"/>
      <c r="H252" s="473"/>
      <c r="I252" s="474"/>
      <c r="J252" s="473"/>
      <c r="K252" s="474"/>
      <c r="L252" s="473"/>
      <c r="M252" s="474"/>
      <c r="N252" s="473"/>
      <c r="O252" s="474"/>
      <c r="P252" s="473"/>
      <c r="Q252" s="474"/>
      <c r="R252" s="473"/>
      <c r="S252" s="474"/>
      <c r="T252" s="473"/>
      <c r="U252" s="474"/>
      <c r="V252" s="475"/>
      <c r="W252" s="474"/>
      <c r="X252" s="475"/>
      <c r="Y252" s="474"/>
      <c r="Z252" s="475"/>
      <c r="AA252" s="474"/>
      <c r="AB252" s="475"/>
      <c r="AC252" s="474"/>
      <c r="AD252" s="475"/>
      <c r="AE252" s="474"/>
      <c r="AF252" s="475"/>
      <c r="AG252" s="474"/>
      <c r="AH252" s="475"/>
      <c r="AI252" s="474"/>
      <c r="AJ252" s="475"/>
      <c r="AK252" s="474"/>
      <c r="AL252" s="475"/>
      <c r="AM252" s="474"/>
      <c r="AN252" s="475"/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3972" t="s">
        <v>277</v>
      </c>
      <c r="B253" s="3296" t="s">
        <v>269</v>
      </c>
      <c r="C253" s="3296"/>
      <c r="D253" s="1975">
        <f t="shared" si="149"/>
        <v>0</v>
      </c>
      <c r="E253" s="1992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1989"/>
      <c r="AI253" s="1988"/>
      <c r="AJ253" s="1989"/>
      <c r="AK253" s="1988"/>
      <c r="AL253" s="1989"/>
      <c r="AM253" s="1988"/>
      <c r="AN253" s="1989"/>
      <c r="AO253" s="1996"/>
      <c r="AP253" s="1997"/>
      <c r="AQ253" s="1781"/>
      <c r="AR253" s="487"/>
      <c r="AS253" s="1781"/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/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973"/>
      <c r="B258" s="3864" t="s">
        <v>274</v>
      </c>
      <c r="C258" s="3864"/>
      <c r="D258" s="1998">
        <f t="shared" si="149"/>
        <v>0</v>
      </c>
      <c r="E258" s="1079">
        <f t="shared" si="161"/>
        <v>0</v>
      </c>
      <c r="F258" s="1777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1999"/>
      <c r="AD258" s="2000"/>
      <c r="AE258" s="1999"/>
      <c r="AF258" s="2000"/>
      <c r="AG258" s="1999"/>
      <c r="AH258" s="2000"/>
      <c r="AI258" s="1999"/>
      <c r="AJ258" s="2000"/>
      <c r="AK258" s="1999"/>
      <c r="AL258" s="2000"/>
      <c r="AM258" s="1999"/>
      <c r="AN258" s="2000"/>
      <c r="AO258" s="2001"/>
      <c r="AP258" s="2002"/>
      <c r="AQ258" s="1778"/>
      <c r="AR258" s="1082"/>
      <c r="AS258" s="510"/>
      <c r="AT258" s="1999">
        <v>0</v>
      </c>
      <c r="AU258" s="1999">
        <v>0</v>
      </c>
      <c r="AV258" s="1083">
        <v>0</v>
      </c>
      <c r="AW258" s="1083">
        <v>0</v>
      </c>
      <c r="AX258" s="2003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3854" t="s">
        <v>104</v>
      </c>
      <c r="B259" s="3296" t="s">
        <v>269</v>
      </c>
      <c r="C259" s="3296"/>
      <c r="D259" s="411">
        <f t="shared" si="149"/>
        <v>31</v>
      </c>
      <c r="E259" s="479">
        <f t="shared" si="161"/>
        <v>6</v>
      </c>
      <c r="F259" s="480">
        <f t="shared" si="161"/>
        <v>25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0</v>
      </c>
      <c r="V259" s="484">
        <v>0</v>
      </c>
      <c r="W259" s="483">
        <v>0</v>
      </c>
      <c r="X259" s="484">
        <v>0</v>
      </c>
      <c r="Y259" s="483">
        <v>2</v>
      </c>
      <c r="Z259" s="484">
        <v>2</v>
      </c>
      <c r="AA259" s="483">
        <v>1</v>
      </c>
      <c r="AB259" s="484">
        <v>0</v>
      </c>
      <c r="AC259" s="483">
        <v>0</v>
      </c>
      <c r="AD259" s="484">
        <v>3</v>
      </c>
      <c r="AE259" s="483">
        <v>1</v>
      </c>
      <c r="AF259" s="484">
        <v>6</v>
      </c>
      <c r="AG259" s="483">
        <v>1</v>
      </c>
      <c r="AH259" s="484">
        <v>7</v>
      </c>
      <c r="AI259" s="483">
        <v>1</v>
      </c>
      <c r="AJ259" s="484">
        <v>3</v>
      </c>
      <c r="AK259" s="483">
        <v>0</v>
      </c>
      <c r="AL259" s="484">
        <v>3</v>
      </c>
      <c r="AM259" s="483">
        <v>0</v>
      </c>
      <c r="AN259" s="484">
        <v>1</v>
      </c>
      <c r="AO259" s="485">
        <v>1</v>
      </c>
      <c r="AP259" s="486">
        <v>1</v>
      </c>
      <c r="AQ259" s="481">
        <v>3</v>
      </c>
      <c r="AR259" s="487">
        <v>3</v>
      </c>
      <c r="AS259" s="1781">
        <v>4</v>
      </c>
      <c r="AT259" s="483">
        <v>0</v>
      </c>
      <c r="AU259" s="483">
        <v>0</v>
      </c>
      <c r="AV259" s="487">
        <v>0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140</v>
      </c>
      <c r="E260" s="488">
        <f t="shared" si="161"/>
        <v>32</v>
      </c>
      <c r="F260" s="489">
        <f t="shared" si="161"/>
        <v>108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1</v>
      </c>
      <c r="V260" s="493">
        <v>1</v>
      </c>
      <c r="W260" s="492">
        <v>2</v>
      </c>
      <c r="X260" s="493">
        <v>1</v>
      </c>
      <c r="Y260" s="492">
        <v>6</v>
      </c>
      <c r="Z260" s="493">
        <v>12</v>
      </c>
      <c r="AA260" s="492">
        <v>1</v>
      </c>
      <c r="AB260" s="493">
        <v>4</v>
      </c>
      <c r="AC260" s="492">
        <v>0</v>
      </c>
      <c r="AD260" s="493">
        <v>10</v>
      </c>
      <c r="AE260" s="492">
        <v>4</v>
      </c>
      <c r="AF260" s="493">
        <v>18</v>
      </c>
      <c r="AG260" s="492">
        <v>12</v>
      </c>
      <c r="AH260" s="493">
        <v>34</v>
      </c>
      <c r="AI260" s="492">
        <v>4</v>
      </c>
      <c r="AJ260" s="493">
        <v>13</v>
      </c>
      <c r="AK260" s="492">
        <v>0</v>
      </c>
      <c r="AL260" s="493">
        <v>12</v>
      </c>
      <c r="AM260" s="492">
        <v>2</v>
      </c>
      <c r="AN260" s="493">
        <v>3</v>
      </c>
      <c r="AO260" s="494">
        <v>4</v>
      </c>
      <c r="AP260" s="495">
        <v>7</v>
      </c>
      <c r="AQ260" s="466"/>
      <c r="AR260" s="513"/>
      <c r="AS260" s="481">
        <v>24</v>
      </c>
      <c r="AT260" s="492">
        <v>0</v>
      </c>
      <c r="AU260" s="492">
        <v>0</v>
      </c>
      <c r="AV260" s="496">
        <v>2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30</v>
      </c>
      <c r="E261" s="488">
        <f t="shared" si="161"/>
        <v>7</v>
      </c>
      <c r="F261" s="489">
        <f t="shared" si="161"/>
        <v>23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0</v>
      </c>
      <c r="V261" s="493">
        <v>0</v>
      </c>
      <c r="W261" s="492">
        <v>0</v>
      </c>
      <c r="X261" s="493">
        <v>0</v>
      </c>
      <c r="Y261" s="492">
        <v>2</v>
      </c>
      <c r="Z261" s="493">
        <v>2</v>
      </c>
      <c r="AA261" s="492">
        <v>1</v>
      </c>
      <c r="AB261" s="493">
        <v>0</v>
      </c>
      <c r="AC261" s="492">
        <v>0</v>
      </c>
      <c r="AD261" s="493">
        <v>2</v>
      </c>
      <c r="AE261" s="492">
        <v>1</v>
      </c>
      <c r="AF261" s="493">
        <v>6</v>
      </c>
      <c r="AG261" s="492">
        <v>2</v>
      </c>
      <c r="AH261" s="493">
        <v>7</v>
      </c>
      <c r="AI261" s="492">
        <v>1</v>
      </c>
      <c r="AJ261" s="493">
        <v>2</v>
      </c>
      <c r="AK261" s="492">
        <v>0</v>
      </c>
      <c r="AL261" s="493">
        <v>3</v>
      </c>
      <c r="AM261" s="492">
        <v>0</v>
      </c>
      <c r="AN261" s="493">
        <v>1</v>
      </c>
      <c r="AO261" s="494">
        <v>1</v>
      </c>
      <c r="AP261" s="495">
        <v>1</v>
      </c>
      <c r="AQ261" s="466"/>
      <c r="AR261" s="513"/>
      <c r="AS261" s="513"/>
      <c r="AT261" s="492">
        <v>0</v>
      </c>
      <c r="AU261" s="492">
        <v>0</v>
      </c>
      <c r="AV261" s="496">
        <v>0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36</v>
      </c>
      <c r="E262" s="488">
        <f t="shared" si="161"/>
        <v>8</v>
      </c>
      <c r="F262" s="489">
        <f t="shared" si="161"/>
        <v>28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0</v>
      </c>
      <c r="V262" s="500">
        <v>0</v>
      </c>
      <c r="W262" s="499">
        <v>1</v>
      </c>
      <c r="X262" s="500">
        <v>0</v>
      </c>
      <c r="Y262" s="499">
        <v>2</v>
      </c>
      <c r="Z262" s="500">
        <v>3</v>
      </c>
      <c r="AA262" s="499">
        <v>1</v>
      </c>
      <c r="AB262" s="500">
        <v>2</v>
      </c>
      <c r="AC262" s="499">
        <v>0</v>
      </c>
      <c r="AD262" s="500">
        <v>4</v>
      </c>
      <c r="AE262" s="499">
        <v>0</v>
      </c>
      <c r="AF262" s="500">
        <v>4</v>
      </c>
      <c r="AG262" s="499">
        <v>2</v>
      </c>
      <c r="AH262" s="500">
        <v>6</v>
      </c>
      <c r="AI262" s="499">
        <v>1</v>
      </c>
      <c r="AJ262" s="500">
        <v>4</v>
      </c>
      <c r="AK262" s="499">
        <v>0</v>
      </c>
      <c r="AL262" s="500">
        <v>4</v>
      </c>
      <c r="AM262" s="499">
        <v>1</v>
      </c>
      <c r="AN262" s="500">
        <v>1</v>
      </c>
      <c r="AO262" s="501">
        <v>3</v>
      </c>
      <c r="AP262" s="502">
        <v>3</v>
      </c>
      <c r="AQ262" s="503"/>
      <c r="AR262" s="523"/>
      <c r="AS262" s="513"/>
      <c r="AT262" s="499">
        <v>0</v>
      </c>
      <c r="AU262" s="499">
        <v>0</v>
      </c>
      <c r="AV262" s="505">
        <v>1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17</v>
      </c>
      <c r="E263" s="488">
        <f t="shared" si="161"/>
        <v>5</v>
      </c>
      <c r="F263" s="489">
        <f t="shared" si="161"/>
        <v>12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1</v>
      </c>
      <c r="X263" s="500">
        <v>0</v>
      </c>
      <c r="Y263" s="499">
        <v>3</v>
      </c>
      <c r="Z263" s="500">
        <v>0</v>
      </c>
      <c r="AA263" s="499">
        <v>0</v>
      </c>
      <c r="AB263" s="500">
        <v>0</v>
      </c>
      <c r="AC263" s="499">
        <v>0</v>
      </c>
      <c r="AD263" s="500">
        <v>0</v>
      </c>
      <c r="AE263" s="499">
        <v>0</v>
      </c>
      <c r="AF263" s="500">
        <v>4</v>
      </c>
      <c r="AG263" s="499">
        <v>1</v>
      </c>
      <c r="AH263" s="500">
        <v>4</v>
      </c>
      <c r="AI263" s="499">
        <v>0</v>
      </c>
      <c r="AJ263" s="500">
        <v>2</v>
      </c>
      <c r="AK263" s="499">
        <v>0</v>
      </c>
      <c r="AL263" s="500">
        <v>2</v>
      </c>
      <c r="AM263" s="499">
        <v>0</v>
      </c>
      <c r="AN263" s="500">
        <v>0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1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855"/>
      <c r="B264" s="3302" t="s">
        <v>274</v>
      </c>
      <c r="C264" s="3302"/>
      <c r="D264" s="524">
        <f t="shared" si="149"/>
        <v>1</v>
      </c>
      <c r="E264" s="525">
        <f t="shared" si="161"/>
        <v>0</v>
      </c>
      <c r="F264" s="526">
        <f t="shared" si="161"/>
        <v>1</v>
      </c>
      <c r="G264" s="497">
        <v>0</v>
      </c>
      <c r="H264" s="498">
        <v>0</v>
      </c>
      <c r="I264" s="499">
        <v>0</v>
      </c>
      <c r="J264" s="498">
        <v>0</v>
      </c>
      <c r="K264" s="499">
        <v>0</v>
      </c>
      <c r="L264" s="498">
        <v>0</v>
      </c>
      <c r="M264" s="499">
        <v>0</v>
      </c>
      <c r="N264" s="498">
        <v>0</v>
      </c>
      <c r="O264" s="499">
        <v>0</v>
      </c>
      <c r="P264" s="498">
        <v>0</v>
      </c>
      <c r="Q264" s="499">
        <v>0</v>
      </c>
      <c r="R264" s="498">
        <v>0</v>
      </c>
      <c r="S264" s="499">
        <v>0</v>
      </c>
      <c r="T264" s="498">
        <v>0</v>
      </c>
      <c r="U264" s="499">
        <v>0</v>
      </c>
      <c r="V264" s="500">
        <v>0</v>
      </c>
      <c r="W264" s="499">
        <v>0</v>
      </c>
      <c r="X264" s="500">
        <v>0</v>
      </c>
      <c r="Y264" s="499">
        <v>0</v>
      </c>
      <c r="Z264" s="500">
        <v>0</v>
      </c>
      <c r="AA264" s="499">
        <v>0</v>
      </c>
      <c r="AB264" s="500">
        <v>0</v>
      </c>
      <c r="AC264" s="499">
        <v>0</v>
      </c>
      <c r="AD264" s="500">
        <v>0</v>
      </c>
      <c r="AE264" s="499">
        <v>0</v>
      </c>
      <c r="AF264" s="500">
        <v>0</v>
      </c>
      <c r="AG264" s="499">
        <v>0</v>
      </c>
      <c r="AH264" s="500">
        <v>0</v>
      </c>
      <c r="AI264" s="499">
        <v>0</v>
      </c>
      <c r="AJ264" s="500">
        <v>1</v>
      </c>
      <c r="AK264" s="499">
        <v>0</v>
      </c>
      <c r="AL264" s="500">
        <v>0</v>
      </c>
      <c r="AM264" s="499">
        <v>0</v>
      </c>
      <c r="AN264" s="500">
        <v>0</v>
      </c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3854" t="s">
        <v>278</v>
      </c>
      <c r="B265" s="3296" t="s">
        <v>269</v>
      </c>
      <c r="C265" s="3296"/>
      <c r="D265" s="1975">
        <f t="shared" si="149"/>
        <v>0</v>
      </c>
      <c r="E265" s="1992">
        <f t="shared" ref="E265:F282" si="166">+Y265+AA265+AC265+AE265+AG265+AI265+AK265+AM265</f>
        <v>0</v>
      </c>
      <c r="F265" s="1993">
        <f t="shared" si="166"/>
        <v>0</v>
      </c>
      <c r="G265" s="2004"/>
      <c r="H265" s="2005"/>
      <c r="I265" s="2006"/>
      <c r="J265" s="2005"/>
      <c r="K265" s="2006"/>
      <c r="L265" s="2005"/>
      <c r="M265" s="2007"/>
      <c r="N265" s="2008"/>
      <c r="O265" s="2009"/>
      <c r="P265" s="2008"/>
      <c r="Q265" s="2006"/>
      <c r="R265" s="2005"/>
      <c r="S265" s="2006"/>
      <c r="T265" s="2005"/>
      <c r="U265" s="2007"/>
      <c r="V265" s="2008"/>
      <c r="W265" s="2009"/>
      <c r="X265" s="2008"/>
      <c r="Y265" s="1988"/>
      <c r="Z265" s="1989"/>
      <c r="AA265" s="1988"/>
      <c r="AB265" s="1989"/>
      <c r="AC265" s="1988"/>
      <c r="AD265" s="1989"/>
      <c r="AE265" s="1988"/>
      <c r="AF265" s="1989"/>
      <c r="AG265" s="1988"/>
      <c r="AH265" s="1989"/>
      <c r="AI265" s="1988"/>
      <c r="AJ265" s="1989"/>
      <c r="AK265" s="1988"/>
      <c r="AL265" s="1989"/>
      <c r="AM265" s="1988"/>
      <c r="AN265" s="1989"/>
      <c r="AO265" s="485">
        <v>0</v>
      </c>
      <c r="AP265" s="486">
        <v>0</v>
      </c>
      <c r="AQ265" s="1781"/>
      <c r="AR265" s="487"/>
      <c r="AS265" s="1781"/>
      <c r="AT265" s="483">
        <v>0</v>
      </c>
      <c r="AU265" s="483">
        <v>15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0</v>
      </c>
      <c r="E266" s="2010">
        <f t="shared" si="166"/>
        <v>0</v>
      </c>
      <c r="F266" s="2011">
        <f t="shared" si="166"/>
        <v>0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/>
      <c r="Z266" s="493"/>
      <c r="AA266" s="492"/>
      <c r="AB266" s="493"/>
      <c r="AC266" s="492"/>
      <c r="AD266" s="493"/>
      <c r="AE266" s="492"/>
      <c r="AF266" s="493"/>
      <c r="AG266" s="492"/>
      <c r="AH266" s="493"/>
      <c r="AI266" s="492"/>
      <c r="AJ266" s="493"/>
      <c r="AK266" s="492"/>
      <c r="AL266" s="493"/>
      <c r="AM266" s="492"/>
      <c r="AN266" s="493"/>
      <c r="AO266" s="494">
        <v>0</v>
      </c>
      <c r="AP266" s="495">
        <v>0</v>
      </c>
      <c r="AQ266" s="466"/>
      <c r="AR266" s="513"/>
      <c r="AS266" s="481"/>
      <c r="AT266" s="492">
        <v>0</v>
      </c>
      <c r="AU266" s="492">
        <v>53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0</v>
      </c>
      <c r="E267" s="2010">
        <f t="shared" si="166"/>
        <v>0</v>
      </c>
      <c r="F267" s="2011">
        <f t="shared" si="166"/>
        <v>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/>
      <c r="Z267" s="493"/>
      <c r="AA267" s="492"/>
      <c r="AB267" s="493"/>
      <c r="AC267" s="492"/>
      <c r="AD267" s="493"/>
      <c r="AE267" s="492"/>
      <c r="AF267" s="493"/>
      <c r="AG267" s="492"/>
      <c r="AH267" s="493"/>
      <c r="AI267" s="492"/>
      <c r="AJ267" s="493"/>
      <c r="AK267" s="492"/>
      <c r="AL267" s="493"/>
      <c r="AM267" s="492"/>
      <c r="AN267" s="493"/>
      <c r="AO267" s="494">
        <v>0</v>
      </c>
      <c r="AP267" s="495">
        <v>0</v>
      </c>
      <c r="AQ267" s="466"/>
      <c r="AR267" s="513"/>
      <c r="AS267" s="513"/>
      <c r="AT267" s="492">
        <v>0</v>
      </c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0</v>
      </c>
      <c r="E268" s="2010">
        <f t="shared" si="166"/>
        <v>0</v>
      </c>
      <c r="F268" s="2011">
        <f t="shared" si="166"/>
        <v>0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/>
      <c r="Z268" s="500"/>
      <c r="AA268" s="499"/>
      <c r="AB268" s="500"/>
      <c r="AC268" s="499"/>
      <c r="AD268" s="500"/>
      <c r="AE268" s="499"/>
      <c r="AF268" s="500"/>
      <c r="AG268" s="499"/>
      <c r="AH268" s="500"/>
      <c r="AI268" s="499"/>
      <c r="AJ268" s="500"/>
      <c r="AK268" s="499"/>
      <c r="AL268" s="500"/>
      <c r="AM268" s="499"/>
      <c r="AN268" s="500"/>
      <c r="AO268" s="501">
        <v>0</v>
      </c>
      <c r="AP268" s="502">
        <v>0</v>
      </c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2010">
        <f t="shared" si="166"/>
        <v>0</v>
      </c>
      <c r="F269" s="2011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/>
      <c r="Z269" s="500"/>
      <c r="AA269" s="499"/>
      <c r="AB269" s="500"/>
      <c r="AC269" s="499"/>
      <c r="AD269" s="500"/>
      <c r="AE269" s="499"/>
      <c r="AF269" s="500"/>
      <c r="AG269" s="499"/>
      <c r="AH269" s="500"/>
      <c r="AI269" s="499"/>
      <c r="AJ269" s="500"/>
      <c r="AK269" s="499"/>
      <c r="AL269" s="500"/>
      <c r="AM269" s="499"/>
      <c r="AN269" s="500"/>
      <c r="AO269" s="501">
        <v>0</v>
      </c>
      <c r="AP269" s="502">
        <v>0</v>
      </c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855"/>
      <c r="B270" s="3864" t="s">
        <v>274</v>
      </c>
      <c r="C270" s="3864"/>
      <c r="D270" s="506">
        <f t="shared" si="167"/>
        <v>0</v>
      </c>
      <c r="E270" s="2012">
        <f t="shared" si="166"/>
        <v>0</v>
      </c>
      <c r="F270" s="2013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/>
      <c r="Z270" s="475"/>
      <c r="AA270" s="474"/>
      <c r="AB270" s="475"/>
      <c r="AC270" s="474"/>
      <c r="AD270" s="475"/>
      <c r="AE270" s="474"/>
      <c r="AF270" s="475"/>
      <c r="AG270" s="474"/>
      <c r="AH270" s="475"/>
      <c r="AI270" s="474"/>
      <c r="AJ270" s="475"/>
      <c r="AK270" s="474"/>
      <c r="AL270" s="475"/>
      <c r="AM270" s="474"/>
      <c r="AN270" s="475"/>
      <c r="AO270" s="476">
        <v>0</v>
      </c>
      <c r="AP270" s="477">
        <v>0</v>
      </c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3974" t="s">
        <v>279</v>
      </c>
      <c r="B271" s="3296" t="s">
        <v>269</v>
      </c>
      <c r="C271" s="3296"/>
      <c r="D271" s="411">
        <f t="shared" si="167"/>
        <v>11</v>
      </c>
      <c r="E271" s="2014">
        <f t="shared" si="166"/>
        <v>1</v>
      </c>
      <c r="F271" s="2015">
        <f t="shared" si="166"/>
        <v>10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1</v>
      </c>
      <c r="AE271" s="483">
        <v>0</v>
      </c>
      <c r="AF271" s="484">
        <v>2</v>
      </c>
      <c r="AG271" s="483">
        <v>0</v>
      </c>
      <c r="AH271" s="484">
        <v>1</v>
      </c>
      <c r="AI271" s="483">
        <v>0</v>
      </c>
      <c r="AJ271" s="484">
        <v>0</v>
      </c>
      <c r="AK271" s="483">
        <v>1</v>
      </c>
      <c r="AL271" s="484">
        <v>3</v>
      </c>
      <c r="AM271" s="483">
        <v>0</v>
      </c>
      <c r="AN271" s="484">
        <v>3</v>
      </c>
      <c r="AO271" s="485">
        <v>2</v>
      </c>
      <c r="AP271" s="486">
        <v>0</v>
      </c>
      <c r="AQ271" s="481">
        <v>2</v>
      </c>
      <c r="AR271" s="487">
        <v>2</v>
      </c>
      <c r="AS271" s="2016">
        <v>7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46</v>
      </c>
      <c r="E272" s="2010">
        <f t="shared" si="166"/>
        <v>14</v>
      </c>
      <c r="F272" s="2011">
        <f t="shared" si="166"/>
        <v>32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0</v>
      </c>
      <c r="AE272" s="492">
        <v>0</v>
      </c>
      <c r="AF272" s="493">
        <v>6</v>
      </c>
      <c r="AG272" s="492">
        <v>3</v>
      </c>
      <c r="AH272" s="493">
        <v>7</v>
      </c>
      <c r="AI272" s="492">
        <v>3</v>
      </c>
      <c r="AJ272" s="493">
        <v>3</v>
      </c>
      <c r="AK272" s="492">
        <v>5</v>
      </c>
      <c r="AL272" s="493">
        <v>10</v>
      </c>
      <c r="AM272" s="492">
        <v>3</v>
      </c>
      <c r="AN272" s="493">
        <v>6</v>
      </c>
      <c r="AO272" s="494">
        <v>2</v>
      </c>
      <c r="AP272" s="495">
        <v>0</v>
      </c>
      <c r="AQ272" s="466"/>
      <c r="AR272" s="513"/>
      <c r="AS272" s="481">
        <v>18</v>
      </c>
      <c r="AT272" s="492">
        <v>0</v>
      </c>
      <c r="AU272" s="492">
        <v>0</v>
      </c>
      <c r="AV272" s="496">
        <v>1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13</v>
      </c>
      <c r="E273" s="2010">
        <f t="shared" si="166"/>
        <v>2</v>
      </c>
      <c r="F273" s="2011">
        <f t="shared" si="166"/>
        <v>11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1</v>
      </c>
      <c r="AE273" s="492">
        <v>0</v>
      </c>
      <c r="AF273" s="493">
        <v>2</v>
      </c>
      <c r="AG273" s="492">
        <v>0</v>
      </c>
      <c r="AH273" s="493">
        <v>2</v>
      </c>
      <c r="AI273" s="492">
        <v>0</v>
      </c>
      <c r="AJ273" s="493">
        <v>0</v>
      </c>
      <c r="AK273" s="492">
        <v>2</v>
      </c>
      <c r="AL273" s="493">
        <v>3</v>
      </c>
      <c r="AM273" s="492">
        <v>0</v>
      </c>
      <c r="AN273" s="493">
        <v>3</v>
      </c>
      <c r="AO273" s="494">
        <v>2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16</v>
      </c>
      <c r="E274" s="2010">
        <f t="shared" si="166"/>
        <v>7</v>
      </c>
      <c r="F274" s="2011">
        <f t="shared" si="166"/>
        <v>9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0</v>
      </c>
      <c r="AE274" s="499">
        <v>0</v>
      </c>
      <c r="AF274" s="500">
        <v>3</v>
      </c>
      <c r="AG274" s="499">
        <v>1</v>
      </c>
      <c r="AH274" s="500">
        <v>2</v>
      </c>
      <c r="AI274" s="499">
        <v>2</v>
      </c>
      <c r="AJ274" s="500">
        <v>0</v>
      </c>
      <c r="AK274" s="499">
        <v>2</v>
      </c>
      <c r="AL274" s="500">
        <v>2</v>
      </c>
      <c r="AM274" s="499">
        <v>2</v>
      </c>
      <c r="AN274" s="500">
        <v>2</v>
      </c>
      <c r="AO274" s="501">
        <v>2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5</v>
      </c>
      <c r="E275" s="2010">
        <f t="shared" si="166"/>
        <v>1</v>
      </c>
      <c r="F275" s="2011">
        <f t="shared" si="166"/>
        <v>4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1</v>
      </c>
      <c r="AI275" s="499">
        <v>1</v>
      </c>
      <c r="AJ275" s="500">
        <v>0</v>
      </c>
      <c r="AK275" s="499">
        <v>0</v>
      </c>
      <c r="AL275" s="500">
        <v>2</v>
      </c>
      <c r="AM275" s="499">
        <v>0</v>
      </c>
      <c r="AN275" s="500">
        <v>1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855"/>
      <c r="B276" s="3864" t="s">
        <v>274</v>
      </c>
      <c r="C276" s="3864"/>
      <c r="D276" s="506">
        <f t="shared" si="167"/>
        <v>0</v>
      </c>
      <c r="E276" s="2012">
        <f t="shared" si="166"/>
        <v>0</v>
      </c>
      <c r="F276" s="2013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>
        <v>0</v>
      </c>
      <c r="Z276" s="475">
        <v>0</v>
      </c>
      <c r="AA276" s="474">
        <v>0</v>
      </c>
      <c r="AB276" s="475">
        <v>0</v>
      </c>
      <c r="AC276" s="474">
        <v>0</v>
      </c>
      <c r="AD276" s="475">
        <v>0</v>
      </c>
      <c r="AE276" s="474">
        <v>0</v>
      </c>
      <c r="AF276" s="475">
        <v>0</v>
      </c>
      <c r="AG276" s="474">
        <v>0</v>
      </c>
      <c r="AH276" s="475">
        <v>0</v>
      </c>
      <c r="AI276" s="474">
        <v>0</v>
      </c>
      <c r="AJ276" s="475">
        <v>0</v>
      </c>
      <c r="AK276" s="474">
        <v>0</v>
      </c>
      <c r="AL276" s="475">
        <v>0</v>
      </c>
      <c r="AM276" s="474">
        <v>0</v>
      </c>
      <c r="AN276" s="475">
        <v>0</v>
      </c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3972" t="s">
        <v>280</v>
      </c>
      <c r="B277" s="3296" t="s">
        <v>269</v>
      </c>
      <c r="C277" s="3296"/>
      <c r="D277" s="411">
        <f t="shared" si="167"/>
        <v>0</v>
      </c>
      <c r="E277" s="2014">
        <f t="shared" si="166"/>
        <v>0</v>
      </c>
      <c r="F277" s="2015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>
        <v>0</v>
      </c>
      <c r="AP277" s="486">
        <v>0</v>
      </c>
      <c r="AQ277" s="481"/>
      <c r="AR277" s="487"/>
      <c r="AS277" s="2016"/>
      <c r="AT277" s="483">
        <v>0</v>
      </c>
      <c r="AU277" s="483">
        <v>0</v>
      </c>
      <c r="AV277" s="487">
        <v>0</v>
      </c>
      <c r="AW277" s="487">
        <v>0</v>
      </c>
      <c r="AX277" s="482"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2010">
        <f t="shared" si="166"/>
        <v>0</v>
      </c>
      <c r="F278" s="2011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>
        <v>0</v>
      </c>
      <c r="AP278" s="495">
        <v>0</v>
      </c>
      <c r="AQ278" s="466"/>
      <c r="AR278" s="513"/>
      <c r="AS278" s="481"/>
      <c r="AT278" s="492">
        <v>0</v>
      </c>
      <c r="AU278" s="492">
        <v>0</v>
      </c>
      <c r="AV278" s="496">
        <v>0</v>
      </c>
      <c r="AW278" s="496">
        <v>0</v>
      </c>
      <c r="AX278" s="491"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2010">
        <f t="shared" si="166"/>
        <v>0</v>
      </c>
      <c r="F279" s="2011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>
        <v>0</v>
      </c>
      <c r="AP279" s="495">
        <v>0</v>
      </c>
      <c r="AQ279" s="466"/>
      <c r="AR279" s="513"/>
      <c r="AS279" s="513"/>
      <c r="AT279" s="492">
        <v>0</v>
      </c>
      <c r="AU279" s="492">
        <v>0</v>
      </c>
      <c r="AV279" s="496">
        <v>0</v>
      </c>
      <c r="AW279" s="496">
        <v>0</v>
      </c>
      <c r="AX279" s="491"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2017">
        <f t="shared" si="166"/>
        <v>0</v>
      </c>
      <c r="F280" s="2018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>
        <v>0</v>
      </c>
      <c r="AP280" s="502">
        <v>0</v>
      </c>
      <c r="AQ280" s="466"/>
      <c r="AR280" s="513"/>
      <c r="AS280" s="513"/>
      <c r="AT280" s="499">
        <v>0</v>
      </c>
      <c r="AU280" s="499">
        <v>0</v>
      </c>
      <c r="AV280" s="505">
        <v>0</v>
      </c>
      <c r="AW280" s="505">
        <v>0</v>
      </c>
      <c r="AX280" s="498"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2017">
        <f t="shared" si="166"/>
        <v>0</v>
      </c>
      <c r="F281" s="2018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>
        <v>0</v>
      </c>
      <c r="AP281" s="502">
        <v>0</v>
      </c>
      <c r="AQ281" s="503"/>
      <c r="AR281" s="523"/>
      <c r="AS281" s="504"/>
      <c r="AT281" s="499">
        <v>0</v>
      </c>
      <c r="AU281" s="499">
        <v>0</v>
      </c>
      <c r="AV281" s="505">
        <v>0</v>
      </c>
      <c r="AW281" s="505">
        <v>0</v>
      </c>
      <c r="AX281" s="498"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973"/>
      <c r="B282" s="3864" t="s">
        <v>274</v>
      </c>
      <c r="C282" s="3864"/>
      <c r="D282" s="1998">
        <f t="shared" si="167"/>
        <v>0</v>
      </c>
      <c r="E282" s="1079">
        <f t="shared" si="166"/>
        <v>0</v>
      </c>
      <c r="F282" s="1777">
        <f t="shared" si="166"/>
        <v>0</v>
      </c>
      <c r="G282" s="1778"/>
      <c r="H282" s="1779"/>
      <c r="I282" s="1780"/>
      <c r="J282" s="1779"/>
      <c r="K282" s="1780"/>
      <c r="L282" s="1779"/>
      <c r="M282" s="1780"/>
      <c r="N282" s="1779"/>
      <c r="O282" s="1780"/>
      <c r="P282" s="1779"/>
      <c r="Q282" s="1780"/>
      <c r="R282" s="1779"/>
      <c r="S282" s="1780"/>
      <c r="T282" s="1779"/>
      <c r="U282" s="1780"/>
      <c r="V282" s="1779"/>
      <c r="W282" s="1780"/>
      <c r="X282" s="177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>
        <v>0</v>
      </c>
      <c r="AP282" s="477">
        <v>0</v>
      </c>
      <c r="AQ282" s="509"/>
      <c r="AR282" s="527"/>
      <c r="AS282" s="510"/>
      <c r="AT282" s="474">
        <v>0</v>
      </c>
      <c r="AU282" s="474">
        <v>0</v>
      </c>
      <c r="AV282" s="478">
        <v>0</v>
      </c>
      <c r="AW282" s="478">
        <v>0</v>
      </c>
      <c r="AX282" s="473"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3854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>
        <v>0</v>
      </c>
      <c r="AP283" s="486">
        <v>0</v>
      </c>
      <c r="AQ283" s="481"/>
      <c r="AR283" s="487"/>
      <c r="AS283" s="2016"/>
      <c r="AT283" s="483">
        <v>0</v>
      </c>
      <c r="AU283" s="483">
        <v>0</v>
      </c>
      <c r="AV283" s="487">
        <v>0</v>
      </c>
      <c r="AW283" s="487">
        <v>0</v>
      </c>
      <c r="AX283" s="482"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>
        <v>0</v>
      </c>
      <c r="AP284" s="495">
        <v>0</v>
      </c>
      <c r="AQ284" s="466"/>
      <c r="AR284" s="513"/>
      <c r="AS284" s="481"/>
      <c r="AT284" s="492">
        <v>0</v>
      </c>
      <c r="AU284" s="492">
        <v>0</v>
      </c>
      <c r="AV284" s="496">
        <v>0</v>
      </c>
      <c r="AW284" s="496">
        <v>0</v>
      </c>
      <c r="AX284" s="491"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>
        <v>0</v>
      </c>
      <c r="AP285" s="495">
        <v>0</v>
      </c>
      <c r="AQ285" s="466"/>
      <c r="AR285" s="513"/>
      <c r="AS285" s="513"/>
      <c r="AT285" s="492">
        <v>0</v>
      </c>
      <c r="AU285" s="492">
        <v>0</v>
      </c>
      <c r="AV285" s="496">
        <v>0</v>
      </c>
      <c r="AW285" s="496">
        <v>0</v>
      </c>
      <c r="AX285" s="491"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>
        <v>0</v>
      </c>
      <c r="AP286" s="502">
        <v>0</v>
      </c>
      <c r="AQ286" s="466"/>
      <c r="AR286" s="513"/>
      <c r="AS286" s="513"/>
      <c r="AT286" s="499">
        <v>0</v>
      </c>
      <c r="AU286" s="499">
        <v>0</v>
      </c>
      <c r="AV286" s="505">
        <v>0</v>
      </c>
      <c r="AW286" s="505">
        <v>0</v>
      </c>
      <c r="AX286" s="498"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>
        <v>0</v>
      </c>
      <c r="AP287" s="502">
        <v>0</v>
      </c>
      <c r="AQ287" s="503"/>
      <c r="AR287" s="523"/>
      <c r="AS287" s="504"/>
      <c r="AT287" s="499">
        <v>0</v>
      </c>
      <c r="AU287" s="499">
        <v>0</v>
      </c>
      <c r="AV287" s="505">
        <v>0</v>
      </c>
      <c r="AW287" s="505">
        <v>0</v>
      </c>
      <c r="AX287" s="498"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3855"/>
      <c r="B288" s="3864" t="s">
        <v>274</v>
      </c>
      <c r="C288" s="3864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>
        <v>0</v>
      </c>
      <c r="AP288" s="477">
        <v>0</v>
      </c>
      <c r="AQ288" s="509"/>
      <c r="AR288" s="527"/>
      <c r="AS288" s="510"/>
      <c r="AT288" s="474">
        <v>0</v>
      </c>
      <c r="AU288" s="474">
        <v>0</v>
      </c>
      <c r="AV288" s="478">
        <v>0</v>
      </c>
      <c r="AW288" s="478">
        <v>0</v>
      </c>
      <c r="AX288" s="473"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3854" t="s">
        <v>105</v>
      </c>
      <c r="B289" s="3862" t="s">
        <v>269</v>
      </c>
      <c r="C289" s="3971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>
        <v>0</v>
      </c>
      <c r="AP289" s="486">
        <v>0</v>
      </c>
      <c r="AQ289" s="481"/>
      <c r="AR289" s="487"/>
      <c r="AS289" s="1781"/>
      <c r="AT289" s="483">
        <v>0</v>
      </c>
      <c r="AU289" s="483">
        <v>0</v>
      </c>
      <c r="AV289" s="487">
        <v>0</v>
      </c>
      <c r="AW289" s="487">
        <v>0</v>
      </c>
      <c r="AX289" s="482"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>
        <v>0</v>
      </c>
      <c r="AP290" s="495">
        <v>0</v>
      </c>
      <c r="AQ290" s="466"/>
      <c r="AR290" s="513"/>
      <c r="AS290" s="481"/>
      <c r="AT290" s="492">
        <v>0</v>
      </c>
      <c r="AU290" s="492">
        <v>0</v>
      </c>
      <c r="AV290" s="496">
        <v>0</v>
      </c>
      <c r="AW290" s="496">
        <v>0</v>
      </c>
      <c r="AX290" s="491"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>
        <v>0</v>
      </c>
      <c r="AP291" s="495">
        <v>0</v>
      </c>
      <c r="AQ291" s="466"/>
      <c r="AR291" s="513"/>
      <c r="AS291" s="513"/>
      <c r="AT291" s="492">
        <v>0</v>
      </c>
      <c r="AU291" s="492">
        <v>0</v>
      </c>
      <c r="AV291" s="496">
        <v>0</v>
      </c>
      <c r="AW291" s="496">
        <v>0</v>
      </c>
      <c r="AX291" s="491"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>
        <v>0</v>
      </c>
      <c r="AP292" s="502">
        <v>0</v>
      </c>
      <c r="AQ292" s="466"/>
      <c r="AR292" s="513"/>
      <c r="AS292" s="513"/>
      <c r="AT292" s="499">
        <v>0</v>
      </c>
      <c r="AU292" s="499">
        <v>0</v>
      </c>
      <c r="AV292" s="505">
        <v>0</v>
      </c>
      <c r="AW292" s="505">
        <v>0</v>
      </c>
      <c r="AX292" s="498"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>
        <v>0</v>
      </c>
      <c r="AP293" s="502">
        <v>0</v>
      </c>
      <c r="AQ293" s="503"/>
      <c r="AR293" s="523"/>
      <c r="AS293" s="504"/>
      <c r="AT293" s="499">
        <v>0</v>
      </c>
      <c r="AU293" s="499">
        <v>0</v>
      </c>
      <c r="AV293" s="505">
        <v>0</v>
      </c>
      <c r="AW293" s="505">
        <v>0</v>
      </c>
      <c r="AX293" s="498"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3855"/>
      <c r="B294" s="3864" t="s">
        <v>274</v>
      </c>
      <c r="C294" s="3864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>
        <v>0</v>
      </c>
      <c r="AP294" s="477">
        <v>0</v>
      </c>
      <c r="AQ294" s="509"/>
      <c r="AR294" s="527"/>
      <c r="AS294" s="510"/>
      <c r="AT294" s="474">
        <v>0</v>
      </c>
      <c r="AU294" s="474">
        <v>0</v>
      </c>
      <c r="AV294" s="478">
        <v>0</v>
      </c>
      <c r="AW294" s="478">
        <v>0</v>
      </c>
      <c r="AX294" s="473"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3970" t="s">
        <v>107</v>
      </c>
      <c r="B295" s="3860" t="s">
        <v>269</v>
      </c>
      <c r="C295" s="3860"/>
      <c r="D295" s="1782">
        <f t="shared" si="167"/>
        <v>0</v>
      </c>
      <c r="E295" s="2019">
        <f t="shared" si="168"/>
        <v>0</v>
      </c>
      <c r="F295" s="2020">
        <f t="shared" si="168"/>
        <v>0</v>
      </c>
      <c r="G295" s="2021"/>
      <c r="H295" s="2022"/>
      <c r="I295" s="2023"/>
      <c r="J295" s="2022"/>
      <c r="K295" s="2023"/>
      <c r="L295" s="2022"/>
      <c r="M295" s="2023"/>
      <c r="N295" s="2022"/>
      <c r="O295" s="2023"/>
      <c r="P295" s="2022"/>
      <c r="Q295" s="2023"/>
      <c r="R295" s="2022"/>
      <c r="S295" s="2023"/>
      <c r="T295" s="2022"/>
      <c r="U295" s="2023"/>
      <c r="V295" s="2024"/>
      <c r="W295" s="2023"/>
      <c r="X295" s="2024"/>
      <c r="Y295" s="2023"/>
      <c r="Z295" s="2024"/>
      <c r="AA295" s="2023"/>
      <c r="AB295" s="2024"/>
      <c r="AC295" s="2023"/>
      <c r="AD295" s="2024"/>
      <c r="AE295" s="2023"/>
      <c r="AF295" s="2024"/>
      <c r="AG295" s="2023"/>
      <c r="AH295" s="2024"/>
      <c r="AI295" s="2023"/>
      <c r="AJ295" s="2024"/>
      <c r="AK295" s="2023"/>
      <c r="AL295" s="2024"/>
      <c r="AM295" s="2021"/>
      <c r="AN295" s="2025"/>
      <c r="AO295" s="2023">
        <v>0</v>
      </c>
      <c r="AP295" s="2026">
        <v>0</v>
      </c>
      <c r="AQ295" s="2021"/>
      <c r="AR295" s="2027"/>
      <c r="AS295" s="1781"/>
      <c r="AT295" s="1988">
        <v>0</v>
      </c>
      <c r="AU295" s="1988">
        <v>0</v>
      </c>
      <c r="AV295" s="1793">
        <v>0</v>
      </c>
      <c r="AW295" s="1793">
        <v>0</v>
      </c>
      <c r="AX295" s="1794"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2028">
        <f t="shared" si="168"/>
        <v>0</v>
      </c>
      <c r="F296" s="2029">
        <f t="shared" si="168"/>
        <v>0</v>
      </c>
      <c r="G296" s="2030"/>
      <c r="H296" s="2031"/>
      <c r="I296" s="2032"/>
      <c r="J296" s="2031"/>
      <c r="K296" s="2032"/>
      <c r="L296" s="2031"/>
      <c r="M296" s="2032"/>
      <c r="N296" s="2031"/>
      <c r="O296" s="2032"/>
      <c r="P296" s="2031"/>
      <c r="Q296" s="2032"/>
      <c r="R296" s="2031"/>
      <c r="S296" s="2032"/>
      <c r="T296" s="2031"/>
      <c r="U296" s="2032"/>
      <c r="V296" s="2033"/>
      <c r="W296" s="2032"/>
      <c r="X296" s="2033"/>
      <c r="Y296" s="2032"/>
      <c r="Z296" s="2033"/>
      <c r="AA296" s="2032"/>
      <c r="AB296" s="2033"/>
      <c r="AC296" s="2032"/>
      <c r="AD296" s="2033"/>
      <c r="AE296" s="2032"/>
      <c r="AF296" s="2033"/>
      <c r="AG296" s="2032"/>
      <c r="AH296" s="2033"/>
      <c r="AI296" s="2032"/>
      <c r="AJ296" s="2033"/>
      <c r="AK296" s="2032"/>
      <c r="AL296" s="2033"/>
      <c r="AM296" s="2030"/>
      <c r="AN296" s="2034"/>
      <c r="AO296" s="2032">
        <v>0</v>
      </c>
      <c r="AP296" s="2035">
        <v>0</v>
      </c>
      <c r="AQ296" s="466"/>
      <c r="AR296" s="513"/>
      <c r="AS296" s="481"/>
      <c r="AT296" s="492">
        <v>0</v>
      </c>
      <c r="AU296" s="492">
        <v>0</v>
      </c>
      <c r="AV296" s="496">
        <v>0</v>
      </c>
      <c r="AW296" s="496">
        <v>0</v>
      </c>
      <c r="AX296" s="491"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2028">
        <f t="shared" si="168"/>
        <v>0</v>
      </c>
      <c r="F297" s="2029">
        <f t="shared" si="168"/>
        <v>0</v>
      </c>
      <c r="G297" s="2030"/>
      <c r="H297" s="2031"/>
      <c r="I297" s="2032"/>
      <c r="J297" s="2031"/>
      <c r="K297" s="2032"/>
      <c r="L297" s="2031"/>
      <c r="M297" s="2032"/>
      <c r="N297" s="2031"/>
      <c r="O297" s="2032"/>
      <c r="P297" s="2031"/>
      <c r="Q297" s="2032"/>
      <c r="R297" s="2031"/>
      <c r="S297" s="2032"/>
      <c r="T297" s="2031"/>
      <c r="U297" s="2032"/>
      <c r="V297" s="2033"/>
      <c r="W297" s="2032"/>
      <c r="X297" s="2033"/>
      <c r="Y297" s="2032"/>
      <c r="Z297" s="2033"/>
      <c r="AA297" s="2032"/>
      <c r="AB297" s="2033"/>
      <c r="AC297" s="2032"/>
      <c r="AD297" s="2033"/>
      <c r="AE297" s="2032"/>
      <c r="AF297" s="2033"/>
      <c r="AG297" s="2032"/>
      <c r="AH297" s="2033"/>
      <c r="AI297" s="2032"/>
      <c r="AJ297" s="2033"/>
      <c r="AK297" s="2032"/>
      <c r="AL297" s="2033"/>
      <c r="AM297" s="2030"/>
      <c r="AN297" s="2034"/>
      <c r="AO297" s="2032">
        <v>0</v>
      </c>
      <c r="AP297" s="2035">
        <v>0</v>
      </c>
      <c r="AQ297" s="466"/>
      <c r="AR297" s="513"/>
      <c r="AS297" s="513"/>
      <c r="AT297" s="492">
        <v>0</v>
      </c>
      <c r="AU297" s="492">
        <v>0</v>
      </c>
      <c r="AV297" s="496">
        <v>0</v>
      </c>
      <c r="AW297" s="496">
        <v>0</v>
      </c>
      <c r="AX297" s="491"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2028">
        <f t="shared" si="168"/>
        <v>0</v>
      </c>
      <c r="F298" s="2029">
        <f t="shared" si="168"/>
        <v>0</v>
      </c>
      <c r="G298" s="2036"/>
      <c r="H298" s="2037"/>
      <c r="I298" s="2038"/>
      <c r="J298" s="2037"/>
      <c r="K298" s="2038"/>
      <c r="L298" s="2037"/>
      <c r="M298" s="2038"/>
      <c r="N298" s="2037"/>
      <c r="O298" s="2038"/>
      <c r="P298" s="2037"/>
      <c r="Q298" s="2038"/>
      <c r="R298" s="2037"/>
      <c r="S298" s="2038"/>
      <c r="T298" s="2037"/>
      <c r="U298" s="2038"/>
      <c r="V298" s="2037"/>
      <c r="W298" s="2038"/>
      <c r="X298" s="2037"/>
      <c r="Y298" s="2038"/>
      <c r="Z298" s="2037"/>
      <c r="AA298" s="2038"/>
      <c r="AB298" s="2037"/>
      <c r="AC298" s="2038"/>
      <c r="AD298" s="2037"/>
      <c r="AE298" s="2038"/>
      <c r="AF298" s="2037"/>
      <c r="AG298" s="2038"/>
      <c r="AH298" s="2037"/>
      <c r="AI298" s="2038"/>
      <c r="AJ298" s="2037"/>
      <c r="AK298" s="2038"/>
      <c r="AL298" s="2037"/>
      <c r="AM298" s="2036"/>
      <c r="AN298" s="2039"/>
      <c r="AO298" s="2040">
        <v>0</v>
      </c>
      <c r="AP298" s="2041">
        <v>0</v>
      </c>
      <c r="AQ298" s="466"/>
      <c r="AR298" s="513"/>
      <c r="AS298" s="513"/>
      <c r="AT298" s="2040">
        <v>0</v>
      </c>
      <c r="AU298" s="2040">
        <v>0</v>
      </c>
      <c r="AV298" s="2042">
        <v>0</v>
      </c>
      <c r="AW298" s="2042">
        <v>0</v>
      </c>
      <c r="AX298" s="2043"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2028">
        <f t="shared" si="168"/>
        <v>0</v>
      </c>
      <c r="F299" s="2029">
        <f t="shared" si="168"/>
        <v>0</v>
      </c>
      <c r="G299" s="2036"/>
      <c r="H299" s="2037"/>
      <c r="I299" s="2038"/>
      <c r="J299" s="2037"/>
      <c r="K299" s="2038"/>
      <c r="L299" s="2037"/>
      <c r="M299" s="2038"/>
      <c r="N299" s="2037"/>
      <c r="O299" s="2038"/>
      <c r="P299" s="2037"/>
      <c r="Q299" s="2038"/>
      <c r="R299" s="2037"/>
      <c r="S299" s="2038"/>
      <c r="T299" s="2037"/>
      <c r="U299" s="2038"/>
      <c r="V299" s="2037"/>
      <c r="W299" s="2038"/>
      <c r="X299" s="2037"/>
      <c r="Y299" s="2038"/>
      <c r="Z299" s="2037"/>
      <c r="AA299" s="2038"/>
      <c r="AB299" s="2037"/>
      <c r="AC299" s="2038"/>
      <c r="AD299" s="2037"/>
      <c r="AE299" s="2038"/>
      <c r="AF299" s="2037"/>
      <c r="AG299" s="2038"/>
      <c r="AH299" s="2037"/>
      <c r="AI299" s="2038"/>
      <c r="AJ299" s="2037"/>
      <c r="AK299" s="2038"/>
      <c r="AL299" s="2037"/>
      <c r="AM299" s="2036"/>
      <c r="AN299" s="2039"/>
      <c r="AO299" s="561">
        <v>0</v>
      </c>
      <c r="AP299" s="562">
        <v>0</v>
      </c>
      <c r="AQ299" s="503"/>
      <c r="AR299" s="523"/>
      <c r="AS299" s="504"/>
      <c r="AT299" s="561">
        <v>0</v>
      </c>
      <c r="AU299" s="561">
        <v>0</v>
      </c>
      <c r="AV299" s="563">
        <v>0</v>
      </c>
      <c r="AW299" s="563">
        <v>0</v>
      </c>
      <c r="AX299" s="564"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2044">
        <f t="shared" si="168"/>
        <v>0</v>
      </c>
      <c r="F300" s="2045">
        <f t="shared" si="168"/>
        <v>0</v>
      </c>
      <c r="G300" s="2046"/>
      <c r="H300" s="2047"/>
      <c r="I300" s="2048"/>
      <c r="J300" s="2047"/>
      <c r="K300" s="2048"/>
      <c r="L300" s="2047"/>
      <c r="M300" s="2048"/>
      <c r="N300" s="2047"/>
      <c r="O300" s="2048"/>
      <c r="P300" s="2047"/>
      <c r="Q300" s="2048"/>
      <c r="R300" s="2047"/>
      <c r="S300" s="2048"/>
      <c r="T300" s="2047"/>
      <c r="U300" s="2046"/>
      <c r="V300" s="2047"/>
      <c r="W300" s="2046"/>
      <c r="X300" s="2047"/>
      <c r="Y300" s="2046"/>
      <c r="Z300" s="2047"/>
      <c r="AA300" s="2046"/>
      <c r="AB300" s="2047"/>
      <c r="AC300" s="2046"/>
      <c r="AD300" s="2047"/>
      <c r="AE300" s="2046"/>
      <c r="AF300" s="2047"/>
      <c r="AG300" s="2046"/>
      <c r="AH300" s="2047"/>
      <c r="AI300" s="2046"/>
      <c r="AJ300" s="2047"/>
      <c r="AK300" s="2046"/>
      <c r="AL300" s="2047"/>
      <c r="AM300" s="2046"/>
      <c r="AN300" s="2049"/>
      <c r="AO300" s="568">
        <v>0</v>
      </c>
      <c r="AP300" s="569">
        <v>0</v>
      </c>
      <c r="AQ300" s="570"/>
      <c r="AR300" s="571"/>
      <c r="AS300" s="510"/>
      <c r="AT300" s="568">
        <v>0</v>
      </c>
      <c r="AU300" s="568">
        <v>0</v>
      </c>
      <c r="AV300" s="572">
        <v>0</v>
      </c>
      <c r="AW300" s="572">
        <v>0</v>
      </c>
      <c r="AX300" s="573"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174</v>
      </c>
      <c r="E301" s="574">
        <f t="shared" ref="E301:F306" si="177">SUM(G301+I301+K301+M301+O301+Q301+S301+U301+W301+Y301+AA301+AC301+AE301+AG301+AI301+AK301+AM301)</f>
        <v>74</v>
      </c>
      <c r="F301" s="575">
        <f t="shared" si="177"/>
        <v>100</v>
      </c>
      <c r="G301" s="576">
        <f t="shared" ref="G301:X306" si="178">+G223+G229+G235+G241+G247+G253+G259+G283+G289+G295</f>
        <v>5</v>
      </c>
      <c r="H301" s="577">
        <f t="shared" si="178"/>
        <v>3</v>
      </c>
      <c r="I301" s="576">
        <f t="shared" si="178"/>
        <v>2</v>
      </c>
      <c r="J301" s="577">
        <f t="shared" si="178"/>
        <v>0</v>
      </c>
      <c r="K301" s="577">
        <f t="shared" si="178"/>
        <v>2</v>
      </c>
      <c r="L301" s="577">
        <f t="shared" si="178"/>
        <v>0</v>
      </c>
      <c r="M301" s="577">
        <f t="shared" si="178"/>
        <v>3</v>
      </c>
      <c r="N301" s="577">
        <f t="shared" si="178"/>
        <v>6</v>
      </c>
      <c r="O301" s="577">
        <f t="shared" si="178"/>
        <v>2</v>
      </c>
      <c r="P301" s="577">
        <f t="shared" si="178"/>
        <v>1</v>
      </c>
      <c r="Q301" s="577">
        <f t="shared" si="178"/>
        <v>2</v>
      </c>
      <c r="R301" s="577">
        <f t="shared" si="178"/>
        <v>1</v>
      </c>
      <c r="S301" s="577">
        <f t="shared" si="178"/>
        <v>2</v>
      </c>
      <c r="T301" s="577">
        <f t="shared" si="178"/>
        <v>3</v>
      </c>
      <c r="U301" s="577">
        <f t="shared" si="178"/>
        <v>5</v>
      </c>
      <c r="V301" s="577">
        <f t="shared" si="178"/>
        <v>2</v>
      </c>
      <c r="W301" s="577">
        <f t="shared" si="178"/>
        <v>6</v>
      </c>
      <c r="X301" s="577">
        <f t="shared" si="178"/>
        <v>5</v>
      </c>
      <c r="Y301" s="576">
        <f>+Y223+Y229+Y235+Y241+Y247+Y253+Y259+Y265+Y271+Y277+Y283+Y289+Y295</f>
        <v>8</v>
      </c>
      <c r="Z301" s="576">
        <f t="shared" ref="Z301:AN304" si="179">+Z223+Z229+Z235+Z241+Z247+Z253+Z259+Z265+Z271+Z277+Z283+Z289+Z295</f>
        <v>8</v>
      </c>
      <c r="AA301" s="576">
        <f t="shared" si="179"/>
        <v>5</v>
      </c>
      <c r="AB301" s="576">
        <f t="shared" si="179"/>
        <v>6</v>
      </c>
      <c r="AC301" s="576">
        <f t="shared" si="179"/>
        <v>6</v>
      </c>
      <c r="AD301" s="576">
        <f t="shared" si="179"/>
        <v>15</v>
      </c>
      <c r="AE301" s="576">
        <f t="shared" si="179"/>
        <v>7</v>
      </c>
      <c r="AF301" s="576">
        <f t="shared" si="179"/>
        <v>18</v>
      </c>
      <c r="AG301" s="576">
        <f t="shared" si="179"/>
        <v>9</v>
      </c>
      <c r="AH301" s="576">
        <f t="shared" si="179"/>
        <v>13</v>
      </c>
      <c r="AI301" s="576">
        <f t="shared" si="179"/>
        <v>3</v>
      </c>
      <c r="AJ301" s="576">
        <f t="shared" si="179"/>
        <v>5</v>
      </c>
      <c r="AK301" s="576">
        <f t="shared" si="179"/>
        <v>7</v>
      </c>
      <c r="AL301" s="576">
        <f t="shared" si="179"/>
        <v>8</v>
      </c>
      <c r="AM301" s="576">
        <f t="shared" si="179"/>
        <v>0</v>
      </c>
      <c r="AN301" s="576">
        <f t="shared" si="179"/>
        <v>6</v>
      </c>
      <c r="AO301" s="578">
        <f t="shared" ref="AO301:AO306" si="180">+AO223+AO229+AO235+AO241+AO259+AO265+AO271+AO277+AO283+AO289+AO295</f>
        <v>7</v>
      </c>
      <c r="AP301" s="579">
        <f>+AP223+AP229+AP235+AP259+AP265+AP271+AP277+AP283+AP289+AP295</f>
        <v>3</v>
      </c>
      <c r="AQ301" s="411">
        <f>SUM(AQ223+AQ229+AQ235+AQ241+AQ247+AQ253+AQ259+AQ265+AQ271+AQ277+AQ283+AQ289+AQ295)</f>
        <v>88</v>
      </c>
      <c r="AR301" s="580">
        <f>SUM(AR223+AR229+AR235+AR241+AR247+AR253+AR259+AR265+AR271+AR277+AR283+AR289+AR295)</f>
        <v>85</v>
      </c>
      <c r="AS301" s="576">
        <f t="shared" ref="AS301:AX304" si="181">+AS223+AS229+AS235+AS241+AS247+AS253+AS259+AS265+AS271+AS277+AS283+AS289+AS295</f>
        <v>35</v>
      </c>
      <c r="AT301" s="578">
        <f t="shared" si="181"/>
        <v>0</v>
      </c>
      <c r="AU301" s="578">
        <f t="shared" si="181"/>
        <v>15</v>
      </c>
      <c r="AV301" s="578">
        <f t="shared" si="181"/>
        <v>1</v>
      </c>
      <c r="AW301" s="578">
        <f t="shared" si="181"/>
        <v>0</v>
      </c>
      <c r="AX301" s="578">
        <f t="shared" si="181"/>
        <v>0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640</v>
      </c>
      <c r="E302" s="574">
        <f t="shared" si="177"/>
        <v>262</v>
      </c>
      <c r="F302" s="575">
        <f t="shared" si="177"/>
        <v>378</v>
      </c>
      <c r="G302" s="417">
        <f t="shared" si="178"/>
        <v>2</v>
      </c>
      <c r="H302" s="581">
        <f t="shared" si="178"/>
        <v>1</v>
      </c>
      <c r="I302" s="417">
        <f t="shared" si="178"/>
        <v>4</v>
      </c>
      <c r="J302" s="581">
        <f t="shared" si="178"/>
        <v>0</v>
      </c>
      <c r="K302" s="581">
        <f t="shared" si="178"/>
        <v>0</v>
      </c>
      <c r="L302" s="581">
        <f t="shared" si="178"/>
        <v>1</v>
      </c>
      <c r="M302" s="581">
        <f t="shared" si="178"/>
        <v>3</v>
      </c>
      <c r="N302" s="581">
        <f t="shared" si="178"/>
        <v>3</v>
      </c>
      <c r="O302" s="581">
        <f t="shared" si="178"/>
        <v>10</v>
      </c>
      <c r="P302" s="581">
        <f t="shared" si="178"/>
        <v>3</v>
      </c>
      <c r="Q302" s="581">
        <f t="shared" si="178"/>
        <v>11</v>
      </c>
      <c r="R302" s="581">
        <f t="shared" si="178"/>
        <v>4</v>
      </c>
      <c r="S302" s="581">
        <f t="shared" si="178"/>
        <v>6</v>
      </c>
      <c r="T302" s="581">
        <f t="shared" si="178"/>
        <v>7</v>
      </c>
      <c r="U302" s="581">
        <f t="shared" si="178"/>
        <v>17</v>
      </c>
      <c r="V302" s="581">
        <f t="shared" si="178"/>
        <v>6</v>
      </c>
      <c r="W302" s="581">
        <f t="shared" si="178"/>
        <v>32</v>
      </c>
      <c r="X302" s="581">
        <f t="shared" si="178"/>
        <v>26</v>
      </c>
      <c r="Y302" s="417">
        <f>+Y224+Y230+Y236+Y242+Y248+Y254+Y260+Y266+Y272+Y278+Y284+Y290+Y296</f>
        <v>62</v>
      </c>
      <c r="Z302" s="417">
        <f t="shared" si="179"/>
        <v>69</v>
      </c>
      <c r="AA302" s="417">
        <f t="shared" si="179"/>
        <v>28</v>
      </c>
      <c r="AB302" s="417">
        <f t="shared" si="179"/>
        <v>58</v>
      </c>
      <c r="AC302" s="417">
        <f t="shared" si="179"/>
        <v>9</v>
      </c>
      <c r="AD302" s="417">
        <f t="shared" si="179"/>
        <v>33</v>
      </c>
      <c r="AE302" s="417">
        <f t="shared" si="179"/>
        <v>11</v>
      </c>
      <c r="AF302" s="417">
        <f t="shared" si="179"/>
        <v>48</v>
      </c>
      <c r="AG302" s="417">
        <f t="shared" si="179"/>
        <v>34</v>
      </c>
      <c r="AH302" s="417">
        <f t="shared" si="179"/>
        <v>57</v>
      </c>
      <c r="AI302" s="417">
        <f t="shared" si="179"/>
        <v>12</v>
      </c>
      <c r="AJ302" s="417">
        <f t="shared" si="179"/>
        <v>26</v>
      </c>
      <c r="AK302" s="417">
        <f t="shared" si="179"/>
        <v>13</v>
      </c>
      <c r="AL302" s="417">
        <f t="shared" si="179"/>
        <v>24</v>
      </c>
      <c r="AM302" s="417">
        <f t="shared" si="179"/>
        <v>8</v>
      </c>
      <c r="AN302" s="417">
        <f t="shared" si="179"/>
        <v>12</v>
      </c>
      <c r="AO302" s="582">
        <f t="shared" si="180"/>
        <v>12</v>
      </c>
      <c r="AP302" s="583">
        <f>+AP224+AP230+AP236+AP260+AP266+AP272+AP278+AP284+AP290+AP296</f>
        <v>14</v>
      </c>
      <c r="AQ302" s="584"/>
      <c r="AR302" s="585"/>
      <c r="AS302" s="417">
        <f t="shared" si="181"/>
        <v>122</v>
      </c>
      <c r="AT302" s="582">
        <f t="shared" si="181"/>
        <v>0</v>
      </c>
      <c r="AU302" s="582">
        <f t="shared" si="181"/>
        <v>53</v>
      </c>
      <c r="AV302" s="582">
        <f t="shared" si="181"/>
        <v>15</v>
      </c>
      <c r="AW302" s="582">
        <f t="shared" si="181"/>
        <v>0</v>
      </c>
      <c r="AX302" s="582">
        <f t="shared" si="181"/>
        <v>0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160</v>
      </c>
      <c r="E303" s="574">
        <f t="shared" si="177"/>
        <v>71</v>
      </c>
      <c r="F303" s="575">
        <f t="shared" si="177"/>
        <v>89</v>
      </c>
      <c r="G303" s="417">
        <f t="shared" si="178"/>
        <v>4</v>
      </c>
      <c r="H303" s="581">
        <f t="shared" si="178"/>
        <v>2</v>
      </c>
      <c r="I303" s="417">
        <f t="shared" si="178"/>
        <v>2</v>
      </c>
      <c r="J303" s="581">
        <f t="shared" si="178"/>
        <v>0</v>
      </c>
      <c r="K303" s="581">
        <f t="shared" si="178"/>
        <v>2</v>
      </c>
      <c r="L303" s="581">
        <f t="shared" si="178"/>
        <v>0</v>
      </c>
      <c r="M303" s="581">
        <f t="shared" si="178"/>
        <v>3</v>
      </c>
      <c r="N303" s="581">
        <f t="shared" si="178"/>
        <v>6</v>
      </c>
      <c r="O303" s="581">
        <f t="shared" si="178"/>
        <v>2</v>
      </c>
      <c r="P303" s="581">
        <f t="shared" si="178"/>
        <v>1</v>
      </c>
      <c r="Q303" s="581">
        <f t="shared" si="178"/>
        <v>2</v>
      </c>
      <c r="R303" s="581">
        <f t="shared" si="178"/>
        <v>1</v>
      </c>
      <c r="S303" s="581">
        <f t="shared" si="178"/>
        <v>2</v>
      </c>
      <c r="T303" s="581">
        <f t="shared" si="178"/>
        <v>3</v>
      </c>
      <c r="U303" s="581">
        <f t="shared" si="178"/>
        <v>5</v>
      </c>
      <c r="V303" s="581">
        <f t="shared" si="178"/>
        <v>1</v>
      </c>
      <c r="W303" s="581">
        <f t="shared" si="178"/>
        <v>7</v>
      </c>
      <c r="X303" s="581">
        <f t="shared" si="178"/>
        <v>5</v>
      </c>
      <c r="Y303" s="417">
        <f>+Y225+Y231+Y237+Y243+Y249+Y255+Y261+Y267+Y273+Y279+Y285+Y291+Y297</f>
        <v>9</v>
      </c>
      <c r="Z303" s="417">
        <f t="shared" si="179"/>
        <v>7</v>
      </c>
      <c r="AA303" s="417">
        <f t="shared" si="179"/>
        <v>4</v>
      </c>
      <c r="AB303" s="417">
        <f t="shared" si="179"/>
        <v>7</v>
      </c>
      <c r="AC303" s="417">
        <f t="shared" si="179"/>
        <v>6</v>
      </c>
      <c r="AD303" s="417">
        <f t="shared" si="179"/>
        <v>10</v>
      </c>
      <c r="AE303" s="417">
        <f t="shared" si="179"/>
        <v>5</v>
      </c>
      <c r="AF303" s="417">
        <f t="shared" si="179"/>
        <v>16</v>
      </c>
      <c r="AG303" s="417">
        <f t="shared" si="179"/>
        <v>9</v>
      </c>
      <c r="AH303" s="417">
        <f t="shared" si="179"/>
        <v>15</v>
      </c>
      <c r="AI303" s="417">
        <f t="shared" si="179"/>
        <v>3</v>
      </c>
      <c r="AJ303" s="417">
        <f t="shared" si="179"/>
        <v>4</v>
      </c>
      <c r="AK303" s="417">
        <f t="shared" si="179"/>
        <v>6</v>
      </c>
      <c r="AL303" s="417">
        <f t="shared" si="179"/>
        <v>7</v>
      </c>
      <c r="AM303" s="417">
        <f t="shared" si="179"/>
        <v>0</v>
      </c>
      <c r="AN303" s="417">
        <f t="shared" si="179"/>
        <v>4</v>
      </c>
      <c r="AO303" s="582">
        <f t="shared" si="180"/>
        <v>5</v>
      </c>
      <c r="AP303" s="583">
        <f>+AP225+AP231+AP237+AP261+AP267+AP273+AP279+AP285+AP291+AP297</f>
        <v>2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1</v>
      </c>
      <c r="AW303" s="582">
        <f t="shared" si="181"/>
        <v>0</v>
      </c>
      <c r="AX303" s="582">
        <f t="shared" si="181"/>
        <v>0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132</v>
      </c>
      <c r="E304" s="574">
        <f t="shared" si="177"/>
        <v>52</v>
      </c>
      <c r="F304" s="575">
        <f t="shared" si="177"/>
        <v>80</v>
      </c>
      <c r="G304" s="417">
        <f t="shared" si="178"/>
        <v>4</v>
      </c>
      <c r="H304" s="581">
        <f t="shared" si="178"/>
        <v>2</v>
      </c>
      <c r="I304" s="417">
        <f t="shared" si="178"/>
        <v>0</v>
      </c>
      <c r="J304" s="581">
        <f t="shared" si="178"/>
        <v>0</v>
      </c>
      <c r="K304" s="581">
        <f t="shared" si="178"/>
        <v>0</v>
      </c>
      <c r="L304" s="581">
        <f t="shared" si="178"/>
        <v>0</v>
      </c>
      <c r="M304" s="581">
        <f t="shared" si="178"/>
        <v>0</v>
      </c>
      <c r="N304" s="581">
        <f t="shared" si="178"/>
        <v>0</v>
      </c>
      <c r="O304" s="581">
        <f t="shared" si="178"/>
        <v>1</v>
      </c>
      <c r="P304" s="581">
        <f t="shared" si="178"/>
        <v>1</v>
      </c>
      <c r="Q304" s="581">
        <f t="shared" si="178"/>
        <v>0</v>
      </c>
      <c r="R304" s="581">
        <f t="shared" si="178"/>
        <v>1</v>
      </c>
      <c r="S304" s="581">
        <f t="shared" si="178"/>
        <v>0</v>
      </c>
      <c r="T304" s="581">
        <f t="shared" si="178"/>
        <v>1</v>
      </c>
      <c r="U304" s="581">
        <f t="shared" si="178"/>
        <v>2</v>
      </c>
      <c r="V304" s="581">
        <f t="shared" si="178"/>
        <v>1</v>
      </c>
      <c r="W304" s="581">
        <f t="shared" si="178"/>
        <v>4</v>
      </c>
      <c r="X304" s="581">
        <f t="shared" si="178"/>
        <v>5</v>
      </c>
      <c r="Y304" s="417">
        <f>+Y226+Y232+Y238+Y244+Y250+Y256+Y262+Y268+Y274+Y280+Y286+Y292+Y298</f>
        <v>8</v>
      </c>
      <c r="Z304" s="417">
        <f t="shared" si="179"/>
        <v>8</v>
      </c>
      <c r="AA304" s="417">
        <f t="shared" si="179"/>
        <v>5</v>
      </c>
      <c r="AB304" s="417">
        <f t="shared" si="179"/>
        <v>8</v>
      </c>
      <c r="AC304" s="417">
        <f t="shared" si="179"/>
        <v>2</v>
      </c>
      <c r="AD304" s="417">
        <f t="shared" si="179"/>
        <v>8</v>
      </c>
      <c r="AE304" s="417">
        <f t="shared" si="179"/>
        <v>2</v>
      </c>
      <c r="AF304" s="417">
        <f t="shared" si="179"/>
        <v>13</v>
      </c>
      <c r="AG304" s="417">
        <f t="shared" si="179"/>
        <v>10</v>
      </c>
      <c r="AH304" s="417">
        <f t="shared" si="179"/>
        <v>14</v>
      </c>
      <c r="AI304" s="417">
        <f t="shared" si="179"/>
        <v>4</v>
      </c>
      <c r="AJ304" s="417">
        <f t="shared" si="179"/>
        <v>6</v>
      </c>
      <c r="AK304" s="417">
        <f t="shared" si="179"/>
        <v>6</v>
      </c>
      <c r="AL304" s="417">
        <f t="shared" si="179"/>
        <v>6</v>
      </c>
      <c r="AM304" s="417">
        <f t="shared" si="179"/>
        <v>4</v>
      </c>
      <c r="AN304" s="417">
        <f t="shared" si="179"/>
        <v>6</v>
      </c>
      <c r="AO304" s="582">
        <f t="shared" si="180"/>
        <v>6</v>
      </c>
      <c r="AP304" s="583">
        <f>+AP226+AP232+AP238+AP262+AP268+AP274+AP280+AP286+AP292+AP298</f>
        <v>4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2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40</v>
      </c>
      <c r="E305" s="574">
        <f t="shared" si="177"/>
        <v>19</v>
      </c>
      <c r="F305" s="575">
        <f t="shared" si="177"/>
        <v>21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2</v>
      </c>
      <c r="X305" s="581">
        <f t="shared" si="178"/>
        <v>0</v>
      </c>
      <c r="Y305" s="417">
        <f>+Y227+Y233+Y239+Y245+Y251+Y257+Y263+Y281+Y275+Y269+Y287+Y293+Y299</f>
        <v>9</v>
      </c>
      <c r="Z305" s="417">
        <f t="shared" ref="Z305:AN305" si="182">+Z227+Z233+Z239+Z245+Z251+Z257+Z263+Z281+Z275+Z269+Z287+Z293+Z299</f>
        <v>0</v>
      </c>
      <c r="AA305" s="417">
        <f t="shared" si="182"/>
        <v>0</v>
      </c>
      <c r="AB305" s="417">
        <f t="shared" si="182"/>
        <v>0</v>
      </c>
      <c r="AC305" s="417">
        <f t="shared" si="182"/>
        <v>0</v>
      </c>
      <c r="AD305" s="417">
        <f t="shared" si="182"/>
        <v>3</v>
      </c>
      <c r="AE305" s="417">
        <f t="shared" si="182"/>
        <v>2</v>
      </c>
      <c r="AF305" s="417">
        <f t="shared" si="182"/>
        <v>6</v>
      </c>
      <c r="AG305" s="417">
        <f t="shared" si="182"/>
        <v>3</v>
      </c>
      <c r="AH305" s="417">
        <f t="shared" si="182"/>
        <v>5</v>
      </c>
      <c r="AI305" s="417">
        <f t="shared" si="182"/>
        <v>3</v>
      </c>
      <c r="AJ305" s="417">
        <f t="shared" si="182"/>
        <v>2</v>
      </c>
      <c r="AK305" s="417">
        <f t="shared" si="182"/>
        <v>0</v>
      </c>
      <c r="AL305" s="417">
        <f t="shared" si="182"/>
        <v>4</v>
      </c>
      <c r="AM305" s="417">
        <f t="shared" si="182"/>
        <v>0</v>
      </c>
      <c r="AN305" s="417">
        <f t="shared" si="182"/>
        <v>1</v>
      </c>
      <c r="AO305" s="582">
        <f t="shared" si="180"/>
        <v>0</v>
      </c>
      <c r="AP305" s="583">
        <f>+AP227+AP233+AP239+AP263+AP281+AP275+AP269+AP287+AP293+AP299</f>
        <v>1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1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3858"/>
      <c r="B306" s="3302" t="s">
        <v>274</v>
      </c>
      <c r="C306" s="3302"/>
      <c r="D306" s="506">
        <f t="shared" si="176"/>
        <v>4</v>
      </c>
      <c r="E306" s="586">
        <f t="shared" si="177"/>
        <v>1</v>
      </c>
      <c r="F306" s="587">
        <f t="shared" si="177"/>
        <v>3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0</v>
      </c>
      <c r="Y306" s="506">
        <f>SUM(Y228+Y234+Y240+Y246+Y252+Y258+Y264+Y270+Y276+Y282+Y288+Y294+Y300)</f>
        <v>0</v>
      </c>
      <c r="Z306" s="506">
        <f t="shared" ref="Z306:AN306" si="183">SUM(Z228+Z234+Z240+Z246+Z252+Z258+Z264+Z270+Z276+Z282+Z288+Z294+Z300)</f>
        <v>0</v>
      </c>
      <c r="AA306" s="506">
        <f t="shared" si="183"/>
        <v>0</v>
      </c>
      <c r="AB306" s="506">
        <f t="shared" si="183"/>
        <v>0</v>
      </c>
      <c r="AC306" s="506">
        <f t="shared" si="183"/>
        <v>0</v>
      </c>
      <c r="AD306" s="506">
        <f t="shared" si="183"/>
        <v>1</v>
      </c>
      <c r="AE306" s="506">
        <f t="shared" si="183"/>
        <v>1</v>
      </c>
      <c r="AF306" s="506">
        <f t="shared" si="183"/>
        <v>1</v>
      </c>
      <c r="AG306" s="506">
        <f t="shared" si="183"/>
        <v>0</v>
      </c>
      <c r="AH306" s="506">
        <f t="shared" si="183"/>
        <v>0</v>
      </c>
      <c r="AI306" s="506">
        <f t="shared" si="183"/>
        <v>0</v>
      </c>
      <c r="AJ306" s="506">
        <f t="shared" si="183"/>
        <v>1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3958" t="s">
        <v>40</v>
      </c>
      <c r="B308" s="3959"/>
      <c r="C308" s="3960"/>
      <c r="D308" s="3961" t="s">
        <v>4</v>
      </c>
      <c r="E308" s="3962"/>
      <c r="F308" s="3963"/>
      <c r="G308" s="3949" t="s">
        <v>5</v>
      </c>
      <c r="H308" s="3964"/>
      <c r="I308" s="3964"/>
      <c r="J308" s="3964"/>
      <c r="K308" s="3964"/>
      <c r="L308" s="3964"/>
      <c r="M308" s="3964"/>
      <c r="N308" s="3964"/>
      <c r="O308" s="3964"/>
      <c r="P308" s="3964"/>
      <c r="Q308" s="3964"/>
      <c r="R308" s="3964"/>
      <c r="S308" s="3964"/>
      <c r="T308" s="3964"/>
      <c r="U308" s="3964"/>
      <c r="V308" s="3964"/>
      <c r="W308" s="3964"/>
      <c r="X308" s="3964"/>
      <c r="Y308" s="3964"/>
      <c r="Z308" s="3964"/>
      <c r="AA308" s="3964"/>
      <c r="AB308" s="3964"/>
      <c r="AC308" s="3964"/>
      <c r="AD308" s="3964"/>
      <c r="AE308" s="3964"/>
      <c r="AF308" s="3964"/>
      <c r="AG308" s="3964"/>
      <c r="AH308" s="3964"/>
      <c r="AI308" s="3964"/>
      <c r="AJ308" s="3964"/>
      <c r="AK308" s="3964"/>
      <c r="AL308" s="3964"/>
      <c r="AM308" s="3964"/>
      <c r="AN308" s="3964"/>
      <c r="AO308" s="3964"/>
      <c r="AP308" s="3965"/>
      <c r="AQ308" s="3966" t="s">
        <v>7</v>
      </c>
      <c r="AR308" s="3967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3848"/>
      <c r="E309" s="3505"/>
      <c r="F309" s="3849"/>
      <c r="G309" s="3968" t="s">
        <v>14</v>
      </c>
      <c r="H309" s="3969"/>
      <c r="I309" s="3949" t="s">
        <v>15</v>
      </c>
      <c r="J309" s="3957"/>
      <c r="K309" s="3964" t="s">
        <v>16</v>
      </c>
      <c r="L309" s="3957"/>
      <c r="M309" s="3949" t="s">
        <v>17</v>
      </c>
      <c r="N309" s="3957"/>
      <c r="O309" s="3949" t="s">
        <v>18</v>
      </c>
      <c r="P309" s="3957"/>
      <c r="Q309" s="3949" t="s">
        <v>19</v>
      </c>
      <c r="R309" s="3957"/>
      <c r="S309" s="3949" t="s">
        <v>20</v>
      </c>
      <c r="T309" s="3957"/>
      <c r="U309" s="3949" t="s">
        <v>21</v>
      </c>
      <c r="V309" s="3957"/>
      <c r="W309" s="3949" t="s">
        <v>22</v>
      </c>
      <c r="X309" s="3957"/>
      <c r="Y309" s="3949" t="s">
        <v>23</v>
      </c>
      <c r="Z309" s="3956"/>
      <c r="AA309" s="3949" t="s">
        <v>24</v>
      </c>
      <c r="AB309" s="3956"/>
      <c r="AC309" s="3949" t="s">
        <v>247</v>
      </c>
      <c r="AD309" s="3956"/>
      <c r="AE309" s="3949" t="s">
        <v>248</v>
      </c>
      <c r="AF309" s="3956"/>
      <c r="AG309" s="3949" t="s">
        <v>249</v>
      </c>
      <c r="AH309" s="3956"/>
      <c r="AI309" s="3949" t="s">
        <v>250</v>
      </c>
      <c r="AJ309" s="3956"/>
      <c r="AK309" s="3949" t="s">
        <v>29</v>
      </c>
      <c r="AL309" s="3956"/>
      <c r="AM309" s="3949" t="s">
        <v>30</v>
      </c>
      <c r="AN309" s="3956"/>
      <c r="AO309" s="3949" t="s">
        <v>31</v>
      </c>
      <c r="AP309" s="3956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3843"/>
      <c r="B310" s="3499"/>
      <c r="C310" s="3844"/>
      <c r="D310" s="1817" t="s">
        <v>32</v>
      </c>
      <c r="E310" s="1818" t="s">
        <v>33</v>
      </c>
      <c r="F310" s="1819" t="s">
        <v>34</v>
      </c>
      <c r="G310" s="2050" t="s">
        <v>33</v>
      </c>
      <c r="H310" s="2051" t="s">
        <v>34</v>
      </c>
      <c r="I310" s="2052" t="s">
        <v>33</v>
      </c>
      <c r="J310" s="2051" t="s">
        <v>34</v>
      </c>
      <c r="K310" s="2052" t="s">
        <v>33</v>
      </c>
      <c r="L310" s="2051" t="s">
        <v>34</v>
      </c>
      <c r="M310" s="2052" t="s">
        <v>33</v>
      </c>
      <c r="N310" s="2051" t="s">
        <v>34</v>
      </c>
      <c r="O310" s="2052" t="s">
        <v>33</v>
      </c>
      <c r="P310" s="2051" t="s">
        <v>34</v>
      </c>
      <c r="Q310" s="2052" t="s">
        <v>33</v>
      </c>
      <c r="R310" s="2051" t="s">
        <v>34</v>
      </c>
      <c r="S310" s="2052" t="s">
        <v>33</v>
      </c>
      <c r="T310" s="2051" t="s">
        <v>34</v>
      </c>
      <c r="U310" s="2052" t="s">
        <v>33</v>
      </c>
      <c r="V310" s="2051" t="s">
        <v>34</v>
      </c>
      <c r="W310" s="2052" t="s">
        <v>33</v>
      </c>
      <c r="X310" s="2051" t="s">
        <v>34</v>
      </c>
      <c r="Y310" s="2052" t="s">
        <v>33</v>
      </c>
      <c r="Z310" s="2051" t="s">
        <v>34</v>
      </c>
      <c r="AA310" s="2052" t="s">
        <v>33</v>
      </c>
      <c r="AB310" s="2051" t="s">
        <v>34</v>
      </c>
      <c r="AC310" s="2052" t="s">
        <v>33</v>
      </c>
      <c r="AD310" s="2051" t="s">
        <v>34</v>
      </c>
      <c r="AE310" s="2052" t="s">
        <v>33</v>
      </c>
      <c r="AF310" s="2051" t="s">
        <v>34</v>
      </c>
      <c r="AG310" s="2052" t="s">
        <v>33</v>
      </c>
      <c r="AH310" s="2051" t="s">
        <v>34</v>
      </c>
      <c r="AI310" s="2052" t="s">
        <v>33</v>
      </c>
      <c r="AJ310" s="2051" t="s">
        <v>34</v>
      </c>
      <c r="AK310" s="2052" t="s">
        <v>33</v>
      </c>
      <c r="AL310" s="2051" t="s">
        <v>34</v>
      </c>
      <c r="AM310" s="2052" t="s">
        <v>33</v>
      </c>
      <c r="AN310" s="2051" t="s">
        <v>34</v>
      </c>
      <c r="AO310" s="2052" t="s">
        <v>33</v>
      </c>
      <c r="AP310" s="2051" t="s">
        <v>34</v>
      </c>
      <c r="AQ310" s="3853"/>
      <c r="AR310" s="3855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3953" t="s">
        <v>46</v>
      </c>
      <c r="B311" s="3954"/>
      <c r="C311" s="3955"/>
      <c r="D311" s="2053">
        <f>SUM(E311:F311)</f>
        <v>0</v>
      </c>
      <c r="E311" s="2054">
        <f t="shared" ref="E311:F315" si="184">SUM(G311+I311+K311+M311+O311+Q311+S311+U311+W311+Y311+AA311+AC311+AE311+AG311+AI311+AK311+AM311+AO311)</f>
        <v>0</v>
      </c>
      <c r="F311" s="2054">
        <f t="shared" si="184"/>
        <v>0</v>
      </c>
      <c r="G311" s="2055"/>
      <c r="H311" s="2056"/>
      <c r="I311" s="2055"/>
      <c r="J311" s="2056"/>
      <c r="K311" s="2055"/>
      <c r="L311" s="2056"/>
      <c r="M311" s="2055"/>
      <c r="N311" s="2056"/>
      <c r="O311" s="2055"/>
      <c r="P311" s="2056"/>
      <c r="Q311" s="2055"/>
      <c r="R311" s="2056"/>
      <c r="S311" s="2055"/>
      <c r="T311" s="2056"/>
      <c r="U311" s="2055"/>
      <c r="V311" s="2056"/>
      <c r="W311" s="2055"/>
      <c r="X311" s="2056"/>
      <c r="Y311" s="2055"/>
      <c r="Z311" s="2056"/>
      <c r="AA311" s="2055"/>
      <c r="AB311" s="2056"/>
      <c r="AC311" s="2055"/>
      <c r="AD311" s="2056"/>
      <c r="AE311" s="2055"/>
      <c r="AF311" s="2056"/>
      <c r="AG311" s="2055"/>
      <c r="AH311" s="2056"/>
      <c r="AI311" s="2055"/>
      <c r="AJ311" s="2056"/>
      <c r="AK311" s="2055"/>
      <c r="AL311" s="2056"/>
      <c r="AM311" s="2055"/>
      <c r="AN311" s="2056"/>
      <c r="AO311" s="2055"/>
      <c r="AP311" s="2057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3949" t="s">
        <v>287</v>
      </c>
      <c r="B317" s="3950"/>
      <c r="C317" s="2058" t="s">
        <v>288</v>
      </c>
      <c r="D317" s="2058" t="s">
        <v>289</v>
      </c>
      <c r="E317" s="2058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3951" t="s">
        <v>94</v>
      </c>
      <c r="B318" s="3952"/>
      <c r="C318" s="2059"/>
      <c r="D318" s="2059"/>
      <c r="E318" s="2059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2645</v>
      </c>
      <c r="B332" s="608">
        <f>SUM(DA1:DZ327)</f>
        <v>1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2227</v>
      </c>
      <c r="B363" s="608">
        <f>SUM(DA9:DZ327)</f>
        <v>1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86" workbookViewId="0">
      <selection activeCell="D236" sqref="D236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",[7]NOMBRE!B2," - ","( ",[7]NOMBRE!C2,[7]NOMBRE!D2,[7]NOMBRE!E2,[7]NOMBRE!F2,[7]NOMBRE!G2,"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",[7]NOMBRE!B6," - ","( ",[7]NOMBRE!C6,[7]NOMBRE!D6," )")</f>
        <v>MES: JUNIO - ( 06 )</v>
      </c>
      <c r="BU4" s="4"/>
      <c r="BV4" s="4"/>
      <c r="BW4" s="4"/>
    </row>
    <row r="5" spans="1:112" x14ac:dyDescent="0.2">
      <c r="A5" s="7" t="str">
        <f>CONCATENATE("AÑO: ",[7]NOMBRE!B7)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3959" t="s">
        <v>3</v>
      </c>
      <c r="B9" s="3959"/>
      <c r="C9" s="3960"/>
      <c r="D9" s="4139" t="s">
        <v>4</v>
      </c>
      <c r="E9" s="4139"/>
      <c r="F9" s="4140"/>
      <c r="G9" s="3949" t="s">
        <v>5</v>
      </c>
      <c r="H9" s="3964"/>
      <c r="I9" s="3964"/>
      <c r="J9" s="3964"/>
      <c r="K9" s="3964"/>
      <c r="L9" s="3964"/>
      <c r="M9" s="3964"/>
      <c r="N9" s="3964"/>
      <c r="O9" s="3964"/>
      <c r="P9" s="3964"/>
      <c r="Q9" s="3964"/>
      <c r="R9" s="3964"/>
      <c r="S9" s="3964"/>
      <c r="T9" s="3964"/>
      <c r="U9" s="3964"/>
      <c r="V9" s="3964"/>
      <c r="W9" s="3964"/>
      <c r="X9" s="3964"/>
      <c r="Y9" s="3964"/>
      <c r="Z9" s="3964"/>
      <c r="AA9" s="3964"/>
      <c r="AB9" s="3964"/>
      <c r="AC9" s="3964"/>
      <c r="AD9" s="3964"/>
      <c r="AE9" s="3964"/>
      <c r="AF9" s="3964"/>
      <c r="AG9" s="3964"/>
      <c r="AH9" s="3964"/>
      <c r="AI9" s="3964"/>
      <c r="AJ9" s="3964"/>
      <c r="AK9" s="3964"/>
      <c r="AL9" s="3964"/>
      <c r="AM9" s="3964"/>
      <c r="AN9" s="3964"/>
      <c r="AO9" s="3964"/>
      <c r="AP9" s="3965"/>
      <c r="AQ9" s="4140" t="s">
        <v>6</v>
      </c>
      <c r="AR9" s="3967" t="s">
        <v>7</v>
      </c>
      <c r="AS9" s="3967" t="s">
        <v>8</v>
      </c>
      <c r="AT9" s="3967" t="s">
        <v>9</v>
      </c>
      <c r="AU9" s="3967" t="s">
        <v>10</v>
      </c>
      <c r="AV9" s="3963" t="s">
        <v>11</v>
      </c>
      <c r="AW9" s="3967" t="s">
        <v>12</v>
      </c>
      <c r="AX9" s="3967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4006"/>
      <c r="G10" s="4141" t="s">
        <v>14</v>
      </c>
      <c r="H10" s="3969"/>
      <c r="I10" s="3949" t="s">
        <v>15</v>
      </c>
      <c r="J10" s="3957"/>
      <c r="K10" s="3964" t="s">
        <v>16</v>
      </c>
      <c r="L10" s="3957"/>
      <c r="M10" s="3949" t="s">
        <v>17</v>
      </c>
      <c r="N10" s="3957"/>
      <c r="O10" s="3949" t="s">
        <v>18</v>
      </c>
      <c r="P10" s="3957"/>
      <c r="Q10" s="3949" t="s">
        <v>19</v>
      </c>
      <c r="R10" s="3957"/>
      <c r="S10" s="3949" t="s">
        <v>20</v>
      </c>
      <c r="T10" s="3957"/>
      <c r="U10" s="3949" t="s">
        <v>21</v>
      </c>
      <c r="V10" s="3957"/>
      <c r="W10" s="3949" t="s">
        <v>22</v>
      </c>
      <c r="X10" s="3957"/>
      <c r="Y10" s="3949" t="s">
        <v>23</v>
      </c>
      <c r="Z10" s="3956"/>
      <c r="AA10" s="3949" t="s">
        <v>24</v>
      </c>
      <c r="AB10" s="3956"/>
      <c r="AC10" s="3949" t="s">
        <v>25</v>
      </c>
      <c r="AD10" s="3956"/>
      <c r="AE10" s="3949" t="s">
        <v>26</v>
      </c>
      <c r="AF10" s="3956"/>
      <c r="AG10" s="3949" t="s">
        <v>27</v>
      </c>
      <c r="AH10" s="3956"/>
      <c r="AI10" s="3949" t="s">
        <v>28</v>
      </c>
      <c r="AJ10" s="3956"/>
      <c r="AK10" s="3949" t="s">
        <v>29</v>
      </c>
      <c r="AL10" s="3956"/>
      <c r="AM10" s="3949" t="s">
        <v>30</v>
      </c>
      <c r="AN10" s="3956"/>
      <c r="AO10" s="3949" t="s">
        <v>31</v>
      </c>
      <c r="AP10" s="4142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3844"/>
      <c r="D11" s="2060" t="s">
        <v>32</v>
      </c>
      <c r="E11" s="2061" t="s">
        <v>33</v>
      </c>
      <c r="F11" s="2051" t="s">
        <v>34</v>
      </c>
      <c r="G11" s="2052" t="s">
        <v>33</v>
      </c>
      <c r="H11" s="2051" t="s">
        <v>34</v>
      </c>
      <c r="I11" s="2052" t="s">
        <v>33</v>
      </c>
      <c r="J11" s="2051" t="s">
        <v>34</v>
      </c>
      <c r="K11" s="2052" t="s">
        <v>33</v>
      </c>
      <c r="L11" s="2051" t="s">
        <v>34</v>
      </c>
      <c r="M11" s="2052" t="s">
        <v>33</v>
      </c>
      <c r="N11" s="2051" t="s">
        <v>34</v>
      </c>
      <c r="O11" s="2052" t="s">
        <v>33</v>
      </c>
      <c r="P11" s="2051" t="s">
        <v>34</v>
      </c>
      <c r="Q11" s="2052" t="s">
        <v>33</v>
      </c>
      <c r="R11" s="2051" t="s">
        <v>34</v>
      </c>
      <c r="S11" s="2052" t="s">
        <v>33</v>
      </c>
      <c r="T11" s="2051" t="s">
        <v>34</v>
      </c>
      <c r="U11" s="2052" t="s">
        <v>33</v>
      </c>
      <c r="V11" s="2051" t="s">
        <v>34</v>
      </c>
      <c r="W11" s="2052" t="s">
        <v>33</v>
      </c>
      <c r="X11" s="2051" t="s">
        <v>34</v>
      </c>
      <c r="Y11" s="2052" t="s">
        <v>33</v>
      </c>
      <c r="Z11" s="2051" t="s">
        <v>34</v>
      </c>
      <c r="AA11" s="2052" t="s">
        <v>33</v>
      </c>
      <c r="AB11" s="2051" t="s">
        <v>34</v>
      </c>
      <c r="AC11" s="2052" t="s">
        <v>33</v>
      </c>
      <c r="AD11" s="2051" t="s">
        <v>34</v>
      </c>
      <c r="AE11" s="2052" t="s">
        <v>33</v>
      </c>
      <c r="AF11" s="2051" t="s">
        <v>34</v>
      </c>
      <c r="AG11" s="2052" t="s">
        <v>33</v>
      </c>
      <c r="AH11" s="2051" t="s">
        <v>34</v>
      </c>
      <c r="AI11" s="2052" t="s">
        <v>33</v>
      </c>
      <c r="AJ11" s="2051" t="s">
        <v>34</v>
      </c>
      <c r="AK11" s="2052" t="s">
        <v>33</v>
      </c>
      <c r="AL11" s="2051" t="s">
        <v>34</v>
      </c>
      <c r="AM11" s="2052" t="s">
        <v>33</v>
      </c>
      <c r="AN11" s="2051" t="s">
        <v>34</v>
      </c>
      <c r="AO11" s="2052" t="s">
        <v>33</v>
      </c>
      <c r="AP11" s="2062" t="s">
        <v>34</v>
      </c>
      <c r="AQ11" s="4006"/>
      <c r="AR11" s="3855"/>
      <c r="AS11" s="3855"/>
      <c r="AT11" s="3855"/>
      <c r="AU11" s="3855"/>
      <c r="AV11" s="3849"/>
      <c r="AW11" s="3855"/>
      <c r="AX11" s="3855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4135" t="s">
        <v>35</v>
      </c>
      <c r="B12" s="4136"/>
      <c r="C12" s="4137"/>
      <c r="D12" s="2063">
        <f>SUM(E12+F12)</f>
        <v>0</v>
      </c>
      <c r="E12" s="2064">
        <f>SUM(G12+I12+K12+M12+O12+Q12+S12+U12+W12+Y12+AA12+AC12+AE12+AG12+AI12+AK12+AM12+AO12)</f>
        <v>0</v>
      </c>
      <c r="F12" s="2065">
        <f t="shared" ref="E12:F15" si="0">SUM(H12+J12+L12+N12+P12+R12+T12+V12+X12+Z12+AB12+AD12+AF12+AH12+AJ12+AL12+AN12+AP12)</f>
        <v>0</v>
      </c>
      <c r="G12" s="24"/>
      <c r="H12" s="25"/>
      <c r="I12" s="2066"/>
      <c r="J12" s="25"/>
      <c r="K12" s="2066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2067"/>
      <c r="H16" s="2067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3840" t="s">
        <v>40</v>
      </c>
      <c r="B17" s="4105"/>
      <c r="C17" s="4106"/>
      <c r="D17" s="4088" t="s">
        <v>41</v>
      </c>
      <c r="E17" s="4094"/>
      <c r="F17" s="4095"/>
      <c r="G17" s="4052" t="s">
        <v>14</v>
      </c>
      <c r="H17" s="4138"/>
      <c r="I17" s="4095" t="s">
        <v>15</v>
      </c>
      <c r="J17" s="4123"/>
      <c r="K17" s="4088" t="s">
        <v>16</v>
      </c>
      <c r="L17" s="4095"/>
      <c r="M17" s="4095" t="s">
        <v>17</v>
      </c>
      <c r="N17" s="4123"/>
      <c r="O17" s="4088" t="s">
        <v>18</v>
      </c>
      <c r="P17" s="4095"/>
      <c r="Q17" s="4088" t="s">
        <v>19</v>
      </c>
      <c r="R17" s="4095"/>
      <c r="S17" s="4088" t="s">
        <v>20</v>
      </c>
      <c r="T17" s="4095"/>
      <c r="U17" s="4088" t="s">
        <v>21</v>
      </c>
      <c r="V17" s="4095"/>
      <c r="W17" s="4094" t="s">
        <v>22</v>
      </c>
      <c r="X17" s="4094"/>
      <c r="Y17" s="4088" t="s">
        <v>23</v>
      </c>
      <c r="Z17" s="4089"/>
      <c r="AA17" s="4094" t="s">
        <v>24</v>
      </c>
      <c r="AB17" s="4126"/>
      <c r="AC17" s="4094" t="s">
        <v>25</v>
      </c>
      <c r="AD17" s="4126"/>
      <c r="AE17" s="4094" t="s">
        <v>26</v>
      </c>
      <c r="AF17" s="4126"/>
      <c r="AG17" s="4094" t="s">
        <v>27</v>
      </c>
      <c r="AH17" s="4126"/>
      <c r="AI17" s="4094" t="s">
        <v>28</v>
      </c>
      <c r="AJ17" s="4126"/>
      <c r="AK17" s="4094" t="s">
        <v>29</v>
      </c>
      <c r="AL17" s="4126"/>
      <c r="AM17" s="4094" t="s">
        <v>30</v>
      </c>
      <c r="AN17" s="4089"/>
      <c r="AO17" s="4094" t="s">
        <v>31</v>
      </c>
      <c r="AP17" s="4119"/>
      <c r="AQ17" s="3970" t="s">
        <v>6</v>
      </c>
      <c r="AR17" s="3970" t="s">
        <v>7</v>
      </c>
      <c r="AS17" s="3854" t="s">
        <v>8</v>
      </c>
      <c r="AT17" s="3854" t="s">
        <v>42</v>
      </c>
      <c r="AU17" s="3970" t="s">
        <v>9</v>
      </c>
      <c r="AV17" s="4046" t="s">
        <v>10</v>
      </c>
      <c r="AW17" s="4046" t="s">
        <v>12</v>
      </c>
      <c r="AX17" s="4046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3843"/>
      <c r="B18" s="3499"/>
      <c r="C18" s="3844"/>
      <c r="D18" s="2068" t="s">
        <v>32</v>
      </c>
      <c r="E18" s="2069" t="s">
        <v>33</v>
      </c>
      <c r="F18" s="617" t="s">
        <v>34</v>
      </c>
      <c r="G18" s="2068" t="s">
        <v>33</v>
      </c>
      <c r="H18" s="2070" t="s">
        <v>34</v>
      </c>
      <c r="I18" s="1839" t="s">
        <v>33</v>
      </c>
      <c r="J18" s="617" t="s">
        <v>34</v>
      </c>
      <c r="K18" s="1839" t="s">
        <v>33</v>
      </c>
      <c r="L18" s="2071" t="s">
        <v>34</v>
      </c>
      <c r="M18" s="1839" t="s">
        <v>33</v>
      </c>
      <c r="N18" s="617" t="s">
        <v>34</v>
      </c>
      <c r="O18" s="1839" t="s">
        <v>33</v>
      </c>
      <c r="P18" s="617" t="s">
        <v>34</v>
      </c>
      <c r="Q18" s="1839" t="s">
        <v>33</v>
      </c>
      <c r="R18" s="617" t="s">
        <v>34</v>
      </c>
      <c r="S18" s="1839" t="s">
        <v>33</v>
      </c>
      <c r="T18" s="617" t="s">
        <v>34</v>
      </c>
      <c r="U18" s="2068" t="s">
        <v>33</v>
      </c>
      <c r="V18" s="2070" t="s">
        <v>34</v>
      </c>
      <c r="W18" s="2072" t="s">
        <v>33</v>
      </c>
      <c r="X18" s="2073" t="s">
        <v>34</v>
      </c>
      <c r="Y18" s="2068" t="s">
        <v>33</v>
      </c>
      <c r="Z18" s="2070" t="s">
        <v>34</v>
      </c>
      <c r="AA18" s="2072" t="s">
        <v>33</v>
      </c>
      <c r="AB18" s="2073" t="s">
        <v>34</v>
      </c>
      <c r="AC18" s="2068" t="s">
        <v>33</v>
      </c>
      <c r="AD18" s="2070" t="s">
        <v>34</v>
      </c>
      <c r="AE18" s="2072" t="s">
        <v>33</v>
      </c>
      <c r="AF18" s="2073" t="s">
        <v>34</v>
      </c>
      <c r="AG18" s="2068" t="s">
        <v>33</v>
      </c>
      <c r="AH18" s="2070" t="s">
        <v>34</v>
      </c>
      <c r="AI18" s="2072" t="s">
        <v>33</v>
      </c>
      <c r="AJ18" s="2073" t="s">
        <v>34</v>
      </c>
      <c r="AK18" s="2068" t="s">
        <v>33</v>
      </c>
      <c r="AL18" s="2070" t="s">
        <v>34</v>
      </c>
      <c r="AM18" s="2072" t="s">
        <v>33</v>
      </c>
      <c r="AN18" s="2070" t="s">
        <v>34</v>
      </c>
      <c r="AO18" s="2072" t="s">
        <v>33</v>
      </c>
      <c r="AP18" s="2074" t="s">
        <v>34</v>
      </c>
      <c r="AQ18" s="3304"/>
      <c r="AR18" s="3471"/>
      <c r="AS18" s="3855"/>
      <c r="AT18" s="3855"/>
      <c r="AU18" s="4006"/>
      <c r="AV18" s="4047"/>
      <c r="AW18" s="4047"/>
      <c r="AX18" s="4047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4099" t="s">
        <v>43</v>
      </c>
      <c r="B19" s="4100"/>
      <c r="C19" s="4134"/>
      <c r="D19" s="2075">
        <f>SUM(E19+F19)</f>
        <v>0</v>
      </c>
      <c r="E19" s="2064">
        <f>SUM(G19+I19+K19+M19+O19+Q19+S19+U19+W19+Y19+AA19+AC19+AE19+AG19+AI19+AK19+AM19+AO19)</f>
        <v>0</v>
      </c>
      <c r="F19" s="2065">
        <f>SUM(H19+J19+L19+N19+P19+R19+T19+V19+X19+Z19+AB19+AD19+AF19+AH19+AJ19+AL19+AN19+AP19)</f>
        <v>0</v>
      </c>
      <c r="G19" s="2066"/>
      <c r="H19" s="2056"/>
      <c r="I19" s="2066"/>
      <c r="J19" s="2076"/>
      <c r="K19" s="2066"/>
      <c r="L19" s="2056"/>
      <c r="M19" s="2066"/>
      <c r="N19" s="2076"/>
      <c r="O19" s="2066"/>
      <c r="P19" s="2056"/>
      <c r="Q19" s="2066"/>
      <c r="R19" s="2056"/>
      <c r="S19" s="2066"/>
      <c r="T19" s="2056"/>
      <c r="U19" s="2066"/>
      <c r="V19" s="2056"/>
      <c r="W19" s="2055"/>
      <c r="X19" s="2077"/>
      <c r="Y19" s="2066"/>
      <c r="Z19" s="2056"/>
      <c r="AA19" s="2055"/>
      <c r="AB19" s="2077"/>
      <c r="AC19" s="2066"/>
      <c r="AD19" s="2056"/>
      <c r="AE19" s="2055"/>
      <c r="AF19" s="2077"/>
      <c r="AG19" s="2066"/>
      <c r="AH19" s="2056"/>
      <c r="AI19" s="2055"/>
      <c r="AJ19" s="2077"/>
      <c r="AK19" s="2066"/>
      <c r="AL19" s="2056"/>
      <c r="AM19" s="2055"/>
      <c r="AN19" s="2056"/>
      <c r="AO19" s="2055"/>
      <c r="AP19" s="2057"/>
      <c r="AQ19" s="2078"/>
      <c r="AR19" s="2076"/>
      <c r="AS19" s="2079"/>
      <c r="AT19" s="2079"/>
      <c r="AU19" s="2079"/>
      <c r="AV19" s="2079"/>
      <c r="AW19" s="2079"/>
      <c r="AX19" s="2079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28</v>
      </c>
      <c r="E22" s="35">
        <f t="shared" si="25"/>
        <v>17</v>
      </c>
      <c r="F22" s="36">
        <f t="shared" si="25"/>
        <v>11</v>
      </c>
      <c r="G22" s="37">
        <v>0</v>
      </c>
      <c r="H22" s="39">
        <v>0</v>
      </c>
      <c r="I22" s="37">
        <v>0</v>
      </c>
      <c r="J22" s="38">
        <v>0</v>
      </c>
      <c r="K22" s="37">
        <v>0</v>
      </c>
      <c r="L22" s="39">
        <v>0</v>
      </c>
      <c r="M22" s="37">
        <v>0</v>
      </c>
      <c r="N22" s="38">
        <v>0</v>
      </c>
      <c r="O22" s="37">
        <v>1</v>
      </c>
      <c r="P22" s="39">
        <v>2</v>
      </c>
      <c r="Q22" s="37">
        <v>2</v>
      </c>
      <c r="R22" s="39">
        <v>1</v>
      </c>
      <c r="S22" s="37">
        <v>4</v>
      </c>
      <c r="T22" s="39">
        <v>2</v>
      </c>
      <c r="U22" s="37">
        <v>2</v>
      </c>
      <c r="V22" s="39">
        <v>2</v>
      </c>
      <c r="W22" s="68">
        <v>2</v>
      </c>
      <c r="X22" s="69">
        <v>4</v>
      </c>
      <c r="Y22" s="37">
        <v>6</v>
      </c>
      <c r="Z22" s="39">
        <v>0</v>
      </c>
      <c r="AA22" s="68">
        <v>0</v>
      </c>
      <c r="AB22" s="69">
        <v>0</v>
      </c>
      <c r="AC22" s="37">
        <v>0</v>
      </c>
      <c r="AD22" s="39">
        <v>0</v>
      </c>
      <c r="AE22" s="68">
        <v>0</v>
      </c>
      <c r="AF22" s="69">
        <v>0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38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6</v>
      </c>
      <c r="E23" s="35">
        <f t="shared" si="25"/>
        <v>2</v>
      </c>
      <c r="F23" s="36">
        <f t="shared" si="25"/>
        <v>4</v>
      </c>
      <c r="G23" s="37">
        <v>0</v>
      </c>
      <c r="H23" s="39">
        <v>0</v>
      </c>
      <c r="I23" s="37">
        <v>0</v>
      </c>
      <c r="J23" s="38">
        <v>0</v>
      </c>
      <c r="K23" s="37">
        <v>0</v>
      </c>
      <c r="L23" s="39">
        <v>0</v>
      </c>
      <c r="M23" s="37">
        <v>0</v>
      </c>
      <c r="N23" s="38">
        <v>0</v>
      </c>
      <c r="O23" s="37">
        <v>0</v>
      </c>
      <c r="P23" s="39">
        <v>0</v>
      </c>
      <c r="Q23" s="37">
        <v>1</v>
      </c>
      <c r="R23" s="39">
        <v>1</v>
      </c>
      <c r="S23" s="37">
        <v>0</v>
      </c>
      <c r="T23" s="39">
        <v>0</v>
      </c>
      <c r="U23" s="37">
        <v>0</v>
      </c>
      <c r="V23" s="39">
        <v>1</v>
      </c>
      <c r="W23" s="68">
        <v>0</v>
      </c>
      <c r="X23" s="69">
        <v>2</v>
      </c>
      <c r="Y23" s="37">
        <v>0</v>
      </c>
      <c r="Z23" s="39">
        <v>0</v>
      </c>
      <c r="AA23" s="68">
        <v>0</v>
      </c>
      <c r="AB23" s="69">
        <v>0</v>
      </c>
      <c r="AC23" s="37">
        <v>0</v>
      </c>
      <c r="AD23" s="39">
        <v>0</v>
      </c>
      <c r="AE23" s="68">
        <v>1</v>
      </c>
      <c r="AF23" s="69">
        <v>0</v>
      </c>
      <c r="AG23" s="37">
        <v>0</v>
      </c>
      <c r="AH23" s="39">
        <v>0</v>
      </c>
      <c r="AI23" s="68">
        <v>0</v>
      </c>
      <c r="AJ23" s="69">
        <v>0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>
        <v>0</v>
      </c>
      <c r="AR24" s="38">
        <v>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0</v>
      </c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>
        <v>0</v>
      </c>
      <c r="AR25" s="38">
        <v>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3</v>
      </c>
      <c r="E26" s="35">
        <f t="shared" si="25"/>
        <v>0</v>
      </c>
      <c r="F26" s="36">
        <f t="shared" si="25"/>
        <v>3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0</v>
      </c>
      <c r="R26" s="39">
        <v>0</v>
      </c>
      <c r="S26" s="37">
        <v>0</v>
      </c>
      <c r="T26" s="39">
        <v>0</v>
      </c>
      <c r="U26" s="37">
        <v>0</v>
      </c>
      <c r="V26" s="39">
        <v>0</v>
      </c>
      <c r="W26" s="68">
        <v>0</v>
      </c>
      <c r="X26" s="69">
        <v>0</v>
      </c>
      <c r="Y26" s="37">
        <v>0</v>
      </c>
      <c r="Z26" s="39">
        <v>0</v>
      </c>
      <c r="AA26" s="68">
        <v>0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0</v>
      </c>
      <c r="AH26" s="39">
        <v>0</v>
      </c>
      <c r="AI26" s="68">
        <v>0</v>
      </c>
      <c r="AJ26" s="69">
        <v>1</v>
      </c>
      <c r="AK26" s="37">
        <v>0</v>
      </c>
      <c r="AL26" s="39">
        <v>2</v>
      </c>
      <c r="AM26" s="68">
        <v>0</v>
      </c>
      <c r="AN26" s="39">
        <v>0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>
        <v>0</v>
      </c>
      <c r="AR27" s="38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>
        <v>0</v>
      </c>
      <c r="AR28" s="38">
        <v>0</v>
      </c>
      <c r="AS28" s="70">
        <v>0</v>
      </c>
      <c r="AT28" s="70">
        <v>0</v>
      </c>
      <c r="AU28" s="70">
        <v>0</v>
      </c>
      <c r="AV28" s="70">
        <v>0</v>
      </c>
      <c r="AW28" s="70">
        <v>0</v>
      </c>
      <c r="AX28" s="70">
        <v>0</v>
      </c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>
        <v>0</v>
      </c>
      <c r="AR29" s="38">
        <v>0</v>
      </c>
      <c r="AS29" s="70">
        <v>0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>
        <v>0</v>
      </c>
      <c r="AR30" s="38">
        <v>0</v>
      </c>
      <c r="AS30" s="70">
        <v>0</v>
      </c>
      <c r="AT30" s="70">
        <v>0</v>
      </c>
      <c r="AU30" s="70">
        <v>0</v>
      </c>
      <c r="AV30" s="70">
        <v>0</v>
      </c>
      <c r="AW30" s="70">
        <v>0</v>
      </c>
      <c r="AX30" s="70">
        <v>0</v>
      </c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55</v>
      </c>
      <c r="E31" s="35">
        <f t="shared" si="25"/>
        <v>26</v>
      </c>
      <c r="F31" s="36">
        <f t="shared" si="25"/>
        <v>29</v>
      </c>
      <c r="G31" s="37">
        <v>0</v>
      </c>
      <c r="H31" s="39">
        <v>0</v>
      </c>
      <c r="I31" s="37">
        <v>0</v>
      </c>
      <c r="J31" s="38">
        <v>0</v>
      </c>
      <c r="K31" s="37">
        <v>4</v>
      </c>
      <c r="L31" s="39">
        <v>2</v>
      </c>
      <c r="M31" s="37">
        <v>0</v>
      </c>
      <c r="N31" s="38">
        <v>2</v>
      </c>
      <c r="O31" s="37">
        <v>4</v>
      </c>
      <c r="P31" s="39">
        <v>4</v>
      </c>
      <c r="Q31" s="37">
        <v>2</v>
      </c>
      <c r="R31" s="39">
        <v>2</v>
      </c>
      <c r="S31" s="37">
        <v>5</v>
      </c>
      <c r="T31" s="39">
        <v>6</v>
      </c>
      <c r="U31" s="37">
        <v>2</v>
      </c>
      <c r="V31" s="39">
        <v>0</v>
      </c>
      <c r="W31" s="68">
        <v>5</v>
      </c>
      <c r="X31" s="69">
        <v>2</v>
      </c>
      <c r="Y31" s="37">
        <v>0</v>
      </c>
      <c r="Z31" s="39">
        <v>0</v>
      </c>
      <c r="AA31" s="68">
        <v>0</v>
      </c>
      <c r="AB31" s="69">
        <v>0</v>
      </c>
      <c r="AC31" s="37">
        <v>0</v>
      </c>
      <c r="AD31" s="39">
        <v>0</v>
      </c>
      <c r="AE31" s="68">
        <v>2</v>
      </c>
      <c r="AF31" s="69">
        <v>1</v>
      </c>
      <c r="AG31" s="37">
        <v>2</v>
      </c>
      <c r="AH31" s="39">
        <v>5</v>
      </c>
      <c r="AI31" s="68">
        <v>0</v>
      </c>
      <c r="AJ31" s="69">
        <v>4</v>
      </c>
      <c r="AK31" s="37">
        <v>0</v>
      </c>
      <c r="AL31" s="39">
        <v>1</v>
      </c>
      <c r="AM31" s="68">
        <v>0</v>
      </c>
      <c r="AN31" s="39">
        <v>0</v>
      </c>
      <c r="AO31" s="68">
        <v>0</v>
      </c>
      <c r="AP31" s="40">
        <v>0</v>
      </c>
      <c r="AQ31" s="70">
        <v>0</v>
      </c>
      <c r="AR31" s="38">
        <v>0</v>
      </c>
      <c r="AS31" s="70">
        <v>0</v>
      </c>
      <c r="AT31" s="70">
        <v>0</v>
      </c>
      <c r="AU31" s="70">
        <v>0</v>
      </c>
      <c r="AV31" s="70">
        <v>0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4123" t="s">
        <v>60</v>
      </c>
      <c r="B36" s="4123"/>
      <c r="C36" s="4123"/>
      <c r="D36" s="2080">
        <f t="shared" ref="D36:AV36" si="27">SUM(D19:D35)</f>
        <v>92</v>
      </c>
      <c r="E36" s="2081">
        <f t="shared" si="27"/>
        <v>45</v>
      </c>
      <c r="F36" s="2082">
        <f t="shared" si="27"/>
        <v>47</v>
      </c>
      <c r="G36" s="2080">
        <f t="shared" si="27"/>
        <v>0</v>
      </c>
      <c r="H36" s="2082">
        <f t="shared" si="27"/>
        <v>0</v>
      </c>
      <c r="I36" s="2080">
        <f t="shared" si="27"/>
        <v>0</v>
      </c>
      <c r="J36" s="2082">
        <f t="shared" si="27"/>
        <v>0</v>
      </c>
      <c r="K36" s="2080">
        <f t="shared" si="27"/>
        <v>4</v>
      </c>
      <c r="L36" s="2082">
        <f t="shared" si="27"/>
        <v>2</v>
      </c>
      <c r="M36" s="2080">
        <f t="shared" si="27"/>
        <v>0</v>
      </c>
      <c r="N36" s="2082">
        <f t="shared" si="27"/>
        <v>2</v>
      </c>
      <c r="O36" s="2080">
        <f t="shared" si="27"/>
        <v>5</v>
      </c>
      <c r="P36" s="2082">
        <f t="shared" si="27"/>
        <v>6</v>
      </c>
      <c r="Q36" s="2080">
        <f t="shared" si="27"/>
        <v>5</v>
      </c>
      <c r="R36" s="2082">
        <f t="shared" si="27"/>
        <v>4</v>
      </c>
      <c r="S36" s="2080">
        <f t="shared" si="27"/>
        <v>9</v>
      </c>
      <c r="T36" s="2082">
        <f t="shared" si="27"/>
        <v>8</v>
      </c>
      <c r="U36" s="2080">
        <f t="shared" si="27"/>
        <v>4</v>
      </c>
      <c r="V36" s="2082">
        <f t="shared" si="27"/>
        <v>3</v>
      </c>
      <c r="W36" s="2083">
        <f t="shared" si="27"/>
        <v>7</v>
      </c>
      <c r="X36" s="2084">
        <f t="shared" si="27"/>
        <v>8</v>
      </c>
      <c r="Y36" s="2080">
        <f t="shared" si="27"/>
        <v>6</v>
      </c>
      <c r="Z36" s="2082">
        <f t="shared" si="27"/>
        <v>0</v>
      </c>
      <c r="AA36" s="2083">
        <f t="shared" si="27"/>
        <v>0</v>
      </c>
      <c r="AB36" s="2084">
        <f t="shared" si="27"/>
        <v>0</v>
      </c>
      <c r="AC36" s="2080">
        <f t="shared" si="27"/>
        <v>0</v>
      </c>
      <c r="AD36" s="2082">
        <f t="shared" si="27"/>
        <v>0</v>
      </c>
      <c r="AE36" s="2080">
        <f t="shared" si="27"/>
        <v>3</v>
      </c>
      <c r="AF36" s="2084">
        <f t="shared" si="27"/>
        <v>1</v>
      </c>
      <c r="AG36" s="2080">
        <f t="shared" si="27"/>
        <v>2</v>
      </c>
      <c r="AH36" s="2082">
        <f t="shared" si="27"/>
        <v>5</v>
      </c>
      <c r="AI36" s="2080">
        <f t="shared" si="27"/>
        <v>0</v>
      </c>
      <c r="AJ36" s="2084">
        <f t="shared" si="27"/>
        <v>5</v>
      </c>
      <c r="AK36" s="2080">
        <f t="shared" si="27"/>
        <v>0</v>
      </c>
      <c r="AL36" s="2082">
        <f t="shared" si="27"/>
        <v>3</v>
      </c>
      <c r="AM36" s="2080">
        <f t="shared" si="27"/>
        <v>0</v>
      </c>
      <c r="AN36" s="2082">
        <f t="shared" si="27"/>
        <v>0</v>
      </c>
      <c r="AO36" s="2080">
        <f t="shared" si="27"/>
        <v>0</v>
      </c>
      <c r="AP36" s="2085">
        <f t="shared" si="27"/>
        <v>0</v>
      </c>
      <c r="AQ36" s="2082">
        <f t="shared" si="27"/>
        <v>0</v>
      </c>
      <c r="AR36" s="2082">
        <f t="shared" si="27"/>
        <v>0</v>
      </c>
      <c r="AS36" s="2086">
        <f t="shared" si="27"/>
        <v>0</v>
      </c>
      <c r="AT36" s="2086">
        <f t="shared" si="27"/>
        <v>0</v>
      </c>
      <c r="AU36" s="2086">
        <f t="shared" si="27"/>
        <v>0</v>
      </c>
      <c r="AV36" s="2086">
        <f t="shared" si="27"/>
        <v>0</v>
      </c>
      <c r="AW36" s="2086">
        <f>SUM(AW19:AW35)</f>
        <v>0</v>
      </c>
      <c r="AX36" s="2086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4002" t="s">
        <v>62</v>
      </c>
      <c r="B38" s="4104"/>
      <c r="C38" s="4104"/>
      <c r="D38" s="4002" t="s">
        <v>63</v>
      </c>
      <c r="E38" s="4104"/>
      <c r="F38" s="3970"/>
      <c r="G38" s="4088" t="s">
        <v>64</v>
      </c>
      <c r="H38" s="4094"/>
      <c r="I38" s="4094"/>
      <c r="J38" s="4094"/>
      <c r="K38" s="4094"/>
      <c r="L38" s="4094"/>
      <c r="M38" s="4094"/>
      <c r="N38" s="4094"/>
      <c r="O38" s="4094"/>
      <c r="P38" s="4094"/>
      <c r="Q38" s="4094"/>
      <c r="R38" s="4094"/>
      <c r="S38" s="4094"/>
      <c r="T38" s="4094"/>
      <c r="U38" s="4094"/>
      <c r="V38" s="4094"/>
      <c r="W38" s="4094"/>
      <c r="X38" s="4094"/>
      <c r="Y38" s="4094"/>
      <c r="Z38" s="4094"/>
      <c r="AA38" s="4094"/>
      <c r="AB38" s="4094"/>
      <c r="AC38" s="4094"/>
      <c r="AD38" s="4094"/>
      <c r="AE38" s="4094"/>
      <c r="AF38" s="4094"/>
      <c r="AG38" s="4094"/>
      <c r="AH38" s="4094"/>
      <c r="AI38" s="4094"/>
      <c r="AJ38" s="4094"/>
      <c r="AK38" s="4094"/>
      <c r="AL38" s="4094"/>
      <c r="AM38" s="4094"/>
      <c r="AN38" s="4094"/>
      <c r="AO38" s="4094"/>
      <c r="AP38" s="4096"/>
      <c r="AQ38" s="3970" t="s">
        <v>6</v>
      </c>
      <c r="AR38" s="3970" t="s">
        <v>7</v>
      </c>
      <c r="AS38" s="3970" t="s">
        <v>8</v>
      </c>
      <c r="AT38" s="3970" t="s">
        <v>9</v>
      </c>
      <c r="AU38" s="3854" t="s">
        <v>65</v>
      </c>
      <c r="AV38" s="3854" t="s">
        <v>13</v>
      </c>
      <c r="AW38" s="3854" t="s">
        <v>10</v>
      </c>
      <c r="AX38" s="4118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4006"/>
      <c r="G39" s="4092" t="s">
        <v>14</v>
      </c>
      <c r="H39" s="4093"/>
      <c r="I39" s="4088" t="s">
        <v>15</v>
      </c>
      <c r="J39" s="4095"/>
      <c r="K39" s="4094" t="s">
        <v>16</v>
      </c>
      <c r="L39" s="4095"/>
      <c r="M39" s="4088" t="s">
        <v>17</v>
      </c>
      <c r="N39" s="4095"/>
      <c r="O39" s="4088" t="s">
        <v>18</v>
      </c>
      <c r="P39" s="4095"/>
      <c r="Q39" s="4088" t="s">
        <v>19</v>
      </c>
      <c r="R39" s="4095"/>
      <c r="S39" s="4088" t="s">
        <v>20</v>
      </c>
      <c r="T39" s="4095"/>
      <c r="U39" s="4088" t="s">
        <v>21</v>
      </c>
      <c r="V39" s="4095"/>
      <c r="W39" s="4088" t="s">
        <v>22</v>
      </c>
      <c r="X39" s="4095"/>
      <c r="Y39" s="4088" t="s">
        <v>23</v>
      </c>
      <c r="Z39" s="4089"/>
      <c r="AA39" s="4088" t="s">
        <v>24</v>
      </c>
      <c r="AB39" s="4089"/>
      <c r="AC39" s="4088" t="s">
        <v>25</v>
      </c>
      <c r="AD39" s="4089"/>
      <c r="AE39" s="4088" t="s">
        <v>26</v>
      </c>
      <c r="AF39" s="4089"/>
      <c r="AG39" s="4088" t="s">
        <v>27</v>
      </c>
      <c r="AH39" s="4089"/>
      <c r="AI39" s="4088" t="s">
        <v>28</v>
      </c>
      <c r="AJ39" s="4089"/>
      <c r="AK39" s="4088" t="s">
        <v>29</v>
      </c>
      <c r="AL39" s="4089"/>
      <c r="AM39" s="4088" t="s">
        <v>30</v>
      </c>
      <c r="AN39" s="4089"/>
      <c r="AO39" s="4088" t="s">
        <v>31</v>
      </c>
      <c r="AP39" s="4119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2087" t="s">
        <v>32</v>
      </c>
      <c r="E40" s="2088" t="s">
        <v>33</v>
      </c>
      <c r="F40" s="2089" t="s">
        <v>34</v>
      </c>
      <c r="G40" s="2087" t="s">
        <v>33</v>
      </c>
      <c r="H40" s="2089" t="s">
        <v>34</v>
      </c>
      <c r="I40" s="2087" t="s">
        <v>33</v>
      </c>
      <c r="J40" s="2089" t="s">
        <v>34</v>
      </c>
      <c r="K40" s="2090" t="s">
        <v>33</v>
      </c>
      <c r="L40" s="2089" t="s">
        <v>34</v>
      </c>
      <c r="M40" s="2088" t="s">
        <v>33</v>
      </c>
      <c r="N40" s="2089" t="s">
        <v>34</v>
      </c>
      <c r="O40" s="2088" t="s">
        <v>33</v>
      </c>
      <c r="P40" s="2089" t="s">
        <v>34</v>
      </c>
      <c r="Q40" s="2088" t="s">
        <v>33</v>
      </c>
      <c r="R40" s="2089" t="s">
        <v>34</v>
      </c>
      <c r="S40" s="2088" t="s">
        <v>33</v>
      </c>
      <c r="T40" s="2089" t="s">
        <v>34</v>
      </c>
      <c r="U40" s="2091" t="s">
        <v>33</v>
      </c>
      <c r="V40" s="2070" t="s">
        <v>34</v>
      </c>
      <c r="W40" s="2091" t="s">
        <v>33</v>
      </c>
      <c r="X40" s="2070" t="s">
        <v>34</v>
      </c>
      <c r="Y40" s="2091" t="s">
        <v>33</v>
      </c>
      <c r="Z40" s="2070" t="s">
        <v>34</v>
      </c>
      <c r="AA40" s="2091" t="s">
        <v>33</v>
      </c>
      <c r="AB40" s="2070" t="s">
        <v>34</v>
      </c>
      <c r="AC40" s="2091" t="s">
        <v>33</v>
      </c>
      <c r="AD40" s="2070" t="s">
        <v>34</v>
      </c>
      <c r="AE40" s="2091" t="s">
        <v>33</v>
      </c>
      <c r="AF40" s="2070" t="s">
        <v>34</v>
      </c>
      <c r="AG40" s="2091" t="s">
        <v>33</v>
      </c>
      <c r="AH40" s="2070" t="s">
        <v>34</v>
      </c>
      <c r="AI40" s="2091" t="s">
        <v>33</v>
      </c>
      <c r="AJ40" s="2070" t="s">
        <v>34</v>
      </c>
      <c r="AK40" s="2091" t="s">
        <v>33</v>
      </c>
      <c r="AL40" s="2070" t="s">
        <v>34</v>
      </c>
      <c r="AM40" s="2091" t="s">
        <v>33</v>
      </c>
      <c r="AN40" s="2070" t="s">
        <v>34</v>
      </c>
      <c r="AO40" s="2091" t="s">
        <v>33</v>
      </c>
      <c r="AP40" s="2074" t="s">
        <v>34</v>
      </c>
      <c r="AQ40" s="4006"/>
      <c r="AR40" s="4006"/>
      <c r="AS40" s="4006"/>
      <c r="AT40" s="4006"/>
      <c r="AU40" s="3855"/>
      <c r="AV40" s="3855"/>
      <c r="AW40" s="3855"/>
      <c r="AX40" s="3849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4109" t="s">
        <v>67</v>
      </c>
      <c r="B41" s="4110"/>
      <c r="C41" s="4111"/>
      <c r="D41" s="2092">
        <f>SUM(E41+F41)</f>
        <v>0</v>
      </c>
      <c r="E41" s="2093">
        <f>+S41+Y41+AA41+AC41+AE41+AG41+AI41+AK41+AM41+AO41</f>
        <v>0</v>
      </c>
      <c r="F41" s="2094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2095"/>
      <c r="T41" s="2096"/>
      <c r="U41" s="65"/>
      <c r="V41" s="67"/>
      <c r="W41" s="65"/>
      <c r="X41" s="67"/>
      <c r="Y41" s="2095"/>
      <c r="Z41" s="2096"/>
      <c r="AA41" s="2097"/>
      <c r="AB41" s="2096"/>
      <c r="AC41" s="2098"/>
      <c r="AD41" s="2096"/>
      <c r="AE41" s="2097"/>
      <c r="AF41" s="2096"/>
      <c r="AG41" s="2095"/>
      <c r="AH41" s="2096"/>
      <c r="AI41" s="2095"/>
      <c r="AJ41" s="2096"/>
      <c r="AK41" s="2097"/>
      <c r="AL41" s="2096"/>
      <c r="AM41" s="2098"/>
      <c r="AN41" s="2096"/>
      <c r="AO41" s="2099"/>
      <c r="AP41" s="2100"/>
      <c r="AQ41" s="2101"/>
      <c r="AR41" s="2096"/>
      <c r="AS41" s="2102"/>
      <c r="AT41" s="2102"/>
      <c r="AU41" s="2102"/>
      <c r="AV41" s="2102"/>
      <c r="AW41" s="2102"/>
      <c r="AX41" s="2102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4088" t="s">
        <v>72</v>
      </c>
      <c r="B46" s="4094"/>
      <c r="C46" s="4095"/>
      <c r="D46" s="2068">
        <f t="shared" ref="D46:D59" si="34">SUM(E46+F46)</f>
        <v>0</v>
      </c>
      <c r="E46" s="2069">
        <f>S46+U46+W46+Y46+AA46+AC46+AE46+AG46+AI46+AK46+AM46+AO46</f>
        <v>0</v>
      </c>
      <c r="F46" s="2070">
        <f>T46+V46+X46+Z46+AB46+AD46+AF46+AH46+AJ46+AL46+AN46+AP46</f>
        <v>0</v>
      </c>
      <c r="G46" s="2103"/>
      <c r="H46" s="2104"/>
      <c r="I46" s="2103"/>
      <c r="J46" s="2104"/>
      <c r="K46" s="2103"/>
      <c r="L46" s="2104"/>
      <c r="M46" s="2103"/>
      <c r="N46" s="2104"/>
      <c r="O46" s="2103"/>
      <c r="P46" s="2104"/>
      <c r="Q46" s="2103"/>
      <c r="R46" s="2104"/>
      <c r="S46" s="2068">
        <f t="shared" ref="S46:AB46" si="35">SUM(S44:S45)</f>
        <v>0</v>
      </c>
      <c r="T46" s="2070">
        <f t="shared" si="35"/>
        <v>0</v>
      </c>
      <c r="U46" s="2068">
        <f t="shared" si="35"/>
        <v>0</v>
      </c>
      <c r="V46" s="2070">
        <f t="shared" si="35"/>
        <v>0</v>
      </c>
      <c r="W46" s="2072">
        <f t="shared" si="35"/>
        <v>0</v>
      </c>
      <c r="X46" s="2072">
        <f t="shared" si="35"/>
        <v>0</v>
      </c>
      <c r="Y46" s="2068">
        <f t="shared" si="35"/>
        <v>0</v>
      </c>
      <c r="Z46" s="2072">
        <f t="shared" si="35"/>
        <v>0</v>
      </c>
      <c r="AA46" s="2068">
        <f t="shared" si="35"/>
        <v>0</v>
      </c>
      <c r="AB46" s="2072">
        <f t="shared" si="35"/>
        <v>0</v>
      </c>
      <c r="AC46" s="2068">
        <f>SUM(AC44:AC45)</f>
        <v>0</v>
      </c>
      <c r="AD46" s="2070">
        <f>SUM(AD44:AD45)</f>
        <v>0</v>
      </c>
      <c r="AE46" s="2072">
        <f>SUM(AE44:AE45)</f>
        <v>0</v>
      </c>
      <c r="AF46" s="2072">
        <f t="shared" ref="AF46:AN46" si="36">SUM(AF44:AF45)</f>
        <v>0</v>
      </c>
      <c r="AG46" s="2068">
        <f t="shared" si="36"/>
        <v>0</v>
      </c>
      <c r="AH46" s="2072">
        <f t="shared" si="36"/>
        <v>0</v>
      </c>
      <c r="AI46" s="2068">
        <f t="shared" si="36"/>
        <v>0</v>
      </c>
      <c r="AJ46" s="2072">
        <f t="shared" si="36"/>
        <v>0</v>
      </c>
      <c r="AK46" s="2068">
        <f t="shared" si="36"/>
        <v>0</v>
      </c>
      <c r="AL46" s="2072">
        <f t="shared" si="36"/>
        <v>0</v>
      </c>
      <c r="AM46" s="2068">
        <f t="shared" si="36"/>
        <v>0</v>
      </c>
      <c r="AN46" s="2070">
        <f t="shared" si="36"/>
        <v>0</v>
      </c>
      <c r="AO46" s="2072">
        <f>SUM(AO44:AO45)</f>
        <v>0</v>
      </c>
      <c r="AP46" s="2105">
        <f>SUM(AP44:AP45)</f>
        <v>0</v>
      </c>
      <c r="AQ46" s="2072">
        <f>SUM(AQ44:AQ45)</f>
        <v>0</v>
      </c>
      <c r="AR46" s="2106">
        <f>SUM(AR44:AR45)</f>
        <v>0</v>
      </c>
      <c r="AS46" s="2070">
        <f>SUM(AS44)</f>
        <v>0</v>
      </c>
      <c r="AT46" s="2070">
        <f>SUM(AT44:AT45)</f>
        <v>0</v>
      </c>
      <c r="AU46" s="2070">
        <f>SUM(AU44:AU45)</f>
        <v>0</v>
      </c>
      <c r="AV46" s="2070">
        <f>SUM(AV44:AV45)</f>
        <v>0</v>
      </c>
      <c r="AW46" s="2070">
        <f>SUM(AW44:AW45)</f>
        <v>0</v>
      </c>
      <c r="AX46" s="2070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4131" t="s">
        <v>73</v>
      </c>
      <c r="B47" s="4132"/>
      <c r="C47" s="4133"/>
      <c r="D47" s="2068">
        <f t="shared" si="34"/>
        <v>0</v>
      </c>
      <c r="E47" s="2069">
        <f>+G47+I47+K47+M47+O47+Q47+S47+U47+W47+Y47+AA47+AC47+AE47+AG47+AI47+AK47+AM47+AO47</f>
        <v>0</v>
      </c>
      <c r="F47" s="2070">
        <f>+H47+J47+L47+N47+P47+R47+T47+V47+X47+Z47+AB47+AD47+AF47+AH47+AJ47+AL47+AN47+AP47</f>
        <v>0</v>
      </c>
      <c r="G47" s="2107"/>
      <c r="H47" s="2108"/>
      <c r="I47" s="2107"/>
      <c r="J47" s="2109"/>
      <c r="K47" s="2107"/>
      <c r="L47" s="2108"/>
      <c r="M47" s="2107"/>
      <c r="N47" s="2108"/>
      <c r="O47" s="2107"/>
      <c r="P47" s="2108"/>
      <c r="Q47" s="2107"/>
      <c r="R47" s="2110"/>
      <c r="S47" s="2107"/>
      <c r="T47" s="2110"/>
      <c r="U47" s="2107"/>
      <c r="V47" s="2110"/>
      <c r="W47" s="2107"/>
      <c r="X47" s="2110"/>
      <c r="Y47" s="2107"/>
      <c r="Z47" s="2110"/>
      <c r="AA47" s="2107"/>
      <c r="AB47" s="2110"/>
      <c r="AC47" s="2111"/>
      <c r="AD47" s="2110"/>
      <c r="AE47" s="2112"/>
      <c r="AF47" s="2110"/>
      <c r="AG47" s="2107"/>
      <c r="AH47" s="2110"/>
      <c r="AI47" s="2107"/>
      <c r="AJ47" s="2110"/>
      <c r="AK47" s="2107"/>
      <c r="AL47" s="2110"/>
      <c r="AM47" s="2111"/>
      <c r="AN47" s="2110"/>
      <c r="AO47" s="2109"/>
      <c r="AP47" s="2113"/>
      <c r="AQ47" s="2114"/>
      <c r="AR47" s="2108"/>
      <c r="AS47" s="2108"/>
      <c r="AT47" s="2108"/>
      <c r="AU47" s="2108"/>
      <c r="AV47" s="2108"/>
      <c r="AW47" s="2108"/>
      <c r="AX47" s="2108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3997" t="s">
        <v>74</v>
      </c>
      <c r="B48" s="4103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4123" t="s">
        <v>4</v>
      </c>
      <c r="B54" s="4123"/>
      <c r="C54" s="4123"/>
      <c r="D54" s="2068">
        <f>SUM(D48:D53)</f>
        <v>0</v>
      </c>
      <c r="E54" s="2072">
        <f>SUM(E48:E53)</f>
        <v>0</v>
      </c>
      <c r="F54" s="2070">
        <f>SUM(F48:F53)</f>
        <v>0</v>
      </c>
      <c r="G54" s="2068">
        <f>SUM(G48:G53)</f>
        <v>0</v>
      </c>
      <c r="H54" s="2068">
        <f t="shared" ref="H54:AW54" si="52">SUM(H48:H53)</f>
        <v>0</v>
      </c>
      <c r="I54" s="2068">
        <f t="shared" si="52"/>
        <v>0</v>
      </c>
      <c r="J54" s="2068">
        <f t="shared" si="52"/>
        <v>0</v>
      </c>
      <c r="K54" s="2068">
        <f t="shared" si="52"/>
        <v>0</v>
      </c>
      <c r="L54" s="2068">
        <f t="shared" si="52"/>
        <v>0</v>
      </c>
      <c r="M54" s="2068">
        <f t="shared" si="52"/>
        <v>0</v>
      </c>
      <c r="N54" s="2068">
        <f t="shared" si="52"/>
        <v>0</v>
      </c>
      <c r="O54" s="2068">
        <f t="shared" si="52"/>
        <v>0</v>
      </c>
      <c r="P54" s="2068">
        <f t="shared" si="52"/>
        <v>0</v>
      </c>
      <c r="Q54" s="2068">
        <f t="shared" si="52"/>
        <v>0</v>
      </c>
      <c r="R54" s="2068">
        <f t="shared" si="52"/>
        <v>0</v>
      </c>
      <c r="S54" s="2068">
        <f t="shared" si="52"/>
        <v>0</v>
      </c>
      <c r="T54" s="2068">
        <f t="shared" si="52"/>
        <v>0</v>
      </c>
      <c r="U54" s="2068">
        <f t="shared" si="52"/>
        <v>0</v>
      </c>
      <c r="V54" s="2068">
        <f t="shared" si="52"/>
        <v>0</v>
      </c>
      <c r="W54" s="2068">
        <f t="shared" si="52"/>
        <v>0</v>
      </c>
      <c r="X54" s="2068">
        <f t="shared" si="52"/>
        <v>0</v>
      </c>
      <c r="Y54" s="2068">
        <f>SUM(Y48:Y53)</f>
        <v>0</v>
      </c>
      <c r="Z54" s="2068">
        <f>SUM(Z48:Z53)</f>
        <v>0</v>
      </c>
      <c r="AA54" s="2068">
        <f t="shared" si="52"/>
        <v>0</v>
      </c>
      <c r="AB54" s="2068">
        <f t="shared" si="52"/>
        <v>0</v>
      </c>
      <c r="AC54" s="2068">
        <f t="shared" si="52"/>
        <v>0</v>
      </c>
      <c r="AD54" s="2068">
        <f t="shared" si="52"/>
        <v>0</v>
      </c>
      <c r="AE54" s="2068">
        <f t="shared" si="52"/>
        <v>0</v>
      </c>
      <c r="AF54" s="2068">
        <f t="shared" si="52"/>
        <v>0</v>
      </c>
      <c r="AG54" s="2068">
        <f t="shared" si="52"/>
        <v>0</v>
      </c>
      <c r="AH54" s="2068">
        <f t="shared" si="52"/>
        <v>0</v>
      </c>
      <c r="AI54" s="2068">
        <f t="shared" si="52"/>
        <v>0</v>
      </c>
      <c r="AJ54" s="2068">
        <f t="shared" si="52"/>
        <v>0</v>
      </c>
      <c r="AK54" s="2068">
        <f t="shared" si="52"/>
        <v>0</v>
      </c>
      <c r="AL54" s="2068">
        <f t="shared" si="52"/>
        <v>0</v>
      </c>
      <c r="AM54" s="2068">
        <f t="shared" si="52"/>
        <v>0</v>
      </c>
      <c r="AN54" s="2068">
        <f t="shared" si="52"/>
        <v>0</v>
      </c>
      <c r="AO54" s="2068">
        <f t="shared" si="52"/>
        <v>0</v>
      </c>
      <c r="AP54" s="2068">
        <f t="shared" si="52"/>
        <v>0</v>
      </c>
      <c r="AQ54" s="2068">
        <f t="shared" si="52"/>
        <v>0</v>
      </c>
      <c r="AR54" s="2068">
        <f t="shared" si="52"/>
        <v>0</v>
      </c>
      <c r="AS54" s="2068">
        <f t="shared" si="52"/>
        <v>0</v>
      </c>
      <c r="AT54" s="2068">
        <f t="shared" si="52"/>
        <v>0</v>
      </c>
      <c r="AU54" s="2068">
        <f t="shared" si="52"/>
        <v>0</v>
      </c>
      <c r="AV54" s="2070">
        <f>SUM(AV48:AV53)</f>
        <v>0</v>
      </c>
      <c r="AW54" s="2068">
        <f t="shared" si="52"/>
        <v>0</v>
      </c>
      <c r="AX54" s="2068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2092">
        <f t="shared" si="34"/>
        <v>0</v>
      </c>
      <c r="E55" s="2115">
        <f t="shared" si="51"/>
        <v>0</v>
      </c>
      <c r="F55" s="2116">
        <f t="shared" si="51"/>
        <v>0</v>
      </c>
      <c r="G55" s="2095"/>
      <c r="H55" s="2096"/>
      <c r="I55" s="2095"/>
      <c r="J55" s="2096"/>
      <c r="K55" s="2095"/>
      <c r="L55" s="2096"/>
      <c r="M55" s="2095"/>
      <c r="N55" s="2096"/>
      <c r="O55" s="2095"/>
      <c r="P55" s="2096"/>
      <c r="Q55" s="2095"/>
      <c r="R55" s="2096"/>
      <c r="S55" s="2095"/>
      <c r="T55" s="2096"/>
      <c r="U55" s="2095"/>
      <c r="V55" s="2096"/>
      <c r="W55" s="2095"/>
      <c r="X55" s="2096"/>
      <c r="Y55" s="2095"/>
      <c r="Z55" s="2096"/>
      <c r="AA55" s="2095"/>
      <c r="AB55" s="2096"/>
      <c r="AC55" s="2095"/>
      <c r="AD55" s="2096"/>
      <c r="AE55" s="2095"/>
      <c r="AF55" s="2096"/>
      <c r="AG55" s="2095"/>
      <c r="AH55" s="2096"/>
      <c r="AI55" s="2095"/>
      <c r="AJ55" s="2096"/>
      <c r="AK55" s="2095"/>
      <c r="AL55" s="2096"/>
      <c r="AM55" s="2095"/>
      <c r="AN55" s="2096"/>
      <c r="AO55" s="2095"/>
      <c r="AP55" s="2100"/>
      <c r="AQ55" s="2102"/>
      <c r="AR55" s="2102"/>
      <c r="AS55" s="2117"/>
      <c r="AT55" s="2117"/>
      <c r="AU55" s="2117"/>
      <c r="AV55" s="2117"/>
      <c r="AW55" s="2117"/>
      <c r="AX55" s="2117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4000"/>
      <c r="B59" s="4001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4129" t="s">
        <v>4</v>
      </c>
      <c r="B60" s="4130"/>
      <c r="C60" s="4001"/>
      <c r="D60" s="2118">
        <f t="shared" ref="D60:AX60" si="53">SUM(D55:D59)</f>
        <v>0</v>
      </c>
      <c r="E60" s="2119">
        <f>SUM(E55:E59)</f>
        <v>0</v>
      </c>
      <c r="F60" s="2120">
        <f>SUM(F55:F59)</f>
        <v>0</v>
      </c>
      <c r="G60" s="2118">
        <f t="shared" si="53"/>
        <v>0</v>
      </c>
      <c r="H60" s="2121">
        <f t="shared" si="53"/>
        <v>0</v>
      </c>
      <c r="I60" s="2118">
        <f t="shared" si="53"/>
        <v>0</v>
      </c>
      <c r="J60" s="2121">
        <f t="shared" si="53"/>
        <v>0</v>
      </c>
      <c r="K60" s="2118">
        <f t="shared" si="53"/>
        <v>0</v>
      </c>
      <c r="L60" s="2121">
        <f t="shared" si="53"/>
        <v>0</v>
      </c>
      <c r="M60" s="2118">
        <f t="shared" si="53"/>
        <v>0</v>
      </c>
      <c r="N60" s="2121">
        <f t="shared" si="53"/>
        <v>0</v>
      </c>
      <c r="O60" s="2118">
        <f t="shared" si="53"/>
        <v>0</v>
      </c>
      <c r="P60" s="2121">
        <f t="shared" si="53"/>
        <v>0</v>
      </c>
      <c r="Q60" s="2118">
        <f t="shared" si="53"/>
        <v>0</v>
      </c>
      <c r="R60" s="2121">
        <f t="shared" si="53"/>
        <v>0</v>
      </c>
      <c r="S60" s="2118">
        <f t="shared" si="53"/>
        <v>0</v>
      </c>
      <c r="T60" s="2120">
        <f t="shared" si="53"/>
        <v>0</v>
      </c>
      <c r="U60" s="2118">
        <f t="shared" si="53"/>
        <v>0</v>
      </c>
      <c r="V60" s="2121">
        <f t="shared" si="53"/>
        <v>0</v>
      </c>
      <c r="W60" s="2118">
        <f t="shared" si="53"/>
        <v>0</v>
      </c>
      <c r="X60" s="2121">
        <f t="shared" si="53"/>
        <v>0</v>
      </c>
      <c r="Y60" s="2118">
        <f t="shared" si="53"/>
        <v>0</v>
      </c>
      <c r="Z60" s="2121">
        <f t="shared" si="53"/>
        <v>0</v>
      </c>
      <c r="AA60" s="2118">
        <f t="shared" si="53"/>
        <v>0</v>
      </c>
      <c r="AB60" s="2121">
        <f t="shared" si="53"/>
        <v>0</v>
      </c>
      <c r="AC60" s="2118">
        <f t="shared" si="53"/>
        <v>0</v>
      </c>
      <c r="AD60" s="2121">
        <f t="shared" si="53"/>
        <v>0</v>
      </c>
      <c r="AE60" s="2118">
        <f t="shared" si="53"/>
        <v>0</v>
      </c>
      <c r="AF60" s="2121">
        <f t="shared" si="53"/>
        <v>0</v>
      </c>
      <c r="AG60" s="2118">
        <f t="shared" si="53"/>
        <v>0</v>
      </c>
      <c r="AH60" s="2121">
        <f t="shared" si="53"/>
        <v>0</v>
      </c>
      <c r="AI60" s="2118">
        <f t="shared" si="53"/>
        <v>0</v>
      </c>
      <c r="AJ60" s="2121">
        <f t="shared" si="53"/>
        <v>0</v>
      </c>
      <c r="AK60" s="2118">
        <f t="shared" si="53"/>
        <v>0</v>
      </c>
      <c r="AL60" s="2121">
        <f t="shared" si="53"/>
        <v>0</v>
      </c>
      <c r="AM60" s="2118">
        <f t="shared" si="53"/>
        <v>0</v>
      </c>
      <c r="AN60" s="2121">
        <f t="shared" si="53"/>
        <v>0</v>
      </c>
      <c r="AO60" s="2118">
        <f t="shared" si="53"/>
        <v>0</v>
      </c>
      <c r="AP60" s="2122">
        <f t="shared" si="53"/>
        <v>0</v>
      </c>
      <c r="AQ60" s="2121">
        <f t="shared" si="53"/>
        <v>0</v>
      </c>
      <c r="AR60" s="2118">
        <f t="shared" si="53"/>
        <v>0</v>
      </c>
      <c r="AS60" s="2118">
        <f t="shared" si="53"/>
        <v>0</v>
      </c>
      <c r="AT60" s="2118">
        <f t="shared" si="53"/>
        <v>0</v>
      </c>
      <c r="AU60" s="2118">
        <f t="shared" si="53"/>
        <v>0</v>
      </c>
      <c r="AV60" s="2070">
        <f>SUM(AV55:AV59)</f>
        <v>0</v>
      </c>
      <c r="AW60" s="2118">
        <f t="shared" si="53"/>
        <v>0</v>
      </c>
      <c r="AX60" s="2123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4002" t="s">
        <v>85</v>
      </c>
      <c r="B61" s="3970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2124"/>
      <c r="H61" s="2125"/>
      <c r="I61" s="2126"/>
      <c r="J61" s="2125"/>
      <c r="K61" s="2126"/>
      <c r="L61" s="2125"/>
      <c r="M61" s="2126"/>
      <c r="N61" s="2125"/>
      <c r="O61" s="2126"/>
      <c r="P61" s="2125"/>
      <c r="Q61" s="2126"/>
      <c r="R61" s="2125"/>
      <c r="S61" s="194"/>
      <c r="T61" s="195"/>
      <c r="U61" s="2126"/>
      <c r="V61" s="2125"/>
      <c r="W61" s="2126"/>
      <c r="X61" s="2125"/>
      <c r="Y61" s="163"/>
      <c r="Z61" s="166"/>
      <c r="AA61" s="163"/>
      <c r="AB61" s="166"/>
      <c r="AC61" s="1892"/>
      <c r="AD61" s="1893"/>
      <c r="AE61" s="198"/>
      <c r="AF61" s="199"/>
      <c r="AG61" s="198"/>
      <c r="AH61" s="199"/>
      <c r="AI61" s="133"/>
      <c r="AJ61" s="166"/>
      <c r="AK61" s="163"/>
      <c r="AL61" s="166"/>
      <c r="AM61" s="1892"/>
      <c r="AN61" s="1893"/>
      <c r="AO61" s="133"/>
      <c r="AP61" s="2100"/>
      <c r="AQ61" s="2127"/>
      <c r="AR61" s="164"/>
      <c r="AS61" s="164"/>
      <c r="AT61" s="1895"/>
      <c r="AU61" s="164"/>
      <c r="AV61" s="164"/>
      <c r="AW61" s="1895"/>
      <c r="AX61" s="1895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4005"/>
      <c r="B64" s="4006"/>
      <c r="C64" s="2106" t="s">
        <v>4</v>
      </c>
      <c r="D64" s="2118">
        <f>SUM(E64:F64)</f>
        <v>0</v>
      </c>
      <c r="E64" s="2119">
        <f>SUM(E61:E63)</f>
        <v>0</v>
      </c>
      <c r="F64" s="2070">
        <f>SUM(F61:F63)</f>
        <v>0</v>
      </c>
      <c r="G64" s="2128"/>
      <c r="H64" s="2129"/>
      <c r="I64" s="2128"/>
      <c r="J64" s="2129"/>
      <c r="K64" s="2128"/>
      <c r="L64" s="2129"/>
      <c r="M64" s="2128"/>
      <c r="N64" s="2129"/>
      <c r="O64" s="2128"/>
      <c r="P64" s="2129"/>
      <c r="Q64" s="2128"/>
      <c r="R64" s="2129"/>
      <c r="S64" s="2128"/>
      <c r="T64" s="2130"/>
      <c r="U64" s="2128"/>
      <c r="V64" s="2129"/>
      <c r="W64" s="2128"/>
      <c r="X64" s="2129"/>
      <c r="Y64" s="2068">
        <f>SUM(Y61:Y63)</f>
        <v>0</v>
      </c>
      <c r="Z64" s="2070">
        <f t="shared" ref="Z64:AX64" si="56">SUM(Z61:Z63)</f>
        <v>0</v>
      </c>
      <c r="AA64" s="2068">
        <f t="shared" si="56"/>
        <v>0</v>
      </c>
      <c r="AB64" s="2070">
        <f t="shared" si="56"/>
        <v>0</v>
      </c>
      <c r="AC64" s="2068">
        <f t="shared" si="56"/>
        <v>0</v>
      </c>
      <c r="AD64" s="2131">
        <f t="shared" si="56"/>
        <v>0</v>
      </c>
      <c r="AE64" s="2072">
        <f t="shared" si="56"/>
        <v>0</v>
      </c>
      <c r="AF64" s="2131">
        <f t="shared" si="56"/>
        <v>0</v>
      </c>
      <c r="AG64" s="2072">
        <f t="shared" si="56"/>
        <v>0</v>
      </c>
      <c r="AH64" s="2131">
        <f t="shared" si="56"/>
        <v>0</v>
      </c>
      <c r="AI64" s="2072">
        <f t="shared" si="56"/>
        <v>0</v>
      </c>
      <c r="AJ64" s="2070">
        <f t="shared" si="56"/>
        <v>0</v>
      </c>
      <c r="AK64" s="2068">
        <f t="shared" si="56"/>
        <v>0</v>
      </c>
      <c r="AL64" s="2070">
        <f t="shared" si="56"/>
        <v>0</v>
      </c>
      <c r="AM64" s="2068">
        <f t="shared" si="56"/>
        <v>0</v>
      </c>
      <c r="AN64" s="2131">
        <f t="shared" si="56"/>
        <v>0</v>
      </c>
      <c r="AO64" s="2072">
        <f t="shared" si="56"/>
        <v>0</v>
      </c>
      <c r="AP64" s="2105">
        <f t="shared" si="56"/>
        <v>0</v>
      </c>
      <c r="AQ64" s="2132">
        <f t="shared" si="56"/>
        <v>0</v>
      </c>
      <c r="AR64" s="2070">
        <f t="shared" si="56"/>
        <v>0</v>
      </c>
      <c r="AS64" s="2070">
        <f t="shared" si="56"/>
        <v>0</v>
      </c>
      <c r="AT64" s="2106">
        <f t="shared" si="56"/>
        <v>0</v>
      </c>
      <c r="AU64" s="2070">
        <f t="shared" si="56"/>
        <v>0</v>
      </c>
      <c r="AV64" s="2070">
        <f t="shared" si="56"/>
        <v>0</v>
      </c>
      <c r="AW64" s="2106">
        <f t="shared" si="56"/>
        <v>0</v>
      </c>
      <c r="AX64" s="2106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4112" t="s">
        <v>89</v>
      </c>
      <c r="B66" s="4126"/>
      <c r="C66" s="4089"/>
      <c r="D66" s="1901" t="s">
        <v>4</v>
      </c>
      <c r="E66" s="1901" t="s">
        <v>90</v>
      </c>
      <c r="F66" s="2071" t="s">
        <v>91</v>
      </c>
      <c r="G66" s="2071" t="s">
        <v>9</v>
      </c>
      <c r="H66" s="1902" t="s">
        <v>92</v>
      </c>
      <c r="I66" s="1902" t="s">
        <v>93</v>
      </c>
      <c r="J66" s="1902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4131" t="s">
        <v>94</v>
      </c>
      <c r="B67" s="4132"/>
      <c r="C67" s="4133"/>
      <c r="D67" s="2133"/>
      <c r="E67" s="2133"/>
      <c r="F67" s="2133"/>
      <c r="G67" s="2133"/>
      <c r="H67" s="2133"/>
      <c r="I67" s="2133"/>
      <c r="J67" s="2133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4036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3953" t="s">
        <v>99</v>
      </c>
      <c r="B71" s="3954"/>
      <c r="C71" s="3955"/>
      <c r="D71" s="2134"/>
      <c r="E71" s="2134"/>
      <c r="F71" s="2134"/>
      <c r="G71" s="2134"/>
      <c r="H71" s="2134"/>
      <c r="I71" s="2134"/>
      <c r="J71" s="2134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4039" t="s">
        <v>101</v>
      </c>
      <c r="B73" s="3616"/>
      <c r="C73" s="4040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4035" t="s">
        <v>102</v>
      </c>
      <c r="B74" s="3953" t="s">
        <v>102</v>
      </c>
      <c r="C74" s="3955"/>
      <c r="D74" s="2134"/>
      <c r="E74" s="2134"/>
      <c r="F74" s="2135"/>
      <c r="G74" s="2136"/>
      <c r="H74" s="2136"/>
      <c r="I74" s="2136"/>
      <c r="J74" s="2136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4036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3953" t="s">
        <v>104</v>
      </c>
      <c r="B76" s="3954"/>
      <c r="C76" s="3955"/>
      <c r="D76" s="2134"/>
      <c r="E76" s="2134"/>
      <c r="F76" s="2134"/>
      <c r="G76" s="2134"/>
      <c r="H76" s="2134"/>
      <c r="I76" s="2134"/>
      <c r="J76" s="2134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3840" t="s">
        <v>110</v>
      </c>
      <c r="B82" s="4105"/>
      <c r="C82" s="4106"/>
      <c r="D82" s="4112" t="s">
        <v>111</v>
      </c>
      <c r="E82" s="4126"/>
      <c r="F82" s="4089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3843"/>
      <c r="B83" s="3499"/>
      <c r="C83" s="3844"/>
      <c r="D83" s="2137" t="s">
        <v>4</v>
      </c>
      <c r="E83" s="2087" t="s">
        <v>33</v>
      </c>
      <c r="F83" s="2138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4035" t="s">
        <v>112</v>
      </c>
      <c r="B84" s="4127" t="s">
        <v>113</v>
      </c>
      <c r="C84" s="4128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4036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4105" t="s">
        <v>116</v>
      </c>
      <c r="B87" s="4105"/>
      <c r="C87" s="4106"/>
      <c r="D87" s="3840" t="s">
        <v>4</v>
      </c>
      <c r="E87" s="4105"/>
      <c r="F87" s="4106"/>
      <c r="G87" s="4088" t="s">
        <v>5</v>
      </c>
      <c r="H87" s="4094"/>
      <c r="I87" s="4094"/>
      <c r="J87" s="4094"/>
      <c r="K87" s="4094"/>
      <c r="L87" s="4094"/>
      <c r="M87" s="4094"/>
      <c r="N87" s="4094"/>
      <c r="O87" s="4094"/>
      <c r="P87" s="4094"/>
      <c r="Q87" s="4094"/>
      <c r="R87" s="4094"/>
      <c r="S87" s="4094"/>
      <c r="T87" s="4094"/>
      <c r="U87" s="4094"/>
      <c r="V87" s="4094"/>
      <c r="W87" s="4094"/>
      <c r="X87" s="4094"/>
      <c r="Y87" s="4094"/>
      <c r="Z87" s="4094"/>
      <c r="AA87" s="4094"/>
      <c r="AB87" s="4094"/>
      <c r="AC87" s="4094"/>
      <c r="AD87" s="4094"/>
      <c r="AE87" s="4094"/>
      <c r="AF87" s="4094"/>
      <c r="AG87" s="4094"/>
      <c r="AH87" s="4094"/>
      <c r="AI87" s="4094"/>
      <c r="AJ87" s="4094"/>
      <c r="AK87" s="4094"/>
      <c r="AL87" s="4094"/>
      <c r="AM87" s="4094"/>
      <c r="AN87" s="4096"/>
      <c r="AO87" s="4095" t="s">
        <v>117</v>
      </c>
      <c r="AP87" s="4123" t="s">
        <v>7</v>
      </c>
      <c r="AQ87" s="4032" t="s">
        <v>118</v>
      </c>
      <c r="AR87" s="3854" t="s">
        <v>119</v>
      </c>
      <c r="AS87" s="3854" t="s">
        <v>120</v>
      </c>
      <c r="AT87" s="4117" t="s">
        <v>121</v>
      </c>
      <c r="AU87" s="4117" t="s">
        <v>122</v>
      </c>
      <c r="AV87" s="4117" t="s">
        <v>123</v>
      </c>
      <c r="AW87" s="3972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3843"/>
      <c r="E88" s="3499"/>
      <c r="F88" s="3844"/>
      <c r="G88" s="4092" t="s">
        <v>124</v>
      </c>
      <c r="H88" s="4093"/>
      <c r="I88" s="4088" t="s">
        <v>16</v>
      </c>
      <c r="J88" s="4094"/>
      <c r="K88" s="4088" t="s">
        <v>17</v>
      </c>
      <c r="L88" s="4095"/>
      <c r="M88" s="4088" t="s">
        <v>18</v>
      </c>
      <c r="N88" s="4095"/>
      <c r="O88" s="4088" t="s">
        <v>19</v>
      </c>
      <c r="P88" s="4095"/>
      <c r="Q88" s="4088" t="s">
        <v>20</v>
      </c>
      <c r="R88" s="4095"/>
      <c r="S88" s="4088" t="s">
        <v>21</v>
      </c>
      <c r="T88" s="4095"/>
      <c r="U88" s="4094" t="s">
        <v>22</v>
      </c>
      <c r="V88" s="4095"/>
      <c r="W88" s="4088" t="s">
        <v>23</v>
      </c>
      <c r="X88" s="4089"/>
      <c r="Y88" s="4088" t="s">
        <v>24</v>
      </c>
      <c r="Z88" s="4089"/>
      <c r="AA88" s="4088" t="s">
        <v>25</v>
      </c>
      <c r="AB88" s="4089"/>
      <c r="AC88" s="4088" t="s">
        <v>26</v>
      </c>
      <c r="AD88" s="4089"/>
      <c r="AE88" s="4088" t="s">
        <v>27</v>
      </c>
      <c r="AF88" s="4089"/>
      <c r="AG88" s="4088" t="s">
        <v>28</v>
      </c>
      <c r="AH88" s="4089"/>
      <c r="AI88" s="4088" t="s">
        <v>29</v>
      </c>
      <c r="AJ88" s="4089"/>
      <c r="AK88" s="4094" t="s">
        <v>30</v>
      </c>
      <c r="AL88" s="4089"/>
      <c r="AM88" s="4088" t="s">
        <v>31</v>
      </c>
      <c r="AN88" s="4119"/>
      <c r="AO88" s="4095"/>
      <c r="AP88" s="4123"/>
      <c r="AQ88" s="3441"/>
      <c r="AR88" s="3290"/>
      <c r="AS88" s="3290"/>
      <c r="AT88" s="4117"/>
      <c r="AU88" s="4117"/>
      <c r="AV88" s="4117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3844"/>
      <c r="D89" s="2068" t="s">
        <v>32</v>
      </c>
      <c r="E89" s="2072" t="s">
        <v>33</v>
      </c>
      <c r="F89" s="2070" t="s">
        <v>34</v>
      </c>
      <c r="G89" s="2068" t="s">
        <v>33</v>
      </c>
      <c r="H89" s="2070" t="s">
        <v>34</v>
      </c>
      <c r="I89" s="2068" t="s">
        <v>33</v>
      </c>
      <c r="J89" s="2073" t="s">
        <v>34</v>
      </c>
      <c r="K89" s="2068" t="s">
        <v>33</v>
      </c>
      <c r="L89" s="2070" t="s">
        <v>34</v>
      </c>
      <c r="M89" s="2068" t="s">
        <v>33</v>
      </c>
      <c r="N89" s="2070" t="s">
        <v>34</v>
      </c>
      <c r="O89" s="2072" t="s">
        <v>33</v>
      </c>
      <c r="P89" s="2070" t="s">
        <v>34</v>
      </c>
      <c r="Q89" s="2072" t="s">
        <v>33</v>
      </c>
      <c r="R89" s="2070" t="s">
        <v>34</v>
      </c>
      <c r="S89" s="2072" t="s">
        <v>33</v>
      </c>
      <c r="T89" s="2070" t="s">
        <v>34</v>
      </c>
      <c r="U89" s="2072" t="s">
        <v>33</v>
      </c>
      <c r="V89" s="2070" t="s">
        <v>34</v>
      </c>
      <c r="W89" s="2072" t="s">
        <v>33</v>
      </c>
      <c r="X89" s="2070" t="s">
        <v>34</v>
      </c>
      <c r="Y89" s="2072" t="s">
        <v>33</v>
      </c>
      <c r="Z89" s="2070" t="s">
        <v>34</v>
      </c>
      <c r="AA89" s="2072" t="s">
        <v>33</v>
      </c>
      <c r="AB89" s="2070" t="s">
        <v>34</v>
      </c>
      <c r="AC89" s="2072" t="s">
        <v>33</v>
      </c>
      <c r="AD89" s="2070" t="s">
        <v>34</v>
      </c>
      <c r="AE89" s="2072" t="s">
        <v>33</v>
      </c>
      <c r="AF89" s="2070" t="s">
        <v>34</v>
      </c>
      <c r="AG89" s="2072" t="s">
        <v>33</v>
      </c>
      <c r="AH89" s="2070" t="s">
        <v>34</v>
      </c>
      <c r="AI89" s="2072" t="s">
        <v>33</v>
      </c>
      <c r="AJ89" s="2070" t="s">
        <v>34</v>
      </c>
      <c r="AK89" s="2072" t="s">
        <v>33</v>
      </c>
      <c r="AL89" s="2070" t="s">
        <v>34</v>
      </c>
      <c r="AM89" s="2072" t="s">
        <v>33</v>
      </c>
      <c r="AN89" s="2074" t="s">
        <v>34</v>
      </c>
      <c r="AO89" s="4095"/>
      <c r="AP89" s="4123"/>
      <c r="AQ89" s="4033"/>
      <c r="AR89" s="3855"/>
      <c r="AS89" s="3855"/>
      <c r="AT89" s="4117"/>
      <c r="AU89" s="4117"/>
      <c r="AV89" s="4117"/>
      <c r="AW89" s="3973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4125" t="s">
        <v>125</v>
      </c>
      <c r="B90" s="4125"/>
      <c r="C90" s="4125"/>
      <c r="D90" s="2139">
        <f>SUM(E90:F90)</f>
        <v>96</v>
      </c>
      <c r="E90" s="2063">
        <f>SUM(G90+I90+K90+M90+O90+Q90+S90+U90+W90+Y90+AA90+AC90+AE90+AG90+AI90+AK90+AM90)</f>
        <v>49</v>
      </c>
      <c r="F90" s="2065">
        <f>SUM(H90+J90+L90+N90+P90+R90+T90+V90+X90+Z90+AB90+AD90+AF90+AH90+AJ90+AL90+AN90)</f>
        <v>47</v>
      </c>
      <c r="G90" s="2066">
        <v>0</v>
      </c>
      <c r="H90" s="2056">
        <v>0</v>
      </c>
      <c r="I90" s="2066">
        <v>0</v>
      </c>
      <c r="J90" s="2077">
        <v>1</v>
      </c>
      <c r="K90" s="2066">
        <v>0</v>
      </c>
      <c r="L90" s="2056">
        <v>1</v>
      </c>
      <c r="M90" s="2066">
        <v>2</v>
      </c>
      <c r="N90" s="2056">
        <v>1</v>
      </c>
      <c r="O90" s="2055">
        <v>0</v>
      </c>
      <c r="P90" s="2056">
        <v>0</v>
      </c>
      <c r="Q90" s="2055">
        <v>3</v>
      </c>
      <c r="R90" s="2056">
        <v>0</v>
      </c>
      <c r="S90" s="2055">
        <v>0</v>
      </c>
      <c r="T90" s="2056">
        <v>0</v>
      </c>
      <c r="U90" s="2055">
        <v>10</v>
      </c>
      <c r="V90" s="2056">
        <v>3</v>
      </c>
      <c r="W90" s="2055">
        <v>10</v>
      </c>
      <c r="X90" s="2056">
        <v>4</v>
      </c>
      <c r="Y90" s="2055">
        <v>5</v>
      </c>
      <c r="Z90" s="2056">
        <v>5</v>
      </c>
      <c r="AA90" s="2055">
        <v>0</v>
      </c>
      <c r="AB90" s="2056">
        <v>1</v>
      </c>
      <c r="AC90" s="2055">
        <v>2</v>
      </c>
      <c r="AD90" s="2056">
        <v>4</v>
      </c>
      <c r="AE90" s="2055">
        <v>2</v>
      </c>
      <c r="AF90" s="2056">
        <v>4</v>
      </c>
      <c r="AG90" s="2055">
        <v>7</v>
      </c>
      <c r="AH90" s="2056">
        <v>11</v>
      </c>
      <c r="AI90" s="2055">
        <v>3</v>
      </c>
      <c r="AJ90" s="2056">
        <v>4</v>
      </c>
      <c r="AK90" s="2055">
        <v>2</v>
      </c>
      <c r="AL90" s="2056">
        <v>6</v>
      </c>
      <c r="AM90" s="2055">
        <v>3</v>
      </c>
      <c r="AN90" s="2057">
        <v>2</v>
      </c>
      <c r="AO90" s="2076">
        <v>9</v>
      </c>
      <c r="AP90" s="2059">
        <v>4</v>
      </c>
      <c r="AQ90" s="2059">
        <v>96</v>
      </c>
      <c r="AR90" s="2059">
        <v>6</v>
      </c>
      <c r="AS90" s="2059"/>
      <c r="AT90" s="2059">
        <v>6</v>
      </c>
      <c r="AU90" s="2059">
        <v>0</v>
      </c>
      <c r="AV90" s="2059">
        <v>6</v>
      </c>
      <c r="AW90" s="2059">
        <v>0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5</v>
      </c>
      <c r="E91" s="34">
        <f t="shared" ref="E91:E143" si="78">SUM(G91+I91+K91+M91+O91+Q91+S91+U91+W91+Y91+AA91+AC91+AE91+AG91+AI91+AK91+AM91)</f>
        <v>0</v>
      </c>
      <c r="F91" s="36">
        <f t="shared" ref="F91:F143" si="79">SUM(H91+J91+L91+N91+P91+R91+T91+V91+X91+Z91+AB91+AD91+AF91+AH91+AJ91+AL91+AN91)</f>
        <v>5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0</v>
      </c>
      <c r="X91" s="39">
        <v>1</v>
      </c>
      <c r="Y91" s="68">
        <v>0</v>
      </c>
      <c r="Z91" s="39">
        <v>0</v>
      </c>
      <c r="AA91" s="68">
        <v>0</v>
      </c>
      <c r="AB91" s="39">
        <v>2</v>
      </c>
      <c r="AC91" s="68">
        <v>0</v>
      </c>
      <c r="AD91" s="39">
        <v>0</v>
      </c>
      <c r="AE91" s="68">
        <v>0</v>
      </c>
      <c r="AF91" s="39">
        <v>1</v>
      </c>
      <c r="AG91" s="68">
        <v>0</v>
      </c>
      <c r="AH91" s="39">
        <v>0</v>
      </c>
      <c r="AI91" s="68">
        <v>0</v>
      </c>
      <c r="AJ91" s="39">
        <v>1</v>
      </c>
      <c r="AK91" s="68">
        <v>0</v>
      </c>
      <c r="AL91" s="39">
        <v>0</v>
      </c>
      <c r="AM91" s="68">
        <v>0</v>
      </c>
      <c r="AN91" s="40">
        <v>0</v>
      </c>
      <c r="AO91" s="38"/>
      <c r="AP91" s="38">
        <v>0</v>
      </c>
      <c r="AQ91" s="41">
        <v>5</v>
      </c>
      <c r="AR91" s="41">
        <v>1</v>
      </c>
      <c r="AS91" s="41"/>
      <c r="AT91" s="38"/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5</v>
      </c>
      <c r="E92" s="34">
        <f t="shared" si="78"/>
        <v>3</v>
      </c>
      <c r="F92" s="36">
        <f t="shared" si="79"/>
        <v>2</v>
      </c>
      <c r="G92" s="37">
        <v>2</v>
      </c>
      <c r="H92" s="27">
        <v>0</v>
      </c>
      <c r="I92" s="24">
        <v>0</v>
      </c>
      <c r="J92" s="238">
        <v>0</v>
      </c>
      <c r="K92" s="24">
        <v>0</v>
      </c>
      <c r="L92" s="39">
        <v>0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0</v>
      </c>
      <c r="V92" s="39">
        <v>0</v>
      </c>
      <c r="W92" s="68">
        <v>0</v>
      </c>
      <c r="X92" s="39">
        <v>0</v>
      </c>
      <c r="Y92" s="68">
        <v>0</v>
      </c>
      <c r="Z92" s="39">
        <v>0</v>
      </c>
      <c r="AA92" s="68">
        <v>0</v>
      </c>
      <c r="AB92" s="39">
        <v>1</v>
      </c>
      <c r="AC92" s="68">
        <v>0</v>
      </c>
      <c r="AD92" s="39">
        <v>0</v>
      </c>
      <c r="AE92" s="68">
        <v>0</v>
      </c>
      <c r="AF92" s="39">
        <v>0</v>
      </c>
      <c r="AG92" s="68">
        <v>0</v>
      </c>
      <c r="AH92" s="39">
        <v>0</v>
      </c>
      <c r="AI92" s="68">
        <v>0</v>
      </c>
      <c r="AJ92" s="39">
        <v>1</v>
      </c>
      <c r="AK92" s="68">
        <v>1</v>
      </c>
      <c r="AL92" s="39">
        <v>0</v>
      </c>
      <c r="AM92" s="68">
        <v>0</v>
      </c>
      <c r="AN92" s="40">
        <v>0</v>
      </c>
      <c r="AO92" s="38"/>
      <c r="AP92" s="25">
        <v>0</v>
      </c>
      <c r="AQ92" s="29">
        <v>5</v>
      </c>
      <c r="AR92" s="29"/>
      <c r="AS92" s="29"/>
      <c r="AT92" s="25"/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5</v>
      </c>
      <c r="E93" s="34">
        <f t="shared" si="78"/>
        <v>3</v>
      </c>
      <c r="F93" s="36">
        <f t="shared" si="79"/>
        <v>2</v>
      </c>
      <c r="G93" s="37">
        <v>2</v>
      </c>
      <c r="H93" s="27">
        <v>0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0</v>
      </c>
      <c r="X93" s="39">
        <v>0</v>
      </c>
      <c r="Y93" s="68">
        <v>0</v>
      </c>
      <c r="Z93" s="39">
        <v>0</v>
      </c>
      <c r="AA93" s="68">
        <v>0</v>
      </c>
      <c r="AB93" s="39">
        <v>0</v>
      </c>
      <c r="AC93" s="68">
        <v>0</v>
      </c>
      <c r="AD93" s="39">
        <v>0</v>
      </c>
      <c r="AE93" s="68">
        <v>1</v>
      </c>
      <c r="AF93" s="39">
        <v>0</v>
      </c>
      <c r="AG93" s="68">
        <v>0</v>
      </c>
      <c r="AH93" s="39">
        <v>0</v>
      </c>
      <c r="AI93" s="68">
        <v>0</v>
      </c>
      <c r="AJ93" s="39">
        <v>0</v>
      </c>
      <c r="AK93" s="68">
        <v>0</v>
      </c>
      <c r="AL93" s="39">
        <v>2</v>
      </c>
      <c r="AM93" s="68">
        <v>0</v>
      </c>
      <c r="AN93" s="40">
        <v>0</v>
      </c>
      <c r="AO93" s="38"/>
      <c r="AP93" s="25">
        <v>0</v>
      </c>
      <c r="AQ93" s="29">
        <v>5</v>
      </c>
      <c r="AR93" s="29"/>
      <c r="AS93" s="29"/>
      <c r="AT93" s="25"/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190</v>
      </c>
      <c r="E94" s="34">
        <f t="shared" si="78"/>
        <v>98</v>
      </c>
      <c r="F94" s="36">
        <f>SUM(H94+J94+L94+N94+P94+R94+T94+V94+X94+Z94+AB94+AD94+AF94+AH94+AJ94+AL94+AN94)</f>
        <v>92</v>
      </c>
      <c r="G94" s="37">
        <v>2</v>
      </c>
      <c r="H94" s="27">
        <v>1</v>
      </c>
      <c r="I94" s="24"/>
      <c r="J94" s="238"/>
      <c r="K94" s="24"/>
      <c r="L94" s="39"/>
      <c r="M94" s="37"/>
      <c r="N94" s="39"/>
      <c r="O94" s="68">
        <v>1</v>
      </c>
      <c r="P94" s="39"/>
      <c r="Q94" s="68"/>
      <c r="R94" s="39">
        <v>1</v>
      </c>
      <c r="S94" s="68">
        <v>2</v>
      </c>
      <c r="T94" s="39">
        <v>2</v>
      </c>
      <c r="U94" s="68">
        <v>7</v>
      </c>
      <c r="V94" s="39"/>
      <c r="W94" s="68">
        <v>19</v>
      </c>
      <c r="X94" s="39">
        <v>16</v>
      </c>
      <c r="Y94" s="68">
        <v>5</v>
      </c>
      <c r="Z94" s="39">
        <v>7</v>
      </c>
      <c r="AA94" s="68">
        <v>5</v>
      </c>
      <c r="AB94" s="39">
        <v>7</v>
      </c>
      <c r="AC94" s="68">
        <v>9</v>
      </c>
      <c r="AD94" s="39">
        <v>15</v>
      </c>
      <c r="AE94" s="68">
        <v>8</v>
      </c>
      <c r="AF94" s="39">
        <v>9</v>
      </c>
      <c r="AG94" s="68">
        <v>12</v>
      </c>
      <c r="AH94" s="39">
        <v>14</v>
      </c>
      <c r="AI94" s="68">
        <v>5</v>
      </c>
      <c r="AJ94" s="39">
        <v>7</v>
      </c>
      <c r="AK94" s="68">
        <v>14</v>
      </c>
      <c r="AL94" s="39">
        <v>8</v>
      </c>
      <c r="AM94" s="68">
        <v>9</v>
      </c>
      <c r="AN94" s="40">
        <v>5</v>
      </c>
      <c r="AO94" s="38">
        <v>12</v>
      </c>
      <c r="AP94" s="25">
        <v>0</v>
      </c>
      <c r="AQ94" s="29">
        <v>190</v>
      </c>
      <c r="AR94" s="29">
        <v>3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64</v>
      </c>
      <c r="E95" s="34">
        <f>SUM(Y95+AA95+AC95+AE95+AG95+AI95+AK95+AM95)</f>
        <v>26</v>
      </c>
      <c r="F95" s="36">
        <f>SUM(Z95+AB95+AD95+AF95+AH95+AJ95+AL95+AN95)</f>
        <v>38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2</v>
      </c>
      <c r="Z95" s="39">
        <v>14</v>
      </c>
      <c r="AA95" s="68">
        <v>8</v>
      </c>
      <c r="AB95" s="39">
        <v>10</v>
      </c>
      <c r="AC95" s="68">
        <v>6</v>
      </c>
      <c r="AD95" s="39">
        <v>10</v>
      </c>
      <c r="AE95" s="68">
        <v>1</v>
      </c>
      <c r="AF95" s="39">
        <v>3</v>
      </c>
      <c r="AG95" s="68">
        <v>2</v>
      </c>
      <c r="AH95" s="39">
        <v>1</v>
      </c>
      <c r="AI95" s="68">
        <v>1</v>
      </c>
      <c r="AJ95" s="39">
        <v>0</v>
      </c>
      <c r="AK95" s="68">
        <v>6</v>
      </c>
      <c r="AL95" s="39">
        <v>0</v>
      </c>
      <c r="AM95" s="68">
        <v>0</v>
      </c>
      <c r="AN95" s="40">
        <v>0</v>
      </c>
      <c r="AO95" s="243"/>
      <c r="AP95" s="25">
        <v>0</v>
      </c>
      <c r="AQ95" s="29">
        <v>64</v>
      </c>
      <c r="AR95" s="29"/>
      <c r="AS95" s="29"/>
      <c r="AT95" s="25"/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77</v>
      </c>
      <c r="E96" s="34">
        <f t="shared" si="78"/>
        <v>31</v>
      </c>
      <c r="F96" s="36">
        <f t="shared" si="79"/>
        <v>46</v>
      </c>
      <c r="G96" s="37">
        <v>2</v>
      </c>
      <c r="H96" s="39">
        <v>0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0</v>
      </c>
      <c r="P96" s="39">
        <v>0</v>
      </c>
      <c r="Q96" s="68">
        <v>0</v>
      </c>
      <c r="R96" s="39">
        <v>0</v>
      </c>
      <c r="S96" s="68">
        <v>0</v>
      </c>
      <c r="T96" s="39">
        <v>0</v>
      </c>
      <c r="U96" s="68">
        <v>0</v>
      </c>
      <c r="V96" s="39">
        <v>0</v>
      </c>
      <c r="W96" s="68">
        <v>0</v>
      </c>
      <c r="X96" s="39">
        <v>0</v>
      </c>
      <c r="Y96" s="68">
        <v>2</v>
      </c>
      <c r="Z96" s="39">
        <v>14</v>
      </c>
      <c r="AA96" s="68">
        <v>9</v>
      </c>
      <c r="AB96" s="39">
        <v>10</v>
      </c>
      <c r="AC96" s="68">
        <v>6</v>
      </c>
      <c r="AD96" s="39">
        <v>10</v>
      </c>
      <c r="AE96" s="68">
        <v>1</v>
      </c>
      <c r="AF96" s="39">
        <v>3</v>
      </c>
      <c r="AG96" s="68">
        <v>3</v>
      </c>
      <c r="AH96" s="39">
        <v>5</v>
      </c>
      <c r="AI96" s="68">
        <v>1</v>
      </c>
      <c r="AJ96" s="39">
        <v>4</v>
      </c>
      <c r="AK96" s="68">
        <v>7</v>
      </c>
      <c r="AL96" s="39">
        <v>0</v>
      </c>
      <c r="AM96" s="68">
        <v>0</v>
      </c>
      <c r="AN96" s="40">
        <v>0</v>
      </c>
      <c r="AO96" s="38"/>
      <c r="AP96" s="38">
        <v>0</v>
      </c>
      <c r="AQ96" s="41">
        <v>77</v>
      </c>
      <c r="AR96" s="41"/>
      <c r="AS96" s="41"/>
      <c r="AT96" s="38"/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11</v>
      </c>
      <c r="E97" s="34">
        <f t="shared" si="78"/>
        <v>10</v>
      </c>
      <c r="F97" s="36">
        <f t="shared" si="79"/>
        <v>1</v>
      </c>
      <c r="G97" s="37">
        <v>0</v>
      </c>
      <c r="H97" s="39">
        <v>0</v>
      </c>
      <c r="I97" s="37">
        <v>0</v>
      </c>
      <c r="J97" s="69">
        <v>0</v>
      </c>
      <c r="K97" s="37">
        <v>0</v>
      </c>
      <c r="L97" s="39">
        <v>0</v>
      </c>
      <c r="M97" s="37">
        <v>1</v>
      </c>
      <c r="N97" s="39">
        <v>0</v>
      </c>
      <c r="O97" s="68">
        <v>0</v>
      </c>
      <c r="P97" s="39">
        <v>0</v>
      </c>
      <c r="Q97" s="68">
        <v>0</v>
      </c>
      <c r="R97" s="39">
        <v>0</v>
      </c>
      <c r="S97" s="68">
        <v>0</v>
      </c>
      <c r="T97" s="39">
        <v>0</v>
      </c>
      <c r="U97" s="68">
        <v>6</v>
      </c>
      <c r="V97" s="39">
        <v>1</v>
      </c>
      <c r="W97" s="68">
        <v>3</v>
      </c>
      <c r="X97" s="39">
        <v>0</v>
      </c>
      <c r="Y97" s="68">
        <v>0</v>
      </c>
      <c r="Z97" s="39">
        <v>0</v>
      </c>
      <c r="AA97" s="68">
        <v>0</v>
      </c>
      <c r="AB97" s="39">
        <v>0</v>
      </c>
      <c r="AC97" s="68">
        <v>0</v>
      </c>
      <c r="AD97" s="39">
        <v>0</v>
      </c>
      <c r="AE97" s="68">
        <v>0</v>
      </c>
      <c r="AF97" s="39">
        <v>0</v>
      </c>
      <c r="AG97" s="68">
        <v>0</v>
      </c>
      <c r="AH97" s="39">
        <v>0</v>
      </c>
      <c r="AI97" s="68">
        <v>0</v>
      </c>
      <c r="AJ97" s="39">
        <v>0</v>
      </c>
      <c r="AK97" s="68">
        <v>0</v>
      </c>
      <c r="AL97" s="39">
        <v>0</v>
      </c>
      <c r="AM97" s="68">
        <v>0</v>
      </c>
      <c r="AN97" s="40">
        <v>0</v>
      </c>
      <c r="AO97" s="38"/>
      <c r="AP97" s="38">
        <v>0</v>
      </c>
      <c r="AQ97" s="41">
        <v>11</v>
      </c>
      <c r="AR97" s="41"/>
      <c r="AS97" s="41"/>
      <c r="AT97" s="38"/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90</v>
      </c>
      <c r="E98" s="34">
        <f t="shared" si="78"/>
        <v>38</v>
      </c>
      <c r="F98" s="36">
        <f t="shared" si="79"/>
        <v>52</v>
      </c>
      <c r="G98" s="37">
        <v>0</v>
      </c>
      <c r="H98" s="27">
        <v>0</v>
      </c>
      <c r="I98" s="24">
        <v>0</v>
      </c>
      <c r="J98" s="238">
        <v>0</v>
      </c>
      <c r="K98" s="24">
        <v>0</v>
      </c>
      <c r="L98" s="39">
        <v>0</v>
      </c>
      <c r="M98" s="37">
        <v>0</v>
      </c>
      <c r="N98" s="39">
        <v>1</v>
      </c>
      <c r="O98" s="68">
        <v>5</v>
      </c>
      <c r="P98" s="39">
        <v>0</v>
      </c>
      <c r="Q98" s="68">
        <v>0</v>
      </c>
      <c r="R98" s="39">
        <v>0</v>
      </c>
      <c r="S98" s="68">
        <v>0</v>
      </c>
      <c r="T98" s="39">
        <v>2</v>
      </c>
      <c r="U98" s="68">
        <v>9</v>
      </c>
      <c r="V98" s="39">
        <v>2</v>
      </c>
      <c r="W98" s="68">
        <v>11</v>
      </c>
      <c r="X98" s="39">
        <v>0</v>
      </c>
      <c r="Y98" s="68">
        <v>4</v>
      </c>
      <c r="Z98" s="39">
        <v>0</v>
      </c>
      <c r="AA98" s="68">
        <v>0</v>
      </c>
      <c r="AB98" s="39">
        <v>0</v>
      </c>
      <c r="AC98" s="68">
        <v>1</v>
      </c>
      <c r="AD98" s="39">
        <v>10</v>
      </c>
      <c r="AE98" s="68">
        <v>4</v>
      </c>
      <c r="AF98" s="39">
        <v>17</v>
      </c>
      <c r="AG98" s="68">
        <v>0</v>
      </c>
      <c r="AH98" s="39">
        <v>13</v>
      </c>
      <c r="AI98" s="68">
        <v>0</v>
      </c>
      <c r="AJ98" s="39">
        <v>5</v>
      </c>
      <c r="AK98" s="68">
        <v>4</v>
      </c>
      <c r="AL98" s="39">
        <v>2</v>
      </c>
      <c r="AM98" s="68">
        <v>0</v>
      </c>
      <c r="AN98" s="40">
        <v>0</v>
      </c>
      <c r="AO98" s="38"/>
      <c r="AP98" s="25">
        <v>0</v>
      </c>
      <c r="AQ98" s="29">
        <v>90</v>
      </c>
      <c r="AR98" s="29"/>
      <c r="AS98" s="29"/>
      <c r="AT98" s="25"/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/>
      <c r="AS99" s="29"/>
      <c r="AT99" s="25"/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9</v>
      </c>
      <c r="E100" s="34">
        <f>SUM(G100+I100+K100+M100+O100+Q100+S100+U100+W100+Y100)</f>
        <v>2</v>
      </c>
      <c r="F100" s="36">
        <f>SUM(H100+J100+L100+N100+P100+R100+T100+V100+X100+Z100)</f>
        <v>7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0</v>
      </c>
      <c r="V100" s="39">
        <v>0</v>
      </c>
      <c r="W100" s="68">
        <v>0</v>
      </c>
      <c r="X100" s="39">
        <v>5</v>
      </c>
      <c r="Y100" s="68">
        <v>2</v>
      </c>
      <c r="Z100" s="39">
        <v>2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/>
      <c r="AP100" s="38">
        <v>0</v>
      </c>
      <c r="AQ100" s="41">
        <v>9</v>
      </c>
      <c r="AR100" s="245"/>
      <c r="AS100" s="41"/>
      <c r="AT100" s="38"/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3</v>
      </c>
      <c r="E101" s="34">
        <f t="shared" si="78"/>
        <v>2</v>
      </c>
      <c r="F101" s="36">
        <f t="shared" si="79"/>
        <v>1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1</v>
      </c>
      <c r="X101" s="39">
        <v>1</v>
      </c>
      <c r="Y101" s="68">
        <v>0</v>
      </c>
      <c r="Z101" s="39">
        <v>0</v>
      </c>
      <c r="AA101" s="68">
        <v>0</v>
      </c>
      <c r="AB101" s="39">
        <v>0</v>
      </c>
      <c r="AC101" s="68">
        <v>1</v>
      </c>
      <c r="AD101" s="39">
        <v>0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/>
      <c r="AP101" s="38">
        <v>0</v>
      </c>
      <c r="AQ101" s="41">
        <v>3</v>
      </c>
      <c r="AR101" s="29"/>
      <c r="AS101" s="41"/>
      <c r="AT101" s="38"/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8</v>
      </c>
      <c r="E102" s="34">
        <f t="shared" si="78"/>
        <v>1</v>
      </c>
      <c r="F102" s="36">
        <f t="shared" si="79"/>
        <v>7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2</v>
      </c>
      <c r="Y102" s="68">
        <v>0</v>
      </c>
      <c r="Z102" s="39">
        <v>1</v>
      </c>
      <c r="AA102" s="68">
        <v>0</v>
      </c>
      <c r="AB102" s="39">
        <v>1</v>
      </c>
      <c r="AC102" s="68">
        <v>0</v>
      </c>
      <c r="AD102" s="39">
        <v>0</v>
      </c>
      <c r="AE102" s="68">
        <v>0</v>
      </c>
      <c r="AF102" s="39">
        <v>1</v>
      </c>
      <c r="AG102" s="68">
        <v>0</v>
      </c>
      <c r="AH102" s="39">
        <v>1</v>
      </c>
      <c r="AI102" s="68">
        <v>1</v>
      </c>
      <c r="AJ102" s="39">
        <v>0</v>
      </c>
      <c r="AK102" s="68">
        <v>0</v>
      </c>
      <c r="AL102" s="39">
        <v>1</v>
      </c>
      <c r="AM102" s="68">
        <v>0</v>
      </c>
      <c r="AN102" s="40">
        <v>0</v>
      </c>
      <c r="AO102" s="38"/>
      <c r="AP102" s="38">
        <v>0</v>
      </c>
      <c r="AQ102" s="41">
        <v>8</v>
      </c>
      <c r="AR102" s="29"/>
      <c r="AS102" s="41"/>
      <c r="AT102" s="38"/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6</v>
      </c>
      <c r="E103" s="34">
        <f t="shared" si="78"/>
        <v>1</v>
      </c>
      <c r="F103" s="36">
        <f t="shared" si="79"/>
        <v>5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0</v>
      </c>
      <c r="X103" s="39">
        <v>0</v>
      </c>
      <c r="Y103" s="68">
        <v>0</v>
      </c>
      <c r="Z103" s="39">
        <v>4</v>
      </c>
      <c r="AA103" s="68">
        <v>1</v>
      </c>
      <c r="AB103" s="39">
        <v>1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/>
      <c r="AP103" s="38">
        <v>0</v>
      </c>
      <c r="AQ103" s="41">
        <v>6</v>
      </c>
      <c r="AR103" s="29"/>
      <c r="AS103" s="41"/>
      <c r="AT103" s="38"/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/>
      <c r="AP104" s="38"/>
      <c r="AQ104" s="41">
        <v>0</v>
      </c>
      <c r="AR104" s="29"/>
      <c r="AS104" s="41"/>
      <c r="AT104" s="38"/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/>
      <c r="AP105" s="38"/>
      <c r="AQ105" s="41">
        <v>0</v>
      </c>
      <c r="AR105" s="245"/>
      <c r="AS105" s="41"/>
      <c r="AT105" s="38"/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20</v>
      </c>
      <c r="E106" s="34">
        <f t="shared" ref="E106:F108" si="87">SUM(Q106+S106+U106+W106+Y106+AA106+AC106+AE106+AG106+AI106+AK106+AM106)</f>
        <v>8</v>
      </c>
      <c r="F106" s="36">
        <f t="shared" si="87"/>
        <v>12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0</v>
      </c>
      <c r="X106" s="39">
        <v>1</v>
      </c>
      <c r="Y106" s="68">
        <v>0</v>
      </c>
      <c r="Z106" s="39">
        <v>2</v>
      </c>
      <c r="AA106" s="68">
        <v>1</v>
      </c>
      <c r="AB106" s="39">
        <v>0</v>
      </c>
      <c r="AC106" s="68">
        <v>0</v>
      </c>
      <c r="AD106" s="39">
        <v>1</v>
      </c>
      <c r="AE106" s="68">
        <v>1</v>
      </c>
      <c r="AF106" s="39">
        <v>3</v>
      </c>
      <c r="AG106" s="68">
        <v>2</v>
      </c>
      <c r="AH106" s="39">
        <v>2</v>
      </c>
      <c r="AI106" s="68">
        <v>0</v>
      </c>
      <c r="AJ106" s="39">
        <v>1</v>
      </c>
      <c r="AK106" s="68">
        <v>3</v>
      </c>
      <c r="AL106" s="39">
        <v>2</v>
      </c>
      <c r="AM106" s="68">
        <v>1</v>
      </c>
      <c r="AN106" s="40">
        <v>0</v>
      </c>
      <c r="AO106" s="38"/>
      <c r="AP106" s="38">
        <v>2</v>
      </c>
      <c r="AQ106" s="41">
        <v>20</v>
      </c>
      <c r="AR106" s="41">
        <v>1</v>
      </c>
      <c r="AS106" s="41"/>
      <c r="AT106" s="38"/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15</v>
      </c>
      <c r="E107" s="34">
        <f t="shared" si="87"/>
        <v>5</v>
      </c>
      <c r="F107" s="36">
        <f t="shared" si="87"/>
        <v>10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1</v>
      </c>
      <c r="X107" s="39">
        <v>0</v>
      </c>
      <c r="Y107" s="68">
        <v>0</v>
      </c>
      <c r="Z107" s="39">
        <v>3</v>
      </c>
      <c r="AA107" s="68">
        <v>0</v>
      </c>
      <c r="AB107" s="39">
        <v>0</v>
      </c>
      <c r="AC107" s="68">
        <v>0</v>
      </c>
      <c r="AD107" s="39">
        <v>1</v>
      </c>
      <c r="AE107" s="68">
        <v>0</v>
      </c>
      <c r="AF107" s="39">
        <v>2</v>
      </c>
      <c r="AG107" s="68">
        <v>2</v>
      </c>
      <c r="AH107" s="39">
        <v>2</v>
      </c>
      <c r="AI107" s="68">
        <v>1</v>
      </c>
      <c r="AJ107" s="39">
        <v>0</v>
      </c>
      <c r="AK107" s="68">
        <v>1</v>
      </c>
      <c r="AL107" s="39">
        <v>2</v>
      </c>
      <c r="AM107" s="68">
        <v>0</v>
      </c>
      <c r="AN107" s="40">
        <v>0</v>
      </c>
      <c r="AO107" s="38">
        <v>1</v>
      </c>
      <c r="AP107" s="38">
        <v>0</v>
      </c>
      <c r="AQ107" s="41">
        <v>15</v>
      </c>
      <c r="AR107" s="41">
        <v>1</v>
      </c>
      <c r="AS107" s="41"/>
      <c r="AT107" s="38"/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8</v>
      </c>
      <c r="E108" s="34">
        <f t="shared" si="87"/>
        <v>6</v>
      </c>
      <c r="F108" s="36">
        <f t="shared" si="87"/>
        <v>2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1</v>
      </c>
      <c r="X108" s="39">
        <v>1</v>
      </c>
      <c r="Y108" s="68">
        <v>2</v>
      </c>
      <c r="Z108" s="39">
        <v>0</v>
      </c>
      <c r="AA108" s="68">
        <v>0</v>
      </c>
      <c r="AB108" s="39">
        <v>0</v>
      </c>
      <c r="AC108" s="68">
        <v>1</v>
      </c>
      <c r="AD108" s="39">
        <v>1</v>
      </c>
      <c r="AE108" s="68">
        <v>0</v>
      </c>
      <c r="AF108" s="39">
        <v>0</v>
      </c>
      <c r="AG108" s="68">
        <v>1</v>
      </c>
      <c r="AH108" s="39">
        <v>0</v>
      </c>
      <c r="AI108" s="68">
        <v>1</v>
      </c>
      <c r="AJ108" s="39">
        <v>0</v>
      </c>
      <c r="AK108" s="68">
        <v>0</v>
      </c>
      <c r="AL108" s="39">
        <v>0</v>
      </c>
      <c r="AM108" s="68">
        <v>0</v>
      </c>
      <c r="AN108" s="40">
        <v>0</v>
      </c>
      <c r="AO108" s="38"/>
      <c r="AP108" s="38">
        <v>0</v>
      </c>
      <c r="AQ108" s="41">
        <v>8</v>
      </c>
      <c r="AR108" s="41">
        <v>0</v>
      </c>
      <c r="AS108" s="41"/>
      <c r="AT108" s="38"/>
      <c r="AU108" s="38">
        <v>0</v>
      </c>
      <c r="AV108" s="38">
        <v>1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/>
      <c r="AP109" s="38"/>
      <c r="AQ109" s="41">
        <v>0</v>
      </c>
      <c r="AR109" s="245"/>
      <c r="AS109" s="41"/>
      <c r="AT109" s="38"/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/>
      <c r="AP110" s="38"/>
      <c r="AQ110" s="41">
        <v>0</v>
      </c>
      <c r="AR110" s="41"/>
      <c r="AS110" s="41"/>
      <c r="AT110" s="38"/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/>
      <c r="AP111" s="38"/>
      <c r="AQ111" s="41">
        <v>0</v>
      </c>
      <c r="AR111" s="41"/>
      <c r="AS111" s="41"/>
      <c r="AT111" s="38"/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/>
      <c r="AP112" s="38"/>
      <c r="AQ112" s="41">
        <v>0</v>
      </c>
      <c r="AR112" s="41"/>
      <c r="AS112" s="41"/>
      <c r="AT112" s="38"/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/>
      <c r="AP113" s="38"/>
      <c r="AQ113" s="41">
        <v>0</v>
      </c>
      <c r="AR113" s="41"/>
      <c r="AS113" s="41"/>
      <c r="AT113" s="38"/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/>
      <c r="AP114" s="38"/>
      <c r="AQ114" s="41">
        <v>0</v>
      </c>
      <c r="AR114" s="41"/>
      <c r="AS114" s="41"/>
      <c r="AT114" s="38"/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/>
      <c r="AP115" s="38"/>
      <c r="AQ115" s="41">
        <v>0</v>
      </c>
      <c r="AR115" s="41"/>
      <c r="AS115" s="41"/>
      <c r="AT115" s="38"/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/>
      <c r="AP116" s="38"/>
      <c r="AQ116" s="41">
        <v>0</v>
      </c>
      <c r="AR116" s="41"/>
      <c r="AS116" s="41"/>
      <c r="AT116" s="38"/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7</v>
      </c>
      <c r="E117" s="34">
        <f>SUM(S117+U117+W117+Y117+AA117+AC117+AE117+AG117+AI117+AK117+AM117)</f>
        <v>2</v>
      </c>
      <c r="F117" s="36">
        <f>SUM(T117+V117+X117+Z117+AB117+AD117+AF117+AH117+AJ117+AL117+AN117)</f>
        <v>5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>
        <v>0</v>
      </c>
      <c r="T117" s="39">
        <v>0</v>
      </c>
      <c r="U117" s="68">
        <v>0</v>
      </c>
      <c r="V117" s="39">
        <v>0</v>
      </c>
      <c r="W117" s="68">
        <v>1</v>
      </c>
      <c r="X117" s="39">
        <v>0</v>
      </c>
      <c r="Y117" s="68">
        <v>0</v>
      </c>
      <c r="Z117" s="39">
        <v>0</v>
      </c>
      <c r="AA117" s="68">
        <v>0</v>
      </c>
      <c r="AB117" s="39">
        <v>0</v>
      </c>
      <c r="AC117" s="68">
        <v>0</v>
      </c>
      <c r="AD117" s="39">
        <v>2</v>
      </c>
      <c r="AE117" s="68">
        <v>1</v>
      </c>
      <c r="AF117" s="39">
        <v>1</v>
      </c>
      <c r="AG117" s="68">
        <v>0</v>
      </c>
      <c r="AH117" s="39">
        <v>1</v>
      </c>
      <c r="AI117" s="68">
        <v>0</v>
      </c>
      <c r="AJ117" s="39">
        <v>1</v>
      </c>
      <c r="AK117" s="68">
        <v>0</v>
      </c>
      <c r="AL117" s="39">
        <v>0</v>
      </c>
      <c r="AM117" s="68">
        <v>0</v>
      </c>
      <c r="AN117" s="40">
        <v>0</v>
      </c>
      <c r="AO117" s="38"/>
      <c r="AP117" s="38">
        <v>2</v>
      </c>
      <c r="AQ117" s="41">
        <v>7</v>
      </c>
      <c r="AR117" s="41">
        <v>1</v>
      </c>
      <c r="AS117" s="41"/>
      <c r="AT117" s="38">
        <v>1</v>
      </c>
      <c r="AU117" s="38">
        <v>0</v>
      </c>
      <c r="AV117" s="38">
        <v>1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7</v>
      </c>
      <c r="E118" s="34">
        <f>SUM(U118+W118+Y118+AA118+AC118+AE118+AG118+AI118+AK118+AM118)</f>
        <v>2</v>
      </c>
      <c r="F118" s="36">
        <f>SUM(V118+X118+Z118+AB118+AD118+AF118+AH118+AJ118+AL118+AN118)</f>
        <v>5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0</v>
      </c>
      <c r="W118" s="68">
        <v>0</v>
      </c>
      <c r="X118" s="39">
        <v>0</v>
      </c>
      <c r="Y118" s="68">
        <v>0</v>
      </c>
      <c r="Z118" s="39">
        <v>0</v>
      </c>
      <c r="AA118" s="68">
        <v>0</v>
      </c>
      <c r="AB118" s="39">
        <v>0</v>
      </c>
      <c r="AC118" s="68">
        <v>0</v>
      </c>
      <c r="AD118" s="39">
        <v>0</v>
      </c>
      <c r="AE118" s="68">
        <v>0</v>
      </c>
      <c r="AF118" s="39">
        <v>0</v>
      </c>
      <c r="AG118" s="68">
        <v>1</v>
      </c>
      <c r="AH118" s="39">
        <v>3</v>
      </c>
      <c r="AI118" s="68">
        <v>0</v>
      </c>
      <c r="AJ118" s="39">
        <v>2</v>
      </c>
      <c r="AK118" s="68">
        <v>1</v>
      </c>
      <c r="AL118" s="39">
        <v>0</v>
      </c>
      <c r="AM118" s="68">
        <v>0</v>
      </c>
      <c r="AN118" s="40">
        <v>0</v>
      </c>
      <c r="AO118" s="38"/>
      <c r="AP118" s="38">
        <v>0</v>
      </c>
      <c r="AQ118" s="41">
        <v>7</v>
      </c>
      <c r="AR118" s="41"/>
      <c r="AS118" s="41"/>
      <c r="AT118" s="38"/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/>
      <c r="AS119" s="41"/>
      <c r="AT119" s="38"/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8</v>
      </c>
      <c r="E120" s="34">
        <f>SUM(G120+I120+K120+M120+O120+Q120+S120+U120+W120+Y120+AA120+AC120+AE120+AG120+AI120+AK120+AM120)</f>
        <v>1</v>
      </c>
      <c r="F120" s="36">
        <f t="shared" si="79"/>
        <v>7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0</v>
      </c>
      <c r="X120" s="39">
        <v>2</v>
      </c>
      <c r="Y120" s="68">
        <v>0</v>
      </c>
      <c r="Z120" s="39">
        <v>1</v>
      </c>
      <c r="AA120" s="68">
        <v>0</v>
      </c>
      <c r="AB120" s="39">
        <v>1</v>
      </c>
      <c r="AC120" s="68">
        <v>0</v>
      </c>
      <c r="AD120" s="39">
        <v>0</v>
      </c>
      <c r="AE120" s="68">
        <v>0</v>
      </c>
      <c r="AF120" s="39">
        <v>1</v>
      </c>
      <c r="AG120" s="68">
        <v>0</v>
      </c>
      <c r="AH120" s="39">
        <v>1</v>
      </c>
      <c r="AI120" s="68">
        <v>1</v>
      </c>
      <c r="AJ120" s="39">
        <v>0</v>
      </c>
      <c r="AK120" s="68">
        <v>0</v>
      </c>
      <c r="AL120" s="39">
        <v>1</v>
      </c>
      <c r="AM120" s="68">
        <v>0</v>
      </c>
      <c r="AN120" s="40">
        <v>0</v>
      </c>
      <c r="AO120" s="38"/>
      <c r="AP120" s="38">
        <v>0</v>
      </c>
      <c r="AQ120" s="41">
        <v>8</v>
      </c>
      <c r="AR120" s="41"/>
      <c r="AS120" s="41"/>
      <c r="AT120" s="38"/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/>
      <c r="AQ121" s="41">
        <v>0</v>
      </c>
      <c r="AR121" s="249"/>
      <c r="AS121" s="41"/>
      <c r="AT121" s="38"/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/>
      <c r="AQ122" s="41">
        <v>0</v>
      </c>
      <c r="AR122" s="249"/>
      <c r="AS122" s="41"/>
      <c r="AT122" s="38"/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/>
      <c r="AQ123" s="41">
        <v>0</v>
      </c>
      <c r="AR123" s="41"/>
      <c r="AS123" s="41"/>
      <c r="AT123" s="38"/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/>
      <c r="AQ124" s="41">
        <v>0</v>
      </c>
      <c r="AR124" s="41"/>
      <c r="AS124" s="41"/>
      <c r="AT124" s="38"/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/>
      <c r="AQ125" s="41">
        <v>0</v>
      </c>
      <c r="AR125" s="41"/>
      <c r="AS125" s="41"/>
      <c r="AT125" s="38"/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2</v>
      </c>
      <c r="E126" s="34">
        <f t="shared" si="92"/>
        <v>1</v>
      </c>
      <c r="F126" s="36">
        <f t="shared" si="92"/>
        <v>1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0</v>
      </c>
      <c r="AH126" s="39">
        <v>1</v>
      </c>
      <c r="AI126" s="68">
        <v>0</v>
      </c>
      <c r="AJ126" s="39">
        <v>0</v>
      </c>
      <c r="AK126" s="68">
        <v>0</v>
      </c>
      <c r="AL126" s="39">
        <v>0</v>
      </c>
      <c r="AM126" s="68">
        <v>1</v>
      </c>
      <c r="AN126" s="40">
        <v>0</v>
      </c>
      <c r="AO126" s="243"/>
      <c r="AP126" s="38">
        <v>0</v>
      </c>
      <c r="AQ126" s="41">
        <v>2</v>
      </c>
      <c r="AR126" s="249"/>
      <c r="AS126" s="41"/>
      <c r="AT126" s="38"/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/>
      <c r="AQ127" s="41">
        <v>0</v>
      </c>
      <c r="AR127" s="249"/>
      <c r="AS127" s="41"/>
      <c r="AT127" s="38"/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/>
      <c r="AP128" s="252"/>
      <c r="AQ128" s="249">
        <v>0</v>
      </c>
      <c r="AR128" s="249"/>
      <c r="AS128" s="41"/>
      <c r="AT128" s="38"/>
      <c r="AU128" s="38">
        <v>0</v>
      </c>
      <c r="AV128" s="38">
        <v>0</v>
      </c>
      <c r="AW128" s="38"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/>
      <c r="AP129" s="252"/>
      <c r="AQ129" s="249">
        <v>0</v>
      </c>
      <c r="AR129" s="249"/>
      <c r="AS129" s="41"/>
      <c r="AT129" s="38"/>
      <c r="AU129" s="38">
        <v>0</v>
      </c>
      <c r="AV129" s="38">
        <v>0</v>
      </c>
      <c r="AW129" s="38"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/>
      <c r="AP130" s="252"/>
      <c r="AQ130" s="249">
        <v>0</v>
      </c>
      <c r="AR130" s="249"/>
      <c r="AS130" s="41"/>
      <c r="AT130" s="38"/>
      <c r="AU130" s="38">
        <v>0</v>
      </c>
      <c r="AV130" s="38">
        <v>0</v>
      </c>
      <c r="AW130" s="38"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/>
      <c r="AP131" s="252"/>
      <c r="AQ131" s="249">
        <v>0</v>
      </c>
      <c r="AR131" s="249"/>
      <c r="AS131" s="41"/>
      <c r="AT131" s="38"/>
      <c r="AU131" s="38">
        <v>0</v>
      </c>
      <c r="AV131" s="38">
        <v>0</v>
      </c>
      <c r="AW131" s="38"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/>
      <c r="AP132" s="252"/>
      <c r="AQ132" s="249">
        <v>0</v>
      </c>
      <c r="AR132" s="249"/>
      <c r="AS132" s="41"/>
      <c r="AT132" s="38"/>
      <c r="AU132" s="38">
        <v>0</v>
      </c>
      <c r="AV132" s="38">
        <v>0</v>
      </c>
      <c r="AW132" s="38"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/>
      <c r="AP133" s="252"/>
      <c r="AQ133" s="249">
        <v>0</v>
      </c>
      <c r="AR133" s="249"/>
      <c r="AS133" s="41"/>
      <c r="AT133" s="38"/>
      <c r="AU133" s="38">
        <v>0</v>
      </c>
      <c r="AV133" s="38">
        <v>0</v>
      </c>
      <c r="AW133" s="38"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/>
      <c r="AP134" s="38"/>
      <c r="AQ134" s="41">
        <v>0</v>
      </c>
      <c r="AR134" s="41"/>
      <c r="AS134" s="41"/>
      <c r="AT134" s="38"/>
      <c r="AU134" s="38">
        <v>0</v>
      </c>
      <c r="AV134" s="38">
        <v>0</v>
      </c>
      <c r="AW134" s="38"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/>
      <c r="AP135" s="38"/>
      <c r="AQ135" s="41">
        <v>0</v>
      </c>
      <c r="AR135" s="41"/>
      <c r="AS135" s="41"/>
      <c r="AT135" s="38"/>
      <c r="AU135" s="38">
        <v>0</v>
      </c>
      <c r="AV135" s="38">
        <v>0</v>
      </c>
      <c r="AW135" s="38"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0</v>
      </c>
      <c r="E136" s="34">
        <f t="shared" si="78"/>
        <v>0</v>
      </c>
      <c r="F136" s="36">
        <f t="shared" si="79"/>
        <v>0</v>
      </c>
      <c r="G136" s="253"/>
      <c r="H136" s="254"/>
      <c r="I136" s="253"/>
      <c r="J136" s="255"/>
      <c r="K136" s="253"/>
      <c r="L136" s="39"/>
      <c r="M136" s="37"/>
      <c r="N136" s="39"/>
      <c r="O136" s="68"/>
      <c r="P136" s="39"/>
      <c r="Q136" s="68"/>
      <c r="R136" s="39"/>
      <c r="S136" s="68"/>
      <c r="T136" s="39"/>
      <c r="U136" s="68"/>
      <c r="V136" s="39"/>
      <c r="W136" s="68"/>
      <c r="X136" s="39"/>
      <c r="Y136" s="68"/>
      <c r="Z136" s="39"/>
      <c r="AA136" s="68"/>
      <c r="AB136" s="39"/>
      <c r="AC136" s="68"/>
      <c r="AD136" s="39"/>
      <c r="AE136" s="68"/>
      <c r="AF136" s="39"/>
      <c r="AG136" s="68"/>
      <c r="AH136" s="39"/>
      <c r="AI136" s="68"/>
      <c r="AJ136" s="39"/>
      <c r="AK136" s="68"/>
      <c r="AL136" s="39"/>
      <c r="AM136" s="68"/>
      <c r="AN136" s="40"/>
      <c r="AO136" s="38"/>
      <c r="AP136" s="256"/>
      <c r="AQ136" s="41">
        <v>0</v>
      </c>
      <c r="AR136" s="41"/>
      <c r="AS136" s="257"/>
      <c r="AT136" s="38"/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/>
      <c r="AP137" s="256"/>
      <c r="AQ137" s="41">
        <v>0</v>
      </c>
      <c r="AR137" s="41"/>
      <c r="AS137" s="257"/>
      <c r="AT137" s="38"/>
      <c r="AU137" s="38">
        <v>0</v>
      </c>
      <c r="AV137" s="38">
        <v>0</v>
      </c>
      <c r="AW137" s="38">
        <v>0</v>
      </c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/>
      <c r="AP138" s="256"/>
      <c r="AQ138" s="41">
        <v>0</v>
      </c>
      <c r="AR138" s="41"/>
      <c r="AS138" s="257"/>
      <c r="AT138" s="38"/>
      <c r="AU138" s="38">
        <v>0</v>
      </c>
      <c r="AV138" s="38">
        <v>0</v>
      </c>
      <c r="AW138" s="38">
        <v>0</v>
      </c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/>
      <c r="AP139" s="256"/>
      <c r="AQ139" s="41">
        <v>0</v>
      </c>
      <c r="AR139" s="41"/>
      <c r="AS139" s="257"/>
      <c r="AT139" s="38"/>
      <c r="AU139" s="38">
        <v>0</v>
      </c>
      <c r="AV139" s="38">
        <v>0</v>
      </c>
      <c r="AW139" s="38">
        <v>0</v>
      </c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/>
      <c r="AP140" s="256"/>
      <c r="AQ140" s="41">
        <v>0</v>
      </c>
      <c r="AR140" s="41"/>
      <c r="AS140" s="257"/>
      <c r="AT140" s="38"/>
      <c r="AU140" s="38">
        <v>0</v>
      </c>
      <c r="AV140" s="38">
        <v>0</v>
      </c>
      <c r="AW140" s="38">
        <v>0</v>
      </c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/>
      <c r="AP141" s="38"/>
      <c r="AQ141" s="41">
        <v>0</v>
      </c>
      <c r="AR141" s="41"/>
      <c r="AS141" s="41"/>
      <c r="AT141" s="38"/>
      <c r="AU141" s="38">
        <v>0</v>
      </c>
      <c r="AV141" s="38">
        <v>0</v>
      </c>
      <c r="AW141" s="38">
        <v>0</v>
      </c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/>
      <c r="AP142" s="38"/>
      <c r="AQ142" s="41">
        <v>0</v>
      </c>
      <c r="AR142" s="41"/>
      <c r="AS142" s="41"/>
      <c r="AT142" s="38"/>
      <c r="AU142" s="80">
        <v>0</v>
      </c>
      <c r="AV142" s="80">
        <v>0</v>
      </c>
      <c r="AW142" s="80">
        <v>0</v>
      </c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4088" t="s">
        <v>4</v>
      </c>
      <c r="B143" s="4094"/>
      <c r="C143" s="4095"/>
      <c r="D143" s="2140">
        <f t="shared" si="77"/>
        <v>636</v>
      </c>
      <c r="E143" s="2083">
        <f t="shared" si="78"/>
        <v>289</v>
      </c>
      <c r="F143" s="2141">
        <f t="shared" si="79"/>
        <v>347</v>
      </c>
      <c r="G143" s="2140">
        <f t="shared" ref="G143:AW143" si="95">SUM(G90:G142)</f>
        <v>8</v>
      </c>
      <c r="H143" s="2142">
        <f t="shared" si="95"/>
        <v>1</v>
      </c>
      <c r="I143" s="2140">
        <f t="shared" si="95"/>
        <v>0</v>
      </c>
      <c r="J143" s="2143">
        <f t="shared" si="95"/>
        <v>1</v>
      </c>
      <c r="K143" s="2140">
        <f t="shared" si="95"/>
        <v>0</v>
      </c>
      <c r="L143" s="2142">
        <f t="shared" si="95"/>
        <v>1</v>
      </c>
      <c r="M143" s="2144">
        <f t="shared" si="95"/>
        <v>3</v>
      </c>
      <c r="N143" s="2145">
        <f t="shared" si="95"/>
        <v>2</v>
      </c>
      <c r="O143" s="2146">
        <f t="shared" si="95"/>
        <v>6</v>
      </c>
      <c r="P143" s="2145">
        <f t="shared" si="95"/>
        <v>0</v>
      </c>
      <c r="Q143" s="2146">
        <f t="shared" si="95"/>
        <v>3</v>
      </c>
      <c r="R143" s="2145">
        <f t="shared" si="95"/>
        <v>1</v>
      </c>
      <c r="S143" s="2146">
        <f t="shared" si="95"/>
        <v>2</v>
      </c>
      <c r="T143" s="2145">
        <f t="shared" si="95"/>
        <v>4</v>
      </c>
      <c r="U143" s="2146">
        <f t="shared" si="95"/>
        <v>32</v>
      </c>
      <c r="V143" s="2145">
        <f t="shared" si="95"/>
        <v>6</v>
      </c>
      <c r="W143" s="2146">
        <f t="shared" si="95"/>
        <v>47</v>
      </c>
      <c r="X143" s="2145">
        <f t="shared" si="95"/>
        <v>33</v>
      </c>
      <c r="Y143" s="2146">
        <f t="shared" si="95"/>
        <v>22</v>
      </c>
      <c r="Z143" s="2145">
        <f t="shared" si="95"/>
        <v>53</v>
      </c>
      <c r="AA143" s="2146">
        <f t="shared" si="95"/>
        <v>24</v>
      </c>
      <c r="AB143" s="2145">
        <f t="shared" si="95"/>
        <v>34</v>
      </c>
      <c r="AC143" s="2146">
        <f t="shared" si="95"/>
        <v>26</v>
      </c>
      <c r="AD143" s="2145">
        <f t="shared" si="95"/>
        <v>54</v>
      </c>
      <c r="AE143" s="2146">
        <f t="shared" si="95"/>
        <v>19</v>
      </c>
      <c r="AF143" s="2145">
        <f t="shared" si="95"/>
        <v>45</v>
      </c>
      <c r="AG143" s="2146">
        <f t="shared" si="95"/>
        <v>30</v>
      </c>
      <c r="AH143" s="2145">
        <f t="shared" si="95"/>
        <v>55</v>
      </c>
      <c r="AI143" s="2146">
        <f t="shared" si="95"/>
        <v>14</v>
      </c>
      <c r="AJ143" s="2145">
        <f t="shared" si="95"/>
        <v>26</v>
      </c>
      <c r="AK143" s="2146">
        <f t="shared" si="95"/>
        <v>39</v>
      </c>
      <c r="AL143" s="2145">
        <f t="shared" si="95"/>
        <v>24</v>
      </c>
      <c r="AM143" s="2146">
        <f t="shared" si="95"/>
        <v>14</v>
      </c>
      <c r="AN143" s="2147">
        <f t="shared" si="95"/>
        <v>7</v>
      </c>
      <c r="AO143" s="2148">
        <f t="shared" si="95"/>
        <v>22</v>
      </c>
      <c r="AP143" s="2149">
        <f t="shared" si="95"/>
        <v>8</v>
      </c>
      <c r="AQ143" s="2149">
        <f t="shared" si="95"/>
        <v>636</v>
      </c>
      <c r="AR143" s="2149">
        <f t="shared" si="95"/>
        <v>13</v>
      </c>
      <c r="AS143" s="2149">
        <f t="shared" si="95"/>
        <v>0</v>
      </c>
      <c r="AT143" s="2149">
        <f t="shared" si="95"/>
        <v>7</v>
      </c>
      <c r="AU143" s="2149">
        <f t="shared" si="95"/>
        <v>0</v>
      </c>
      <c r="AV143" s="2149">
        <f t="shared" si="95"/>
        <v>8</v>
      </c>
      <c r="AW143" s="2149">
        <f t="shared" si="95"/>
        <v>0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4124" t="s">
        <v>179</v>
      </c>
      <c r="B145" s="4124"/>
      <c r="C145" s="4124"/>
      <c r="D145" s="4002" t="s">
        <v>4</v>
      </c>
      <c r="E145" s="4104"/>
      <c r="F145" s="3970"/>
      <c r="G145" s="4088" t="s">
        <v>5</v>
      </c>
      <c r="H145" s="4094"/>
      <c r="I145" s="4094"/>
      <c r="J145" s="4094"/>
      <c r="K145" s="4094"/>
      <c r="L145" s="4094"/>
      <c r="M145" s="4094"/>
      <c r="N145" s="4094"/>
      <c r="O145" s="4094"/>
      <c r="P145" s="4094"/>
      <c r="Q145" s="4094"/>
      <c r="R145" s="4094"/>
      <c r="S145" s="4094"/>
      <c r="T145" s="4094"/>
      <c r="U145" s="4094"/>
      <c r="V145" s="4094"/>
      <c r="W145" s="4094"/>
      <c r="X145" s="4094"/>
      <c r="Y145" s="4094"/>
      <c r="Z145" s="4094"/>
      <c r="AA145" s="4094"/>
      <c r="AB145" s="4094"/>
      <c r="AC145" s="4094"/>
      <c r="AD145" s="4094"/>
      <c r="AE145" s="4094"/>
      <c r="AF145" s="4094"/>
      <c r="AG145" s="4094"/>
      <c r="AH145" s="4094"/>
      <c r="AI145" s="4094"/>
      <c r="AJ145" s="4094"/>
      <c r="AK145" s="4094"/>
      <c r="AL145" s="4094"/>
      <c r="AM145" s="4094"/>
      <c r="AN145" s="4094"/>
      <c r="AO145" s="4094"/>
      <c r="AP145" s="4096"/>
      <c r="AQ145" s="4095" t="s">
        <v>117</v>
      </c>
      <c r="AR145" s="4123" t="s">
        <v>7</v>
      </c>
      <c r="AS145" s="4123" t="s">
        <v>8</v>
      </c>
      <c r="AT145" s="4123" t="s">
        <v>42</v>
      </c>
      <c r="AU145" s="4117" t="s">
        <v>121</v>
      </c>
      <c r="AV145" s="4117" t="s">
        <v>122</v>
      </c>
      <c r="AW145" s="4117" t="s">
        <v>123</v>
      </c>
      <c r="AX145" s="4117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4124"/>
      <c r="B146" s="4124"/>
      <c r="C146" s="4124"/>
      <c r="D146" s="4005"/>
      <c r="E146" s="3567"/>
      <c r="F146" s="4006"/>
      <c r="G146" s="4092" t="s">
        <v>14</v>
      </c>
      <c r="H146" s="4093"/>
      <c r="I146" s="4088" t="s">
        <v>15</v>
      </c>
      <c r="J146" s="4095"/>
      <c r="K146" s="4094" t="s">
        <v>16</v>
      </c>
      <c r="L146" s="4095"/>
      <c r="M146" s="4088" t="s">
        <v>17</v>
      </c>
      <c r="N146" s="4095"/>
      <c r="O146" s="4088" t="s">
        <v>18</v>
      </c>
      <c r="P146" s="4095"/>
      <c r="Q146" s="4088" t="s">
        <v>19</v>
      </c>
      <c r="R146" s="4095"/>
      <c r="S146" s="4088" t="s">
        <v>20</v>
      </c>
      <c r="T146" s="4095"/>
      <c r="U146" s="4088" t="s">
        <v>21</v>
      </c>
      <c r="V146" s="4095"/>
      <c r="W146" s="4088" t="s">
        <v>22</v>
      </c>
      <c r="X146" s="4095"/>
      <c r="Y146" s="4088" t="s">
        <v>23</v>
      </c>
      <c r="Z146" s="4089"/>
      <c r="AA146" s="4088" t="s">
        <v>24</v>
      </c>
      <c r="AB146" s="4089"/>
      <c r="AC146" s="4088" t="s">
        <v>25</v>
      </c>
      <c r="AD146" s="4089"/>
      <c r="AE146" s="4088" t="s">
        <v>26</v>
      </c>
      <c r="AF146" s="4089"/>
      <c r="AG146" s="4088" t="s">
        <v>27</v>
      </c>
      <c r="AH146" s="4089"/>
      <c r="AI146" s="4088" t="s">
        <v>28</v>
      </c>
      <c r="AJ146" s="4089"/>
      <c r="AK146" s="4088" t="s">
        <v>29</v>
      </c>
      <c r="AL146" s="4089"/>
      <c r="AM146" s="4088" t="s">
        <v>30</v>
      </c>
      <c r="AN146" s="4089"/>
      <c r="AO146" s="4088" t="s">
        <v>31</v>
      </c>
      <c r="AP146" s="4119"/>
      <c r="AQ146" s="4095"/>
      <c r="AR146" s="4123"/>
      <c r="AS146" s="4123"/>
      <c r="AT146" s="4123"/>
      <c r="AU146" s="4117"/>
      <c r="AV146" s="4117"/>
      <c r="AW146" s="4117"/>
      <c r="AX146" s="4117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4124"/>
      <c r="B147" s="4124"/>
      <c r="C147" s="4124"/>
      <c r="D147" s="2070" t="s">
        <v>180</v>
      </c>
      <c r="E147" s="2068" t="s">
        <v>33</v>
      </c>
      <c r="F147" s="2070" t="s">
        <v>34</v>
      </c>
      <c r="G147" s="2068" t="s">
        <v>33</v>
      </c>
      <c r="H147" s="2070" t="s">
        <v>34</v>
      </c>
      <c r="I147" s="2068" t="s">
        <v>33</v>
      </c>
      <c r="J147" s="2070" t="s">
        <v>34</v>
      </c>
      <c r="K147" s="2068" t="s">
        <v>33</v>
      </c>
      <c r="L147" s="2070" t="s">
        <v>34</v>
      </c>
      <c r="M147" s="2068" t="s">
        <v>33</v>
      </c>
      <c r="N147" s="2070" t="s">
        <v>34</v>
      </c>
      <c r="O147" s="2068" t="s">
        <v>33</v>
      </c>
      <c r="P147" s="2070" t="s">
        <v>34</v>
      </c>
      <c r="Q147" s="2068" t="s">
        <v>33</v>
      </c>
      <c r="R147" s="2070" t="s">
        <v>34</v>
      </c>
      <c r="S147" s="2068" t="s">
        <v>33</v>
      </c>
      <c r="T147" s="2070" t="s">
        <v>34</v>
      </c>
      <c r="U147" s="2068" t="s">
        <v>33</v>
      </c>
      <c r="V147" s="2070" t="s">
        <v>34</v>
      </c>
      <c r="W147" s="2068" t="s">
        <v>33</v>
      </c>
      <c r="X147" s="2070" t="s">
        <v>34</v>
      </c>
      <c r="Y147" s="2068" t="s">
        <v>33</v>
      </c>
      <c r="Z147" s="2070" t="s">
        <v>34</v>
      </c>
      <c r="AA147" s="2068" t="s">
        <v>33</v>
      </c>
      <c r="AB147" s="2070" t="s">
        <v>34</v>
      </c>
      <c r="AC147" s="2068" t="s">
        <v>33</v>
      </c>
      <c r="AD147" s="2070" t="s">
        <v>34</v>
      </c>
      <c r="AE147" s="2068" t="s">
        <v>33</v>
      </c>
      <c r="AF147" s="2070" t="s">
        <v>34</v>
      </c>
      <c r="AG147" s="2068" t="s">
        <v>33</v>
      </c>
      <c r="AH147" s="2070" t="s">
        <v>34</v>
      </c>
      <c r="AI147" s="2068" t="s">
        <v>33</v>
      </c>
      <c r="AJ147" s="2070" t="s">
        <v>34</v>
      </c>
      <c r="AK147" s="2068" t="s">
        <v>33</v>
      </c>
      <c r="AL147" s="2070" t="s">
        <v>34</v>
      </c>
      <c r="AM147" s="2068" t="s">
        <v>33</v>
      </c>
      <c r="AN147" s="2070" t="s">
        <v>34</v>
      </c>
      <c r="AO147" s="2068" t="s">
        <v>33</v>
      </c>
      <c r="AP147" s="2074" t="s">
        <v>34</v>
      </c>
      <c r="AQ147" s="4095"/>
      <c r="AR147" s="4123"/>
      <c r="AS147" s="4123"/>
      <c r="AT147" s="4123"/>
      <c r="AU147" s="4117"/>
      <c r="AV147" s="4117"/>
      <c r="AW147" s="4117"/>
      <c r="AX147" s="4117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4120" t="s">
        <v>181</v>
      </c>
      <c r="B148" s="4121"/>
      <c r="C148" s="4122"/>
      <c r="D148" s="2053">
        <f>SUM(G148:AP148)</f>
        <v>556</v>
      </c>
      <c r="E148" s="2063">
        <f>SUM(G148+I148+K148+M148+O148+Q148+S148+U148+W148+Y148+AA148+AC148+AE148+AG148+AI148+AK148+AM148+AO148)</f>
        <v>227</v>
      </c>
      <c r="F148" s="2065">
        <f>SUM(H148+J148+L148+N148+P148+R148+T148+V148+X148+Z148+AB148+AD148+AF148+AH148+AJ148+AL148+AN148+AP148)</f>
        <v>329</v>
      </c>
      <c r="G148" s="2066">
        <v>0</v>
      </c>
      <c r="H148" s="2056">
        <v>0</v>
      </c>
      <c r="I148" s="2055">
        <v>0</v>
      </c>
      <c r="J148" s="2056">
        <v>0</v>
      </c>
      <c r="K148" s="2055">
        <v>1</v>
      </c>
      <c r="L148" s="2056">
        <v>0</v>
      </c>
      <c r="M148" s="2055">
        <v>0</v>
      </c>
      <c r="N148" s="2056">
        <v>0</v>
      </c>
      <c r="O148" s="2150">
        <v>1</v>
      </c>
      <c r="P148" s="2056">
        <v>2</v>
      </c>
      <c r="Q148" s="2150">
        <v>9</v>
      </c>
      <c r="R148" s="2056">
        <v>1</v>
      </c>
      <c r="S148" s="2150">
        <v>3</v>
      </c>
      <c r="T148" s="2056">
        <v>4</v>
      </c>
      <c r="U148" s="2055">
        <v>1</v>
      </c>
      <c r="V148" s="2056">
        <v>6</v>
      </c>
      <c r="W148" s="2055">
        <v>13</v>
      </c>
      <c r="X148" s="2056">
        <v>2</v>
      </c>
      <c r="Y148" s="2055">
        <v>23</v>
      </c>
      <c r="Z148" s="2056">
        <v>26</v>
      </c>
      <c r="AA148" s="2055">
        <v>27</v>
      </c>
      <c r="AB148" s="2056">
        <v>31</v>
      </c>
      <c r="AC148" s="2055">
        <v>4</v>
      </c>
      <c r="AD148" s="2056">
        <v>8</v>
      </c>
      <c r="AE148" s="2055">
        <v>20</v>
      </c>
      <c r="AF148" s="2056">
        <v>38</v>
      </c>
      <c r="AG148" s="2055">
        <v>9</v>
      </c>
      <c r="AH148" s="2056">
        <v>111</v>
      </c>
      <c r="AI148" s="2055">
        <v>45</v>
      </c>
      <c r="AJ148" s="2056">
        <v>62</v>
      </c>
      <c r="AK148" s="2055">
        <v>22</v>
      </c>
      <c r="AL148" s="2056">
        <v>24</v>
      </c>
      <c r="AM148" s="2055">
        <v>22</v>
      </c>
      <c r="AN148" s="2056">
        <v>9</v>
      </c>
      <c r="AO148" s="2055">
        <v>27</v>
      </c>
      <c r="AP148" s="2057">
        <v>5</v>
      </c>
      <c r="AQ148" s="2076">
        <v>7</v>
      </c>
      <c r="AR148" s="25">
        <v>0</v>
      </c>
      <c r="AS148" s="29">
        <v>19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180</v>
      </c>
      <c r="E149" s="34">
        <f t="shared" ref="E149:E155" si="108">SUM(G149+I149+K149+M149+O149+Q149+S149+U149+W149+Y149+AA149+AC149+AE149+AG149+AI149+AK149+AM149+AO149)</f>
        <v>58</v>
      </c>
      <c r="F149" s="36">
        <f t="shared" ref="F149:F156" si="109">SUM(H149+J149+L149+N149+P149+R149+T149+V149+X149+Z149+AB149+AD149+AF149+AH149+AJ149+AL149+AN149+AP149)</f>
        <v>122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2</v>
      </c>
      <c r="O149" s="276">
        <v>0</v>
      </c>
      <c r="P149" s="39">
        <v>0</v>
      </c>
      <c r="Q149" s="276">
        <v>2</v>
      </c>
      <c r="R149" s="39">
        <v>0</v>
      </c>
      <c r="S149" s="276">
        <v>2</v>
      </c>
      <c r="T149" s="39">
        <v>4</v>
      </c>
      <c r="U149" s="68">
        <v>0</v>
      </c>
      <c r="V149" s="39">
        <v>2</v>
      </c>
      <c r="W149" s="68">
        <v>2</v>
      </c>
      <c r="X149" s="39">
        <v>4</v>
      </c>
      <c r="Y149" s="68">
        <v>8</v>
      </c>
      <c r="Z149" s="39">
        <v>18</v>
      </c>
      <c r="AA149" s="68">
        <v>24</v>
      </c>
      <c r="AB149" s="39">
        <v>28</v>
      </c>
      <c r="AC149" s="68">
        <v>8</v>
      </c>
      <c r="AD149" s="39">
        <v>4</v>
      </c>
      <c r="AE149" s="68">
        <v>4</v>
      </c>
      <c r="AF149" s="39">
        <v>20</v>
      </c>
      <c r="AG149" s="68">
        <v>4</v>
      </c>
      <c r="AH149" s="39">
        <v>28</v>
      </c>
      <c r="AI149" s="68">
        <v>4</v>
      </c>
      <c r="AJ149" s="39">
        <v>8</v>
      </c>
      <c r="AK149" s="68">
        <v>0</v>
      </c>
      <c r="AL149" s="39">
        <v>4</v>
      </c>
      <c r="AM149" s="68">
        <v>0</v>
      </c>
      <c r="AN149" s="39">
        <v>0</v>
      </c>
      <c r="AO149" s="68">
        <v>0</v>
      </c>
      <c r="AP149" s="40">
        <v>0</v>
      </c>
      <c r="AQ149" s="38">
        <v>6</v>
      </c>
      <c r="AR149" s="25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/>
      <c r="AR150" s="25"/>
      <c r="AS150" s="29"/>
      <c r="AT150" s="29"/>
      <c r="AU150" s="29"/>
      <c r="AV150" s="29"/>
      <c r="AW150" s="29"/>
      <c r="AX150" s="29"/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/>
      <c r="AR151" s="25"/>
      <c r="AS151" s="29"/>
      <c r="AT151" s="29"/>
      <c r="AU151" s="29"/>
      <c r="AV151" s="29"/>
      <c r="AW151" s="29"/>
      <c r="AX151" s="29"/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0</v>
      </c>
      <c r="E152" s="34">
        <f t="shared" si="108"/>
        <v>0</v>
      </c>
      <c r="F152" s="36">
        <f t="shared" si="109"/>
        <v>0</v>
      </c>
      <c r="G152" s="37"/>
      <c r="H152" s="39"/>
      <c r="I152" s="68"/>
      <c r="J152" s="39"/>
      <c r="K152" s="68"/>
      <c r="L152" s="39"/>
      <c r="M152" s="68"/>
      <c r="N152" s="39"/>
      <c r="O152" s="276"/>
      <c r="P152" s="39"/>
      <c r="Q152" s="276"/>
      <c r="R152" s="39"/>
      <c r="S152" s="276"/>
      <c r="T152" s="39"/>
      <c r="U152" s="68"/>
      <c r="V152" s="39"/>
      <c r="W152" s="68"/>
      <c r="X152" s="39"/>
      <c r="Y152" s="68"/>
      <c r="Z152" s="39"/>
      <c r="AA152" s="68"/>
      <c r="AB152" s="39"/>
      <c r="AC152" s="68"/>
      <c r="AD152" s="39"/>
      <c r="AE152" s="68"/>
      <c r="AF152" s="39"/>
      <c r="AG152" s="68"/>
      <c r="AH152" s="39"/>
      <c r="AI152" s="68"/>
      <c r="AJ152" s="39"/>
      <c r="AK152" s="68"/>
      <c r="AL152" s="39"/>
      <c r="AM152" s="68"/>
      <c r="AN152" s="39"/>
      <c r="AO152" s="68"/>
      <c r="AP152" s="40"/>
      <c r="AQ152" s="38"/>
      <c r="AR152" s="25"/>
      <c r="AS152" s="29"/>
      <c r="AT152" s="29"/>
      <c r="AU152" s="29"/>
      <c r="AV152" s="29"/>
      <c r="AW152" s="29"/>
      <c r="AX152" s="29"/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0</v>
      </c>
      <c r="E153" s="34">
        <f t="shared" si="108"/>
        <v>0</v>
      </c>
      <c r="F153" s="36">
        <f t="shared" si="109"/>
        <v>0</v>
      </c>
      <c r="G153" s="37"/>
      <c r="H153" s="39"/>
      <c r="I153" s="68"/>
      <c r="J153" s="39"/>
      <c r="K153" s="68"/>
      <c r="L153" s="39"/>
      <c r="M153" s="68"/>
      <c r="N153" s="39"/>
      <c r="O153" s="276"/>
      <c r="P153" s="39"/>
      <c r="Q153" s="276"/>
      <c r="R153" s="39"/>
      <c r="S153" s="276"/>
      <c r="T153" s="39"/>
      <c r="U153" s="68"/>
      <c r="V153" s="39"/>
      <c r="W153" s="68"/>
      <c r="X153" s="39"/>
      <c r="Y153" s="68"/>
      <c r="Z153" s="39"/>
      <c r="AA153" s="68"/>
      <c r="AB153" s="39"/>
      <c r="AC153" s="68"/>
      <c r="AD153" s="39"/>
      <c r="AE153" s="68"/>
      <c r="AF153" s="39"/>
      <c r="AG153" s="68"/>
      <c r="AH153" s="39"/>
      <c r="AI153" s="68"/>
      <c r="AJ153" s="39"/>
      <c r="AK153" s="68"/>
      <c r="AL153" s="39"/>
      <c r="AM153" s="68"/>
      <c r="AN153" s="39"/>
      <c r="AO153" s="68"/>
      <c r="AP153" s="40"/>
      <c r="AQ153" s="38"/>
      <c r="AR153" s="25"/>
      <c r="AS153" s="29"/>
      <c r="AT153" s="29"/>
      <c r="AU153" s="29"/>
      <c r="AV153" s="29"/>
      <c r="AW153" s="29"/>
      <c r="AX153" s="29"/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0</v>
      </c>
      <c r="E154" s="34">
        <f t="shared" si="108"/>
        <v>0</v>
      </c>
      <c r="F154" s="36">
        <f t="shared" si="109"/>
        <v>0</v>
      </c>
      <c r="G154" s="37"/>
      <c r="H154" s="39"/>
      <c r="I154" s="68"/>
      <c r="J154" s="39"/>
      <c r="K154" s="68"/>
      <c r="L154" s="39"/>
      <c r="M154" s="68"/>
      <c r="N154" s="39"/>
      <c r="O154" s="276"/>
      <c r="P154" s="39"/>
      <c r="Q154" s="276"/>
      <c r="R154" s="39"/>
      <c r="S154" s="276"/>
      <c r="T154" s="39"/>
      <c r="U154" s="68"/>
      <c r="V154" s="39"/>
      <c r="W154" s="68"/>
      <c r="X154" s="39"/>
      <c r="Y154" s="68"/>
      <c r="Z154" s="39"/>
      <c r="AA154" s="68"/>
      <c r="AB154" s="39"/>
      <c r="AC154" s="68"/>
      <c r="AD154" s="39"/>
      <c r="AE154" s="68"/>
      <c r="AF154" s="39"/>
      <c r="AG154" s="68"/>
      <c r="AH154" s="39"/>
      <c r="AI154" s="68"/>
      <c r="AJ154" s="39"/>
      <c r="AK154" s="68"/>
      <c r="AL154" s="39"/>
      <c r="AM154" s="68"/>
      <c r="AN154" s="39"/>
      <c r="AO154" s="68"/>
      <c r="AP154" s="40"/>
      <c r="AQ154" s="38"/>
      <c r="AR154" s="25"/>
      <c r="AS154" s="29"/>
      <c r="AT154" s="29"/>
      <c r="AU154" s="29"/>
      <c r="AV154" s="29"/>
      <c r="AW154" s="29"/>
      <c r="AX154" s="29"/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/>
      <c r="AR155" s="25"/>
      <c r="AS155" s="29"/>
      <c r="AT155" s="29"/>
      <c r="AU155" s="29"/>
      <c r="AV155" s="29"/>
      <c r="AW155" s="29"/>
      <c r="AX155" s="29"/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/>
      <c r="AR156" s="38"/>
      <c r="AS156" s="41"/>
      <c r="AT156" s="257"/>
      <c r="AU156" s="257"/>
      <c r="AV156" s="257"/>
      <c r="AW156" s="257"/>
      <c r="AX156" s="257"/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4088" t="s">
        <v>4</v>
      </c>
      <c r="B157" s="4094"/>
      <c r="C157" s="4095"/>
      <c r="D157" s="2142">
        <f>SUM(D148:D156)</f>
        <v>736</v>
      </c>
      <c r="E157" s="2140">
        <f>SUM(E148:E156)</f>
        <v>285</v>
      </c>
      <c r="F157" s="2145">
        <f>SUM(F148:F156)</f>
        <v>451</v>
      </c>
      <c r="G157" s="2151">
        <f t="shared" ref="G157:AT157" si="114">SUM(G148:G156)</f>
        <v>0</v>
      </c>
      <c r="H157" s="2145">
        <f t="shared" si="114"/>
        <v>0</v>
      </c>
      <c r="I157" s="2151">
        <f t="shared" si="114"/>
        <v>0</v>
      </c>
      <c r="J157" s="2152">
        <f t="shared" si="114"/>
        <v>0</v>
      </c>
      <c r="K157" s="2151">
        <f t="shared" si="114"/>
        <v>1</v>
      </c>
      <c r="L157" s="2152">
        <f t="shared" si="114"/>
        <v>0</v>
      </c>
      <c r="M157" s="2151">
        <f t="shared" si="114"/>
        <v>0</v>
      </c>
      <c r="N157" s="2145">
        <f t="shared" si="114"/>
        <v>2</v>
      </c>
      <c r="O157" s="2151">
        <f t="shared" si="114"/>
        <v>1</v>
      </c>
      <c r="P157" s="2145">
        <f t="shared" si="114"/>
        <v>2</v>
      </c>
      <c r="Q157" s="2151">
        <f t="shared" si="114"/>
        <v>11</v>
      </c>
      <c r="R157" s="2145">
        <f t="shared" si="114"/>
        <v>1</v>
      </c>
      <c r="S157" s="2151">
        <f t="shared" si="114"/>
        <v>5</v>
      </c>
      <c r="T157" s="2145">
        <f t="shared" si="114"/>
        <v>8</v>
      </c>
      <c r="U157" s="2151">
        <f t="shared" si="114"/>
        <v>1</v>
      </c>
      <c r="V157" s="2145">
        <f t="shared" si="114"/>
        <v>8</v>
      </c>
      <c r="W157" s="2151">
        <f t="shared" si="114"/>
        <v>15</v>
      </c>
      <c r="X157" s="2145">
        <f t="shared" si="114"/>
        <v>6</v>
      </c>
      <c r="Y157" s="2151">
        <f t="shared" si="114"/>
        <v>31</v>
      </c>
      <c r="Z157" s="2145">
        <f t="shared" si="114"/>
        <v>44</v>
      </c>
      <c r="AA157" s="2151">
        <f t="shared" si="114"/>
        <v>51</v>
      </c>
      <c r="AB157" s="2145">
        <f t="shared" si="114"/>
        <v>59</v>
      </c>
      <c r="AC157" s="2151">
        <f t="shared" si="114"/>
        <v>12</v>
      </c>
      <c r="AD157" s="2145">
        <f t="shared" si="114"/>
        <v>12</v>
      </c>
      <c r="AE157" s="2151">
        <f t="shared" si="114"/>
        <v>24</v>
      </c>
      <c r="AF157" s="2145">
        <f t="shared" si="114"/>
        <v>58</v>
      </c>
      <c r="AG157" s="2151">
        <f t="shared" si="114"/>
        <v>13</v>
      </c>
      <c r="AH157" s="2145">
        <f t="shared" si="114"/>
        <v>139</v>
      </c>
      <c r="AI157" s="2151">
        <f t="shared" si="114"/>
        <v>49</v>
      </c>
      <c r="AJ157" s="2145">
        <f t="shared" si="114"/>
        <v>70</v>
      </c>
      <c r="AK157" s="2151">
        <f t="shared" si="114"/>
        <v>22</v>
      </c>
      <c r="AL157" s="2145">
        <f t="shared" si="114"/>
        <v>28</v>
      </c>
      <c r="AM157" s="2151">
        <f t="shared" si="114"/>
        <v>22</v>
      </c>
      <c r="AN157" s="2145">
        <f t="shared" si="114"/>
        <v>9</v>
      </c>
      <c r="AO157" s="2151">
        <f t="shared" si="114"/>
        <v>27</v>
      </c>
      <c r="AP157" s="2147">
        <f t="shared" si="114"/>
        <v>5</v>
      </c>
      <c r="AQ157" s="2145">
        <f t="shared" si="114"/>
        <v>13</v>
      </c>
      <c r="AR157" s="2146">
        <f t="shared" si="114"/>
        <v>0</v>
      </c>
      <c r="AS157" s="2145">
        <f t="shared" si="114"/>
        <v>19</v>
      </c>
      <c r="AT157" s="2153">
        <f t="shared" si="114"/>
        <v>0</v>
      </c>
      <c r="AU157" s="2153">
        <f>SUM(AU148:AU156)</f>
        <v>0</v>
      </c>
      <c r="AV157" s="2153">
        <f>SUM(AV148:AV156)</f>
        <v>0</v>
      </c>
      <c r="AW157" s="2153">
        <f>SUM(AW148:AW156)</f>
        <v>0</v>
      </c>
      <c r="AX157" s="2153">
        <f>SUM(AX148:AX156)</f>
        <v>0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3840" t="s">
        <v>191</v>
      </c>
      <c r="B159" s="4105"/>
      <c r="C159" s="4106"/>
      <c r="D159" s="4002" t="s">
        <v>4</v>
      </c>
      <c r="E159" s="4104"/>
      <c r="F159" s="3970"/>
      <c r="G159" s="4088" t="s">
        <v>5</v>
      </c>
      <c r="H159" s="4094"/>
      <c r="I159" s="4094"/>
      <c r="J159" s="4094"/>
      <c r="K159" s="4094"/>
      <c r="L159" s="4094"/>
      <c r="M159" s="4094"/>
      <c r="N159" s="4094"/>
      <c r="O159" s="4094"/>
      <c r="P159" s="4094"/>
      <c r="Q159" s="4094"/>
      <c r="R159" s="4094"/>
      <c r="S159" s="4094"/>
      <c r="T159" s="4094"/>
      <c r="U159" s="4094"/>
      <c r="V159" s="4094"/>
      <c r="W159" s="4094"/>
      <c r="X159" s="4094"/>
      <c r="Y159" s="4094"/>
      <c r="Z159" s="4094"/>
      <c r="AA159" s="4094"/>
      <c r="AB159" s="4094"/>
      <c r="AC159" s="4094"/>
      <c r="AD159" s="4094"/>
      <c r="AE159" s="4094"/>
      <c r="AF159" s="4094"/>
      <c r="AG159" s="4094"/>
      <c r="AH159" s="4094"/>
      <c r="AI159" s="4094"/>
      <c r="AJ159" s="4094"/>
      <c r="AK159" s="4094"/>
      <c r="AL159" s="4094"/>
      <c r="AM159" s="4094"/>
      <c r="AN159" s="4094"/>
      <c r="AO159" s="4094"/>
      <c r="AP159" s="4095"/>
      <c r="AQ159" s="3852" t="s">
        <v>42</v>
      </c>
      <c r="AR159" s="4103" t="s">
        <v>9</v>
      </c>
      <c r="AS159" s="4117" t="s">
        <v>122</v>
      </c>
      <c r="AT159" s="4117" t="s">
        <v>123</v>
      </c>
      <c r="AU159" s="1923"/>
      <c r="AV159" s="3972" t="s">
        <v>192</v>
      </c>
      <c r="AW159" s="4118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4092" t="s">
        <v>14</v>
      </c>
      <c r="H160" s="4093"/>
      <c r="I160" s="4088" t="s">
        <v>15</v>
      </c>
      <c r="J160" s="4095"/>
      <c r="K160" s="4094" t="s">
        <v>16</v>
      </c>
      <c r="L160" s="4095"/>
      <c r="M160" s="4088" t="s">
        <v>17</v>
      </c>
      <c r="N160" s="4095"/>
      <c r="O160" s="4088" t="s">
        <v>18</v>
      </c>
      <c r="P160" s="4095"/>
      <c r="Q160" s="4088" t="s">
        <v>19</v>
      </c>
      <c r="R160" s="4095"/>
      <c r="S160" s="4088" t="s">
        <v>20</v>
      </c>
      <c r="T160" s="4095"/>
      <c r="U160" s="4088" t="s">
        <v>21</v>
      </c>
      <c r="V160" s="4095"/>
      <c r="W160" s="4088" t="s">
        <v>22</v>
      </c>
      <c r="X160" s="4095"/>
      <c r="Y160" s="4088" t="s">
        <v>23</v>
      </c>
      <c r="Z160" s="4089"/>
      <c r="AA160" s="4088" t="s">
        <v>24</v>
      </c>
      <c r="AB160" s="4089"/>
      <c r="AC160" s="4115" t="s">
        <v>25</v>
      </c>
      <c r="AD160" s="4116"/>
      <c r="AE160" s="4115" t="s">
        <v>26</v>
      </c>
      <c r="AF160" s="4116"/>
      <c r="AG160" s="4115" t="s">
        <v>27</v>
      </c>
      <c r="AH160" s="4116"/>
      <c r="AI160" s="4115" t="s">
        <v>28</v>
      </c>
      <c r="AJ160" s="4116"/>
      <c r="AK160" s="4088" t="s">
        <v>29</v>
      </c>
      <c r="AL160" s="4089"/>
      <c r="AM160" s="4088" t="s">
        <v>30</v>
      </c>
      <c r="AN160" s="4089"/>
      <c r="AO160" s="4088" t="s">
        <v>31</v>
      </c>
      <c r="AP160" s="4089"/>
      <c r="AQ160" s="3287"/>
      <c r="AR160" s="3365"/>
      <c r="AS160" s="4117"/>
      <c r="AT160" s="4117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3843"/>
      <c r="B161" s="3499"/>
      <c r="C161" s="3844"/>
      <c r="D161" s="2137" t="s">
        <v>32</v>
      </c>
      <c r="E161" s="2089" t="s">
        <v>33</v>
      </c>
      <c r="F161" s="2106" t="s">
        <v>34</v>
      </c>
      <c r="G161" s="2068" t="s">
        <v>33</v>
      </c>
      <c r="H161" s="2070" t="s">
        <v>34</v>
      </c>
      <c r="I161" s="2068" t="s">
        <v>33</v>
      </c>
      <c r="J161" s="2070" t="s">
        <v>34</v>
      </c>
      <c r="K161" s="2068" t="s">
        <v>33</v>
      </c>
      <c r="L161" s="2070" t="s">
        <v>34</v>
      </c>
      <c r="M161" s="2068" t="s">
        <v>33</v>
      </c>
      <c r="N161" s="2070" t="s">
        <v>34</v>
      </c>
      <c r="O161" s="2068" t="s">
        <v>33</v>
      </c>
      <c r="P161" s="2070" t="s">
        <v>34</v>
      </c>
      <c r="Q161" s="2068" t="s">
        <v>33</v>
      </c>
      <c r="R161" s="2070" t="s">
        <v>34</v>
      </c>
      <c r="S161" s="2068" t="s">
        <v>33</v>
      </c>
      <c r="T161" s="2070" t="s">
        <v>34</v>
      </c>
      <c r="U161" s="2068" t="s">
        <v>33</v>
      </c>
      <c r="V161" s="2070" t="s">
        <v>34</v>
      </c>
      <c r="W161" s="2068" t="s">
        <v>33</v>
      </c>
      <c r="X161" s="2070" t="s">
        <v>34</v>
      </c>
      <c r="Y161" s="2068" t="s">
        <v>33</v>
      </c>
      <c r="Z161" s="2070" t="s">
        <v>34</v>
      </c>
      <c r="AA161" s="2068" t="s">
        <v>33</v>
      </c>
      <c r="AB161" s="2070" t="s">
        <v>34</v>
      </c>
      <c r="AC161" s="2068" t="s">
        <v>33</v>
      </c>
      <c r="AD161" s="2070" t="s">
        <v>34</v>
      </c>
      <c r="AE161" s="2068" t="s">
        <v>33</v>
      </c>
      <c r="AF161" s="2070" t="s">
        <v>34</v>
      </c>
      <c r="AG161" s="2068" t="s">
        <v>33</v>
      </c>
      <c r="AH161" s="2070" t="s">
        <v>34</v>
      </c>
      <c r="AI161" s="2068" t="s">
        <v>33</v>
      </c>
      <c r="AJ161" s="2070" t="s">
        <v>34</v>
      </c>
      <c r="AK161" s="2068" t="s">
        <v>33</v>
      </c>
      <c r="AL161" s="2070" t="s">
        <v>34</v>
      </c>
      <c r="AM161" s="2068" t="s">
        <v>33</v>
      </c>
      <c r="AN161" s="2070" t="s">
        <v>34</v>
      </c>
      <c r="AO161" s="2068" t="s">
        <v>33</v>
      </c>
      <c r="AP161" s="2070" t="s">
        <v>34</v>
      </c>
      <c r="AQ161" s="3853"/>
      <c r="AR161" s="4001"/>
      <c r="AS161" s="4117"/>
      <c r="AT161" s="4117"/>
      <c r="AU161" s="1924"/>
      <c r="AV161" s="3973"/>
      <c r="AW161" s="3849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3854" t="s">
        <v>194</v>
      </c>
      <c r="B162" s="4113" t="s">
        <v>195</v>
      </c>
      <c r="C162" s="4114"/>
      <c r="D162" s="2154">
        <f t="shared" ref="D162:D172" si="115">SUM(F162)</f>
        <v>0</v>
      </c>
      <c r="E162" s="2155"/>
      <c r="F162" s="2156">
        <f>SUM(AD162+AF162+AH162+AJ162+AL162+AN162+AP162)</f>
        <v>0</v>
      </c>
      <c r="G162" s="2157"/>
      <c r="H162" s="2158"/>
      <c r="I162" s="2157"/>
      <c r="J162" s="2158"/>
      <c r="K162" s="2157"/>
      <c r="L162" s="2158"/>
      <c r="M162" s="2157"/>
      <c r="N162" s="2158"/>
      <c r="O162" s="2157"/>
      <c r="P162" s="2158"/>
      <c r="Q162" s="2157"/>
      <c r="R162" s="2158"/>
      <c r="S162" s="2157"/>
      <c r="T162" s="2158"/>
      <c r="U162" s="2157"/>
      <c r="V162" s="2158"/>
      <c r="W162" s="2157"/>
      <c r="X162" s="2158"/>
      <c r="Y162" s="2157"/>
      <c r="Z162" s="2158"/>
      <c r="AA162" s="2157"/>
      <c r="AB162" s="2158"/>
      <c r="AC162" s="2159"/>
      <c r="AD162" s="2056"/>
      <c r="AE162" s="2159"/>
      <c r="AF162" s="2056"/>
      <c r="AG162" s="2159"/>
      <c r="AH162" s="2056"/>
      <c r="AI162" s="2159"/>
      <c r="AJ162" s="2056"/>
      <c r="AK162" s="2159"/>
      <c r="AL162" s="2056"/>
      <c r="AM162" s="2159"/>
      <c r="AN162" s="2056"/>
      <c r="AO162" s="2159"/>
      <c r="AP162" s="2056"/>
      <c r="AQ162" s="2160"/>
      <c r="AR162" s="2056"/>
      <c r="AS162" s="2076"/>
      <c r="AT162" s="2076"/>
      <c r="AU162" s="2059"/>
      <c r="AV162" s="2161"/>
      <c r="AW162" s="2161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933"/>
      <c r="AD165" s="47"/>
      <c r="AE165" s="1933"/>
      <c r="AF165" s="47"/>
      <c r="AG165" s="1933"/>
      <c r="AH165" s="47"/>
      <c r="AI165" s="1933"/>
      <c r="AJ165" s="47"/>
      <c r="AK165" s="1933"/>
      <c r="AL165" s="47"/>
      <c r="AM165" s="1933"/>
      <c r="AN165" s="47"/>
      <c r="AO165" s="1933"/>
      <c r="AP165" s="47"/>
      <c r="AQ165" s="314"/>
      <c r="AR165" s="47"/>
      <c r="AS165" s="46"/>
      <c r="AT165" s="46"/>
      <c r="AU165" s="49"/>
      <c r="AV165" s="1934"/>
      <c r="AW165" s="1934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3854" t="s">
        <v>196</v>
      </c>
      <c r="C166" s="2162" t="s">
        <v>4</v>
      </c>
      <c r="D166" s="1936">
        <f t="shared" si="115"/>
        <v>0</v>
      </c>
      <c r="E166" s="309"/>
      <c r="F166" s="2153">
        <f t="shared" si="117"/>
        <v>0</v>
      </c>
      <c r="G166" s="2103"/>
      <c r="H166" s="2163"/>
      <c r="I166" s="2103"/>
      <c r="J166" s="2163"/>
      <c r="K166" s="2103"/>
      <c r="L166" s="2163"/>
      <c r="M166" s="2103"/>
      <c r="N166" s="2163"/>
      <c r="O166" s="2103"/>
      <c r="P166" s="2163"/>
      <c r="Q166" s="2103"/>
      <c r="R166" s="2163"/>
      <c r="S166" s="2103"/>
      <c r="T166" s="2163"/>
      <c r="U166" s="2103"/>
      <c r="V166" s="2163"/>
      <c r="W166" s="2103"/>
      <c r="X166" s="2163"/>
      <c r="Y166" s="2103"/>
      <c r="Z166" s="2163"/>
      <c r="AA166" s="2103"/>
      <c r="AB166" s="2163"/>
      <c r="AC166" s="2164"/>
      <c r="AD166" s="2141">
        <f t="shared" ref="AD166:AW166" si="120">SUM(AD167:AD172)</f>
        <v>0</v>
      </c>
      <c r="AE166" s="2164"/>
      <c r="AF166" s="2141">
        <f t="shared" si="120"/>
        <v>0</v>
      </c>
      <c r="AG166" s="2164"/>
      <c r="AH166" s="2141">
        <f t="shared" si="120"/>
        <v>0</v>
      </c>
      <c r="AI166" s="2164"/>
      <c r="AJ166" s="2141">
        <f t="shared" si="120"/>
        <v>0</v>
      </c>
      <c r="AK166" s="2164"/>
      <c r="AL166" s="2141">
        <f t="shared" si="120"/>
        <v>0</v>
      </c>
      <c r="AM166" s="2164"/>
      <c r="AN166" s="2141">
        <f t="shared" si="120"/>
        <v>0</v>
      </c>
      <c r="AO166" s="2164"/>
      <c r="AP166" s="2141">
        <f t="shared" si="120"/>
        <v>0</v>
      </c>
      <c r="AQ166" s="2165">
        <f>SUM(AQ167:AQ172)</f>
        <v>0</v>
      </c>
      <c r="AR166" s="2141">
        <f t="shared" si="120"/>
        <v>0</v>
      </c>
      <c r="AS166" s="2082">
        <f>SUM(AS167:AS172)</f>
        <v>0</v>
      </c>
      <c r="AT166" s="2082">
        <f>SUM(AT167:AT172)</f>
        <v>0</v>
      </c>
      <c r="AU166" s="2082">
        <f>SUM(AU167:AU172)</f>
        <v>0</v>
      </c>
      <c r="AV166" s="2086">
        <f t="shared" si="120"/>
        <v>0</v>
      </c>
      <c r="AW166" s="2082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2155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855"/>
      <c r="B172" s="3855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933"/>
      <c r="AD172" s="304"/>
      <c r="AE172" s="1933"/>
      <c r="AF172" s="304"/>
      <c r="AG172" s="1933"/>
      <c r="AH172" s="304"/>
      <c r="AI172" s="1933"/>
      <c r="AJ172" s="304"/>
      <c r="AK172" s="1933"/>
      <c r="AL172" s="304"/>
      <c r="AM172" s="1933"/>
      <c r="AN172" s="304"/>
      <c r="AO172" s="1933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3854" t="s">
        <v>203</v>
      </c>
      <c r="B173" s="3854" t="s">
        <v>204</v>
      </c>
      <c r="C173" s="2166" t="s">
        <v>96</v>
      </c>
      <c r="D173" s="322">
        <f t="shared" ref="D173:D177" si="127">SUM(E173)</f>
        <v>0</v>
      </c>
      <c r="E173" s="2154">
        <f>SUM(AC173+AE173+AG173+AI173+AK173+AM173+AO173)</f>
        <v>0</v>
      </c>
      <c r="F173" s="2155"/>
      <c r="G173" s="2157"/>
      <c r="H173" s="2158"/>
      <c r="I173" s="2157"/>
      <c r="J173" s="2167"/>
      <c r="K173" s="2157"/>
      <c r="L173" s="2158"/>
      <c r="M173" s="2157"/>
      <c r="N173" s="2167"/>
      <c r="O173" s="2157"/>
      <c r="P173" s="2158"/>
      <c r="Q173" s="2157"/>
      <c r="R173" s="2167"/>
      <c r="S173" s="2157"/>
      <c r="T173" s="2158"/>
      <c r="U173" s="2157"/>
      <c r="V173" s="2167"/>
      <c r="W173" s="2157"/>
      <c r="X173" s="2158"/>
      <c r="Y173" s="2157"/>
      <c r="Z173" s="2167"/>
      <c r="AA173" s="2157"/>
      <c r="AB173" s="2167"/>
      <c r="AC173" s="2066"/>
      <c r="AD173" s="2168"/>
      <c r="AE173" s="2066"/>
      <c r="AF173" s="2168"/>
      <c r="AG173" s="2066"/>
      <c r="AH173" s="2168"/>
      <c r="AI173" s="2066"/>
      <c r="AJ173" s="2168"/>
      <c r="AK173" s="2066"/>
      <c r="AL173" s="2168"/>
      <c r="AM173" s="2066"/>
      <c r="AN173" s="2168"/>
      <c r="AO173" s="2066"/>
      <c r="AP173" s="2168"/>
      <c r="AQ173" s="2160"/>
      <c r="AR173" s="2076"/>
      <c r="AS173" s="2076"/>
      <c r="AT173" s="2076"/>
      <c r="AU173" s="2076"/>
      <c r="AV173" s="2161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855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943"/>
      <c r="K177" s="311"/>
      <c r="L177" s="312"/>
      <c r="M177" s="311"/>
      <c r="N177" s="1943"/>
      <c r="O177" s="311"/>
      <c r="P177" s="312"/>
      <c r="Q177" s="311"/>
      <c r="R177" s="1943"/>
      <c r="S177" s="311"/>
      <c r="T177" s="312"/>
      <c r="U177" s="311"/>
      <c r="V177" s="1943"/>
      <c r="W177" s="311"/>
      <c r="X177" s="312"/>
      <c r="Y177" s="311"/>
      <c r="Z177" s="1943"/>
      <c r="AA177" s="311"/>
      <c r="AB177" s="1943"/>
      <c r="AC177" s="45"/>
      <c r="AD177" s="1944"/>
      <c r="AE177" s="45"/>
      <c r="AF177" s="1944"/>
      <c r="AG177" s="45"/>
      <c r="AH177" s="1944"/>
      <c r="AI177" s="45"/>
      <c r="AJ177" s="1944"/>
      <c r="AK177" s="45"/>
      <c r="AL177" s="1944"/>
      <c r="AM177" s="45"/>
      <c r="AN177" s="1944"/>
      <c r="AO177" s="45"/>
      <c r="AP177" s="1944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4019" t="s">
        <v>208</v>
      </c>
      <c r="B178" s="3972" t="s">
        <v>209</v>
      </c>
      <c r="C178" s="2169" t="s">
        <v>210</v>
      </c>
      <c r="D178" s="1946">
        <f>SUM(E178:F178)</f>
        <v>0</v>
      </c>
      <c r="E178" s="1936">
        <f>+G178+I178+K178+M178+O178+Q178+S178+U178+W178+Y178+AA178+AC178+AE178+AG178+AI178+AK178+AM178+AO178</f>
        <v>0</v>
      </c>
      <c r="F178" s="1947">
        <f t="shared" ref="E178:F180" si="128">+H178+J178+L178+N178+P178+R178+T178+V178+X178+Z178+AB178+AD178+AF178+AH178+AJ178+AL178+AN178+AP178</f>
        <v>0</v>
      </c>
      <c r="G178" s="1948">
        <f>SUM(G179:G180)</f>
        <v>0</v>
      </c>
      <c r="H178" s="1949">
        <f t="shared" ref="H178:AS178" si="129">SUM(H179:H180)</f>
        <v>0</v>
      </c>
      <c r="I178" s="1948">
        <f t="shared" si="129"/>
        <v>0</v>
      </c>
      <c r="J178" s="1949">
        <f t="shared" si="129"/>
        <v>0</v>
      </c>
      <c r="K178" s="1948">
        <f>SUM(K179:K180)</f>
        <v>0</v>
      </c>
      <c r="L178" s="630">
        <f t="shared" si="129"/>
        <v>0</v>
      </c>
      <c r="M178" s="1948">
        <f t="shared" si="129"/>
        <v>0</v>
      </c>
      <c r="N178" s="1950">
        <f t="shared" si="129"/>
        <v>0</v>
      </c>
      <c r="O178" s="2170">
        <f t="shared" si="129"/>
        <v>0</v>
      </c>
      <c r="P178" s="1949">
        <f t="shared" si="129"/>
        <v>0</v>
      </c>
      <c r="Q178" s="2170">
        <f t="shared" si="129"/>
        <v>0</v>
      </c>
      <c r="R178" s="1949">
        <f t="shared" si="129"/>
        <v>0</v>
      </c>
      <c r="S178" s="2170">
        <f t="shared" si="129"/>
        <v>0</v>
      </c>
      <c r="T178" s="1949">
        <f t="shared" si="129"/>
        <v>0</v>
      </c>
      <c r="U178" s="2170">
        <f t="shared" si="129"/>
        <v>0</v>
      </c>
      <c r="V178" s="1949">
        <f t="shared" si="129"/>
        <v>0</v>
      </c>
      <c r="W178" s="2170">
        <f t="shared" si="129"/>
        <v>0</v>
      </c>
      <c r="X178" s="1949">
        <f t="shared" si="129"/>
        <v>0</v>
      </c>
      <c r="Y178" s="2170">
        <f t="shared" si="129"/>
        <v>0</v>
      </c>
      <c r="Z178" s="1949">
        <f t="shared" si="129"/>
        <v>0</v>
      </c>
      <c r="AA178" s="2170">
        <f t="shared" si="129"/>
        <v>0</v>
      </c>
      <c r="AB178" s="1949">
        <f t="shared" si="129"/>
        <v>0</v>
      </c>
      <c r="AC178" s="1948">
        <f t="shared" si="129"/>
        <v>0</v>
      </c>
      <c r="AD178" s="1949">
        <f t="shared" si="129"/>
        <v>0</v>
      </c>
      <c r="AE178" s="1948">
        <f t="shared" si="129"/>
        <v>0</v>
      </c>
      <c r="AF178" s="1949">
        <f t="shared" si="129"/>
        <v>0</v>
      </c>
      <c r="AG178" s="1948">
        <f t="shared" si="129"/>
        <v>0</v>
      </c>
      <c r="AH178" s="1949">
        <f t="shared" si="129"/>
        <v>0</v>
      </c>
      <c r="AI178" s="1948">
        <f t="shared" si="129"/>
        <v>0</v>
      </c>
      <c r="AJ178" s="1949">
        <f t="shared" si="129"/>
        <v>0</v>
      </c>
      <c r="AK178" s="1948">
        <f t="shared" si="129"/>
        <v>0</v>
      </c>
      <c r="AL178" s="1949">
        <f t="shared" si="129"/>
        <v>0</v>
      </c>
      <c r="AM178" s="1948">
        <f t="shared" si="129"/>
        <v>0</v>
      </c>
      <c r="AN178" s="1949">
        <f t="shared" si="129"/>
        <v>0</v>
      </c>
      <c r="AO178" s="1948">
        <f t="shared" si="129"/>
        <v>0</v>
      </c>
      <c r="AP178" s="1949">
        <f t="shared" si="129"/>
        <v>0</v>
      </c>
      <c r="AQ178" s="1952">
        <f t="shared" si="129"/>
        <v>0</v>
      </c>
      <c r="AR178" s="1949">
        <f t="shared" si="129"/>
        <v>0</v>
      </c>
      <c r="AS178" s="1949">
        <f t="shared" si="129"/>
        <v>0</v>
      </c>
      <c r="AT178" s="1949">
        <f>SUM(AT179:AT180)</f>
        <v>0</v>
      </c>
      <c r="AU178" s="1949">
        <f>SUM(AU179:AU180)</f>
        <v>0</v>
      </c>
      <c r="AV178" s="1953">
        <f>SUM(AV179:AV180)</f>
        <v>0</v>
      </c>
      <c r="AW178" s="1949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2169" t="s">
        <v>211</v>
      </c>
      <c r="D179" s="322">
        <f>SUM(E179:F179)</f>
        <v>0</v>
      </c>
      <c r="E179" s="322">
        <f t="shared" si="128"/>
        <v>0</v>
      </c>
      <c r="F179" s="2154">
        <f t="shared" si="128"/>
        <v>0</v>
      </c>
      <c r="G179" s="2055"/>
      <c r="H179" s="2056"/>
      <c r="I179" s="2066"/>
      <c r="J179" s="2076"/>
      <c r="K179" s="2066"/>
      <c r="L179" s="2171"/>
      <c r="M179" s="2066"/>
      <c r="N179" s="2056"/>
      <c r="O179" s="2066"/>
      <c r="P179" s="25"/>
      <c r="Q179" s="2066"/>
      <c r="R179" s="25"/>
      <c r="S179" s="2066"/>
      <c r="T179" s="25"/>
      <c r="U179" s="2066"/>
      <c r="V179" s="25"/>
      <c r="W179" s="2066"/>
      <c r="X179" s="25"/>
      <c r="Y179" s="2066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4011"/>
      <c r="B180" s="3973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4019" t="s">
        <v>213</v>
      </c>
      <c r="B181" s="3854" t="s">
        <v>214</v>
      </c>
      <c r="C181" s="2172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855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3972" t="s">
        <v>218</v>
      </c>
      <c r="C184" s="2169" t="s">
        <v>215</v>
      </c>
      <c r="D184" s="2154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2167"/>
      <c r="I184" s="357"/>
      <c r="J184" s="2167"/>
      <c r="K184" s="357"/>
      <c r="L184" s="2167"/>
      <c r="M184" s="357"/>
      <c r="N184" s="2167"/>
      <c r="O184" s="357"/>
      <c r="P184" s="2167"/>
      <c r="Q184" s="357"/>
      <c r="R184" s="2167"/>
      <c r="S184" s="357"/>
      <c r="T184" s="2167"/>
      <c r="U184" s="357"/>
      <c r="V184" s="2167"/>
      <c r="W184" s="357"/>
      <c r="X184" s="2167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973"/>
      <c r="C185" s="368" t="s">
        <v>219</v>
      </c>
      <c r="D185" s="1936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4002" t="s">
        <v>96</v>
      </c>
      <c r="C186" s="2172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2159"/>
      <c r="AB186" s="2168"/>
      <c r="AC186" s="2066"/>
      <c r="AD186" s="2076"/>
      <c r="AE186" s="2066"/>
      <c r="AF186" s="2076"/>
      <c r="AG186" s="2066"/>
      <c r="AH186" s="2076"/>
      <c r="AI186" s="2066"/>
      <c r="AJ186" s="2076"/>
      <c r="AK186" s="2066"/>
      <c r="AL186" s="2076"/>
      <c r="AM186" s="2066"/>
      <c r="AN186" s="2076"/>
      <c r="AO186" s="2066"/>
      <c r="AP186" s="2076"/>
      <c r="AQ186" s="2160"/>
      <c r="AR186" s="2056"/>
      <c r="AS186" s="2076"/>
      <c r="AT186" s="2076"/>
      <c r="AU186" s="2076"/>
      <c r="AV186" s="2059"/>
      <c r="AW186" s="2076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4011"/>
      <c r="B188" s="4005"/>
      <c r="C188" s="1956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3854" t="s">
        <v>222</v>
      </c>
      <c r="B189" s="4112" t="s">
        <v>196</v>
      </c>
      <c r="C189" s="4089"/>
      <c r="D189" s="2173">
        <f>SUM(E189+F189)</f>
        <v>0</v>
      </c>
      <c r="E189" s="2173">
        <f>SUM(AC189+AE189+AG189+AI189+AK189)</f>
        <v>0</v>
      </c>
      <c r="F189" s="2173">
        <f>SUM(AD189+AF189+AH189+AJ189+AL189)</f>
        <v>0</v>
      </c>
      <c r="G189" s="2103"/>
      <c r="H189" s="2104"/>
      <c r="I189" s="2103"/>
      <c r="J189" s="2104"/>
      <c r="K189" s="2103"/>
      <c r="L189" s="2104"/>
      <c r="M189" s="2103"/>
      <c r="N189" s="2104"/>
      <c r="O189" s="2103"/>
      <c r="P189" s="2104"/>
      <c r="Q189" s="2103"/>
      <c r="R189" s="2104"/>
      <c r="S189" s="2103"/>
      <c r="T189" s="2104"/>
      <c r="U189" s="2103"/>
      <c r="V189" s="2104"/>
      <c r="W189" s="2103"/>
      <c r="X189" s="2104"/>
      <c r="Y189" s="2103"/>
      <c r="Z189" s="2104"/>
      <c r="AA189" s="2103"/>
      <c r="AB189" s="2104"/>
      <c r="AC189" s="2104"/>
      <c r="AD189" s="2104"/>
      <c r="AE189" s="2104"/>
      <c r="AF189" s="2104"/>
      <c r="AG189" s="2104"/>
      <c r="AH189" s="2104"/>
      <c r="AI189" s="2104"/>
      <c r="AJ189" s="2104"/>
      <c r="AK189" s="2174"/>
      <c r="AL189" s="2175"/>
      <c r="AM189" s="2103"/>
      <c r="AN189" s="2104"/>
      <c r="AO189" s="2103"/>
      <c r="AP189" s="2104"/>
      <c r="AQ189" s="2176"/>
      <c r="AR189" s="2177"/>
      <c r="AS189" s="2175"/>
      <c r="AT189" s="2175"/>
      <c r="AU189" s="2175"/>
      <c r="AV189" s="2178"/>
      <c r="AW189" s="2178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2154">
        <f t="shared" si="137"/>
        <v>0</v>
      </c>
      <c r="E190" s="2154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3854" t="s">
        <v>96</v>
      </c>
      <c r="C192" s="2172" t="s">
        <v>215</v>
      </c>
      <c r="D192" s="2154">
        <f t="shared" si="137"/>
        <v>0</v>
      </c>
      <c r="E192" s="322">
        <f t="shared" si="139"/>
        <v>0</v>
      </c>
      <c r="F192" s="378">
        <f t="shared" si="139"/>
        <v>0</v>
      </c>
      <c r="G192" s="2157"/>
      <c r="H192" s="2179"/>
      <c r="I192" s="2157"/>
      <c r="J192" s="2179"/>
      <c r="K192" s="2157"/>
      <c r="L192" s="2179"/>
      <c r="M192" s="2157"/>
      <c r="N192" s="2179"/>
      <c r="O192" s="2157"/>
      <c r="P192" s="2179"/>
      <c r="Q192" s="2157"/>
      <c r="R192" s="2179"/>
      <c r="S192" s="2157"/>
      <c r="T192" s="2179"/>
      <c r="U192" s="2157"/>
      <c r="V192" s="2179"/>
      <c r="W192" s="2157"/>
      <c r="X192" s="2179"/>
      <c r="Y192" s="2157"/>
      <c r="Z192" s="2179"/>
      <c r="AA192" s="2157"/>
      <c r="AB192" s="2179"/>
      <c r="AC192" s="2179"/>
      <c r="AD192" s="2179"/>
      <c r="AE192" s="2179"/>
      <c r="AF192" s="2179"/>
      <c r="AG192" s="2179"/>
      <c r="AH192" s="2179"/>
      <c r="AI192" s="2179"/>
      <c r="AJ192" s="2179"/>
      <c r="AK192" s="2066"/>
      <c r="AL192" s="2076"/>
      <c r="AM192" s="2157"/>
      <c r="AN192" s="2179"/>
      <c r="AO192" s="2157"/>
      <c r="AP192" s="2179"/>
      <c r="AQ192" s="2160"/>
      <c r="AR192" s="2056"/>
      <c r="AS192" s="2076"/>
      <c r="AT192" s="2076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855"/>
      <c r="B193" s="3855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1964"/>
      <c r="I193" s="311"/>
      <c r="J193" s="1964"/>
      <c r="K193" s="311"/>
      <c r="L193" s="1964"/>
      <c r="M193" s="311"/>
      <c r="N193" s="1964"/>
      <c r="O193" s="311"/>
      <c r="P193" s="1964"/>
      <c r="Q193" s="311"/>
      <c r="R193" s="1964"/>
      <c r="S193" s="311"/>
      <c r="T193" s="1964"/>
      <c r="U193" s="311"/>
      <c r="V193" s="1964"/>
      <c r="W193" s="311"/>
      <c r="X193" s="1964"/>
      <c r="Y193" s="311"/>
      <c r="Z193" s="1964"/>
      <c r="AA193" s="311"/>
      <c r="AB193" s="1964"/>
      <c r="AC193" s="1964"/>
      <c r="AD193" s="1964"/>
      <c r="AE193" s="1964"/>
      <c r="AF193" s="1964"/>
      <c r="AG193" s="1964"/>
      <c r="AH193" s="1964"/>
      <c r="AI193" s="1964"/>
      <c r="AJ193" s="1964"/>
      <c r="AK193" s="1965"/>
      <c r="AL193" s="1966"/>
      <c r="AM193" s="1967"/>
      <c r="AN193" s="1964"/>
      <c r="AO193" s="1967"/>
      <c r="AP193" s="1964"/>
      <c r="AQ193" s="1968"/>
      <c r="AR193" s="1969"/>
      <c r="AS193" s="1966"/>
      <c r="AT193" s="1966"/>
      <c r="AU193" s="1966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4015" t="s">
        <v>225</v>
      </c>
      <c r="B194" s="4017" t="s">
        <v>226</v>
      </c>
      <c r="C194" s="2180" t="s">
        <v>227</v>
      </c>
      <c r="D194" s="2154">
        <f t="shared" si="137"/>
        <v>0</v>
      </c>
      <c r="E194" s="2154">
        <f t="shared" ref="E194:F196" si="140">SUM(Y194+AA194+AC194+AE194+AG194+AI194+AK194+AM194+AO194)</f>
        <v>0</v>
      </c>
      <c r="F194" s="2181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4016"/>
      <c r="B196" s="4018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3854" t="s">
        <v>231</v>
      </c>
      <c r="C197" s="2182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2157"/>
      <c r="H197" s="2179"/>
      <c r="I197" s="2157"/>
      <c r="J197" s="2179"/>
      <c r="K197" s="2157"/>
      <c r="L197" s="2179"/>
      <c r="M197" s="2157"/>
      <c r="N197" s="2179"/>
      <c r="O197" s="2157"/>
      <c r="P197" s="2179"/>
      <c r="Q197" s="2157"/>
      <c r="R197" s="2179"/>
      <c r="S197" s="2157"/>
      <c r="T197" s="2179"/>
      <c r="U197" s="2157"/>
      <c r="V197" s="2179"/>
      <c r="W197" s="2157"/>
      <c r="X197" s="2179"/>
      <c r="Y197" s="2157"/>
      <c r="Z197" s="2179"/>
      <c r="AA197" s="2157"/>
      <c r="AB197" s="2179"/>
      <c r="AC197" s="2066"/>
      <c r="AD197" s="2076"/>
      <c r="AE197" s="2066"/>
      <c r="AF197" s="2076"/>
      <c r="AG197" s="2066"/>
      <c r="AH197" s="2076"/>
      <c r="AI197" s="2066"/>
      <c r="AJ197" s="2076"/>
      <c r="AK197" s="2066"/>
      <c r="AL197" s="2076"/>
      <c r="AM197" s="2066"/>
      <c r="AN197" s="2076"/>
      <c r="AO197" s="2066"/>
      <c r="AP197" s="2076"/>
      <c r="AQ197" s="2183"/>
      <c r="AR197" s="2076"/>
      <c r="AS197" s="2076"/>
      <c r="AT197" s="2076"/>
      <c r="AU197" s="2076"/>
      <c r="AV197" s="2184"/>
      <c r="AW197" s="2076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4011"/>
      <c r="B198" s="3855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3840" t="s">
        <v>235</v>
      </c>
      <c r="B200" s="4105"/>
      <c r="C200" s="4106"/>
      <c r="D200" s="4002" t="s">
        <v>4</v>
      </c>
      <c r="E200" s="4104"/>
      <c r="F200" s="3970"/>
      <c r="G200" s="4088" t="s">
        <v>5</v>
      </c>
      <c r="H200" s="4094"/>
      <c r="I200" s="4094"/>
      <c r="J200" s="4094"/>
      <c r="K200" s="4094"/>
      <c r="L200" s="4094"/>
      <c r="M200" s="4094"/>
      <c r="N200" s="4094"/>
      <c r="O200" s="4094"/>
      <c r="P200" s="4094"/>
      <c r="Q200" s="4094"/>
      <c r="R200" s="4094"/>
      <c r="S200" s="4094"/>
      <c r="T200" s="4094"/>
      <c r="U200" s="4094"/>
      <c r="V200" s="4094"/>
      <c r="W200" s="4094"/>
      <c r="X200" s="4094"/>
      <c r="Y200" s="4094"/>
      <c r="Z200" s="4094"/>
      <c r="AA200" s="4094"/>
      <c r="AB200" s="4096"/>
      <c r="AC200" s="4012" t="s">
        <v>9</v>
      </c>
      <c r="AD200" s="4103" t="s">
        <v>236</v>
      </c>
      <c r="AE200" s="4103" t="s">
        <v>237</v>
      </c>
      <c r="AF200" s="4103" t="s">
        <v>238</v>
      </c>
      <c r="AG200" s="4103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4092" t="s">
        <v>14</v>
      </c>
      <c r="H201" s="4093"/>
      <c r="I201" s="4088" t="s">
        <v>15</v>
      </c>
      <c r="J201" s="4095"/>
      <c r="K201" s="4094" t="s">
        <v>16</v>
      </c>
      <c r="L201" s="4095"/>
      <c r="M201" s="4088" t="s">
        <v>17</v>
      </c>
      <c r="N201" s="4095"/>
      <c r="O201" s="4088" t="s">
        <v>18</v>
      </c>
      <c r="P201" s="4095"/>
      <c r="Q201" s="4088" t="s">
        <v>19</v>
      </c>
      <c r="R201" s="4095"/>
      <c r="S201" s="4088" t="s">
        <v>20</v>
      </c>
      <c r="T201" s="4095"/>
      <c r="U201" s="4088" t="s">
        <v>21</v>
      </c>
      <c r="V201" s="4095"/>
      <c r="W201" s="4088" t="s">
        <v>22</v>
      </c>
      <c r="X201" s="4095"/>
      <c r="Y201" s="4088" t="s">
        <v>23</v>
      </c>
      <c r="Z201" s="4089"/>
      <c r="AA201" s="4088" t="s">
        <v>24</v>
      </c>
      <c r="AB201" s="4089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3843"/>
      <c r="B202" s="3499"/>
      <c r="C202" s="3844"/>
      <c r="D202" s="2087" t="s">
        <v>32</v>
      </c>
      <c r="E202" s="2088" t="s">
        <v>33</v>
      </c>
      <c r="F202" s="2070" t="s">
        <v>34</v>
      </c>
      <c r="G202" s="2091" t="s">
        <v>33</v>
      </c>
      <c r="H202" s="2070" t="s">
        <v>34</v>
      </c>
      <c r="I202" s="2091" t="s">
        <v>33</v>
      </c>
      <c r="J202" s="2070" t="s">
        <v>34</v>
      </c>
      <c r="K202" s="2068" t="s">
        <v>33</v>
      </c>
      <c r="L202" s="2070" t="s">
        <v>34</v>
      </c>
      <c r="M202" s="2068" t="s">
        <v>33</v>
      </c>
      <c r="N202" s="2070" t="s">
        <v>34</v>
      </c>
      <c r="O202" s="2068" t="s">
        <v>33</v>
      </c>
      <c r="P202" s="2070" t="s">
        <v>34</v>
      </c>
      <c r="Q202" s="2068" t="s">
        <v>33</v>
      </c>
      <c r="R202" s="2070" t="s">
        <v>34</v>
      </c>
      <c r="S202" s="2068" t="s">
        <v>33</v>
      </c>
      <c r="T202" s="2070" t="s">
        <v>34</v>
      </c>
      <c r="U202" s="2068" t="s">
        <v>33</v>
      </c>
      <c r="V202" s="2070" t="s">
        <v>34</v>
      </c>
      <c r="W202" s="2068" t="s">
        <v>33</v>
      </c>
      <c r="X202" s="2070" t="s">
        <v>34</v>
      </c>
      <c r="Y202" s="2068" t="s">
        <v>33</v>
      </c>
      <c r="Z202" s="2070" t="s">
        <v>34</v>
      </c>
      <c r="AA202" s="2068" t="s">
        <v>33</v>
      </c>
      <c r="AB202" s="2070" t="s">
        <v>34</v>
      </c>
      <c r="AC202" s="4013"/>
      <c r="AD202" s="4001"/>
      <c r="AE202" s="4001"/>
      <c r="AF202" s="4001"/>
      <c r="AG202" s="4001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4109" t="s">
        <v>240</v>
      </c>
      <c r="B203" s="4110"/>
      <c r="C203" s="4111"/>
      <c r="D203" s="2185">
        <f>SUM(E203+F203)</f>
        <v>0</v>
      </c>
      <c r="E203" s="2064">
        <f>+K203+M203+O203+Q203+S203</f>
        <v>0</v>
      </c>
      <c r="F203" s="2186">
        <f>+L203+N203+P203+R203+T203</f>
        <v>0</v>
      </c>
      <c r="G203" s="2157"/>
      <c r="H203" s="2179"/>
      <c r="I203" s="2157"/>
      <c r="J203" s="2179"/>
      <c r="K203" s="2066"/>
      <c r="L203" s="2076"/>
      <c r="M203" s="2066"/>
      <c r="N203" s="2076"/>
      <c r="O203" s="2066"/>
      <c r="P203" s="2076"/>
      <c r="Q203" s="2066"/>
      <c r="R203" s="2076"/>
      <c r="S203" s="2066"/>
      <c r="T203" s="2076"/>
      <c r="U203" s="2187"/>
      <c r="V203" s="2188"/>
      <c r="W203" s="2187"/>
      <c r="X203" s="2188"/>
      <c r="Y203" s="2187"/>
      <c r="Z203" s="2188"/>
      <c r="AA203" s="2187"/>
      <c r="AB203" s="2189"/>
      <c r="AC203" s="2160"/>
      <c r="AD203" s="2054">
        <f t="shared" ref="AD203:AD208" si="141">SUM(AE203:AG203)</f>
        <v>0</v>
      </c>
      <c r="AE203" s="2076"/>
      <c r="AF203" s="2076"/>
      <c r="AG203" s="2076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3840" t="s">
        <v>235</v>
      </c>
      <c r="B210" s="4105"/>
      <c r="C210" s="4106"/>
      <c r="D210" s="4002" t="s">
        <v>4</v>
      </c>
      <c r="E210" s="4104"/>
      <c r="F210" s="4107"/>
      <c r="G210" s="4108" t="s">
        <v>5</v>
      </c>
      <c r="H210" s="4094"/>
      <c r="I210" s="4094"/>
      <c r="J210" s="4094"/>
      <c r="K210" s="4094"/>
      <c r="L210" s="4094"/>
      <c r="M210" s="4094"/>
      <c r="N210" s="4094"/>
      <c r="O210" s="4094"/>
      <c r="P210" s="4094"/>
      <c r="Q210" s="4094"/>
      <c r="R210" s="4094"/>
      <c r="S210" s="4094"/>
      <c r="T210" s="4094"/>
      <c r="U210" s="4094"/>
      <c r="V210" s="4094"/>
      <c r="W210" s="4094"/>
      <c r="X210" s="4094"/>
      <c r="Y210" s="4094"/>
      <c r="Z210" s="4094"/>
      <c r="AA210" s="4094"/>
      <c r="AB210" s="4094"/>
      <c r="AC210" s="4094"/>
      <c r="AD210" s="4094"/>
      <c r="AE210" s="4094"/>
      <c r="AF210" s="4094"/>
      <c r="AG210" s="4094"/>
      <c r="AH210" s="4094"/>
      <c r="AI210" s="4094"/>
      <c r="AJ210" s="4094"/>
      <c r="AK210" s="4094"/>
      <c r="AL210" s="4094"/>
      <c r="AM210" s="4094"/>
      <c r="AN210" s="4094"/>
      <c r="AO210" s="4094"/>
      <c r="AP210" s="4095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4005"/>
      <c r="E211" s="3567"/>
      <c r="F211" s="4008"/>
      <c r="G211" s="4092" t="s">
        <v>14</v>
      </c>
      <c r="H211" s="4093"/>
      <c r="I211" s="4088" t="s">
        <v>15</v>
      </c>
      <c r="J211" s="4095"/>
      <c r="K211" s="4094" t="s">
        <v>16</v>
      </c>
      <c r="L211" s="4095"/>
      <c r="M211" s="4088" t="s">
        <v>17</v>
      </c>
      <c r="N211" s="4095"/>
      <c r="O211" s="4088" t="s">
        <v>18</v>
      </c>
      <c r="P211" s="4095"/>
      <c r="Q211" s="4088" t="s">
        <v>19</v>
      </c>
      <c r="R211" s="4095"/>
      <c r="S211" s="4088" t="s">
        <v>20</v>
      </c>
      <c r="T211" s="4095"/>
      <c r="U211" s="4088" t="s">
        <v>21</v>
      </c>
      <c r="V211" s="4095"/>
      <c r="W211" s="4088" t="s">
        <v>22</v>
      </c>
      <c r="X211" s="4095"/>
      <c r="Y211" s="4088" t="s">
        <v>23</v>
      </c>
      <c r="Z211" s="4089"/>
      <c r="AA211" s="4088" t="s">
        <v>24</v>
      </c>
      <c r="AB211" s="4089"/>
      <c r="AC211" s="4088" t="s">
        <v>247</v>
      </c>
      <c r="AD211" s="4089"/>
      <c r="AE211" s="4088" t="s">
        <v>248</v>
      </c>
      <c r="AF211" s="4089"/>
      <c r="AG211" s="4088" t="s">
        <v>249</v>
      </c>
      <c r="AH211" s="4089"/>
      <c r="AI211" s="4088" t="s">
        <v>250</v>
      </c>
      <c r="AJ211" s="4089"/>
      <c r="AK211" s="4088" t="s">
        <v>29</v>
      </c>
      <c r="AL211" s="4089"/>
      <c r="AM211" s="4088" t="s">
        <v>30</v>
      </c>
      <c r="AN211" s="4089"/>
      <c r="AO211" s="4088" t="s">
        <v>31</v>
      </c>
      <c r="AP211" s="4089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3843"/>
      <c r="B212" s="3499"/>
      <c r="C212" s="3844"/>
      <c r="D212" s="2190" t="s">
        <v>32</v>
      </c>
      <c r="E212" s="2137" t="s">
        <v>33</v>
      </c>
      <c r="F212" s="442" t="s">
        <v>34</v>
      </c>
      <c r="G212" s="2068" t="s">
        <v>33</v>
      </c>
      <c r="H212" s="2070" t="s">
        <v>34</v>
      </c>
      <c r="I212" s="2068" t="s">
        <v>33</v>
      </c>
      <c r="J212" s="2070" t="s">
        <v>34</v>
      </c>
      <c r="K212" s="2068" t="s">
        <v>33</v>
      </c>
      <c r="L212" s="2070" t="s">
        <v>34</v>
      </c>
      <c r="M212" s="2068" t="s">
        <v>33</v>
      </c>
      <c r="N212" s="2070" t="s">
        <v>34</v>
      </c>
      <c r="O212" s="2068" t="s">
        <v>33</v>
      </c>
      <c r="P212" s="2070" t="s">
        <v>34</v>
      </c>
      <c r="Q212" s="2068" t="s">
        <v>33</v>
      </c>
      <c r="R212" s="2070" t="s">
        <v>34</v>
      </c>
      <c r="S212" s="2068" t="s">
        <v>33</v>
      </c>
      <c r="T212" s="2070" t="s">
        <v>34</v>
      </c>
      <c r="U212" s="2068" t="s">
        <v>33</v>
      </c>
      <c r="V212" s="2070" t="s">
        <v>34</v>
      </c>
      <c r="W212" s="2068" t="s">
        <v>33</v>
      </c>
      <c r="X212" s="2070" t="s">
        <v>34</v>
      </c>
      <c r="Y212" s="2068" t="s">
        <v>33</v>
      </c>
      <c r="Z212" s="2070" t="s">
        <v>34</v>
      </c>
      <c r="AA212" s="2068" t="s">
        <v>33</v>
      </c>
      <c r="AB212" s="2070" t="s">
        <v>34</v>
      </c>
      <c r="AC212" s="2068" t="s">
        <v>33</v>
      </c>
      <c r="AD212" s="2070" t="s">
        <v>34</v>
      </c>
      <c r="AE212" s="2068" t="s">
        <v>33</v>
      </c>
      <c r="AF212" s="2070" t="s">
        <v>34</v>
      </c>
      <c r="AG212" s="2068" t="s">
        <v>33</v>
      </c>
      <c r="AH212" s="2070" t="s">
        <v>34</v>
      </c>
      <c r="AI212" s="2068" t="s">
        <v>33</v>
      </c>
      <c r="AJ212" s="2070" t="s">
        <v>34</v>
      </c>
      <c r="AK212" s="2068" t="s">
        <v>33</v>
      </c>
      <c r="AL212" s="2070" t="s">
        <v>34</v>
      </c>
      <c r="AM212" s="2068" t="s">
        <v>33</v>
      </c>
      <c r="AN212" s="2070" t="s">
        <v>34</v>
      </c>
      <c r="AO212" s="2068" t="s">
        <v>33</v>
      </c>
      <c r="AP212" s="2070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4099" t="s">
        <v>251</v>
      </c>
      <c r="B213" s="4100"/>
      <c r="C213" s="4101"/>
      <c r="D213" s="2053">
        <f>SUM(E213:F213)</f>
        <v>0</v>
      </c>
      <c r="E213" s="2054">
        <f>SUM(G213+I213+K213+M213+O213+Q213+S213+U213+W213+Y213+AA213+AC213+AE213+AG213+AI213+AK213+AM213+AO213)</f>
        <v>0</v>
      </c>
      <c r="F213" s="2191">
        <f t="shared" ref="E213:F216" si="148">SUM(H213+J213+L213+N213+P213+R213+T213+V213+X213+Z213+AB213+AD213+AF213+AH213+AJ213+AL213+AN213+AP213)</f>
        <v>0</v>
      </c>
      <c r="G213" s="2192"/>
      <c r="H213" s="2056"/>
      <c r="I213" s="2055"/>
      <c r="J213" s="2056"/>
      <c r="K213" s="2055"/>
      <c r="L213" s="2056"/>
      <c r="M213" s="2055"/>
      <c r="N213" s="2056"/>
      <c r="O213" s="2055"/>
      <c r="P213" s="2056"/>
      <c r="Q213" s="2055"/>
      <c r="R213" s="2056"/>
      <c r="S213" s="2055"/>
      <c r="T213" s="2056"/>
      <c r="U213" s="2055"/>
      <c r="V213" s="2056"/>
      <c r="W213" s="2150"/>
      <c r="X213" s="2056"/>
      <c r="Y213" s="2055"/>
      <c r="Z213" s="2056"/>
      <c r="AA213" s="2055"/>
      <c r="AB213" s="2056"/>
      <c r="AC213" s="2055"/>
      <c r="AD213" s="2056"/>
      <c r="AE213" s="2055"/>
      <c r="AF213" s="2056"/>
      <c r="AG213" s="2055"/>
      <c r="AH213" s="2056"/>
      <c r="AI213" s="2055"/>
      <c r="AJ213" s="2056"/>
      <c r="AK213" s="2150"/>
      <c r="AL213" s="2056"/>
      <c r="AM213" s="2055"/>
      <c r="AN213" s="2056"/>
      <c r="AO213" s="2055"/>
      <c r="AP213" s="2056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3997" t="s">
        <v>256</v>
      </c>
      <c r="B218" s="4102"/>
      <c r="C218" s="4103"/>
      <c r="D218" s="4002" t="s">
        <v>257</v>
      </c>
      <c r="E218" s="4104"/>
      <c r="F218" s="3970"/>
      <c r="G218" s="4088" t="s">
        <v>5</v>
      </c>
      <c r="H218" s="4094"/>
      <c r="I218" s="4094"/>
      <c r="J218" s="4094"/>
      <c r="K218" s="4094"/>
      <c r="L218" s="4094"/>
      <c r="M218" s="4094"/>
      <c r="N218" s="4094"/>
      <c r="O218" s="4094"/>
      <c r="P218" s="4094"/>
      <c r="Q218" s="4094"/>
      <c r="R218" s="4094"/>
      <c r="S218" s="4094"/>
      <c r="T218" s="4094"/>
      <c r="U218" s="4094"/>
      <c r="V218" s="4094"/>
      <c r="W218" s="4094"/>
      <c r="X218" s="4094"/>
      <c r="Y218" s="4094"/>
      <c r="Z218" s="4094"/>
      <c r="AA218" s="4094"/>
      <c r="AB218" s="4094"/>
      <c r="AC218" s="4094"/>
      <c r="AD218" s="4094"/>
      <c r="AE218" s="4094"/>
      <c r="AF218" s="4094"/>
      <c r="AG218" s="4094"/>
      <c r="AH218" s="4094"/>
      <c r="AI218" s="4094"/>
      <c r="AJ218" s="4094"/>
      <c r="AK218" s="4094"/>
      <c r="AL218" s="4094"/>
      <c r="AM218" s="4094"/>
      <c r="AN218" s="4096"/>
      <c r="AO218" s="3983" t="s">
        <v>7</v>
      </c>
      <c r="AP218" s="3985" t="s">
        <v>258</v>
      </c>
      <c r="AQ218" s="4097" t="s">
        <v>259</v>
      </c>
      <c r="AR218" s="4091"/>
      <c r="AS218" s="3988" t="s">
        <v>260</v>
      </c>
      <c r="AT218" s="4090" t="s">
        <v>42</v>
      </c>
      <c r="AU218" s="4090" t="s">
        <v>261</v>
      </c>
      <c r="AV218" s="3980" t="s">
        <v>9</v>
      </c>
      <c r="AW218" s="3980" t="s">
        <v>262</v>
      </c>
      <c r="AX218" s="4091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4005"/>
      <c r="E219" s="3567"/>
      <c r="F219" s="4006"/>
      <c r="G219" s="4092" t="s">
        <v>124</v>
      </c>
      <c r="H219" s="4093"/>
      <c r="I219" s="4094" t="s">
        <v>16</v>
      </c>
      <c r="J219" s="4095"/>
      <c r="K219" s="4088" t="s">
        <v>17</v>
      </c>
      <c r="L219" s="4095"/>
      <c r="M219" s="4088" t="s">
        <v>18</v>
      </c>
      <c r="N219" s="4095"/>
      <c r="O219" s="4088" t="s">
        <v>19</v>
      </c>
      <c r="P219" s="4095"/>
      <c r="Q219" s="4088" t="s">
        <v>20</v>
      </c>
      <c r="R219" s="4095"/>
      <c r="S219" s="4088" t="s">
        <v>21</v>
      </c>
      <c r="T219" s="4095"/>
      <c r="U219" s="4088" t="s">
        <v>22</v>
      </c>
      <c r="V219" s="4095"/>
      <c r="W219" s="4088" t="s">
        <v>23</v>
      </c>
      <c r="X219" s="4089"/>
      <c r="Y219" s="4088" t="s">
        <v>24</v>
      </c>
      <c r="Z219" s="4089"/>
      <c r="AA219" s="4088" t="s">
        <v>247</v>
      </c>
      <c r="AB219" s="4089"/>
      <c r="AC219" s="4088" t="s">
        <v>248</v>
      </c>
      <c r="AD219" s="4089"/>
      <c r="AE219" s="4088" t="s">
        <v>249</v>
      </c>
      <c r="AF219" s="4089"/>
      <c r="AG219" s="4088" t="s">
        <v>250</v>
      </c>
      <c r="AH219" s="4089"/>
      <c r="AI219" s="4088" t="s">
        <v>29</v>
      </c>
      <c r="AJ219" s="4089"/>
      <c r="AK219" s="4088" t="s">
        <v>30</v>
      </c>
      <c r="AL219" s="4089"/>
      <c r="AM219" s="4088" t="s">
        <v>31</v>
      </c>
      <c r="AN219" s="4089"/>
      <c r="AO219" s="3343"/>
      <c r="AP219" s="3346"/>
      <c r="AQ219" s="4098" t="s">
        <v>263</v>
      </c>
      <c r="AR219" s="3992" t="s">
        <v>264</v>
      </c>
      <c r="AS219" s="3350"/>
      <c r="AT219" s="3331"/>
      <c r="AU219" s="3331"/>
      <c r="AV219" s="3334"/>
      <c r="AW219" s="3334"/>
      <c r="AX219" s="4091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4000"/>
      <c r="B220" s="3562"/>
      <c r="C220" s="4001"/>
      <c r="D220" s="1983" t="s">
        <v>32</v>
      </c>
      <c r="E220" s="1984" t="s">
        <v>33</v>
      </c>
      <c r="F220" s="617" t="s">
        <v>34</v>
      </c>
      <c r="G220" s="2068" t="s">
        <v>33</v>
      </c>
      <c r="H220" s="2070" t="s">
        <v>34</v>
      </c>
      <c r="I220" s="2068" t="s">
        <v>33</v>
      </c>
      <c r="J220" s="2070" t="s">
        <v>34</v>
      </c>
      <c r="K220" s="2068" t="s">
        <v>33</v>
      </c>
      <c r="L220" s="2070" t="s">
        <v>34</v>
      </c>
      <c r="M220" s="2068" t="s">
        <v>33</v>
      </c>
      <c r="N220" s="2070" t="s">
        <v>34</v>
      </c>
      <c r="O220" s="2068" t="s">
        <v>33</v>
      </c>
      <c r="P220" s="2070" t="s">
        <v>34</v>
      </c>
      <c r="Q220" s="2068" t="s">
        <v>33</v>
      </c>
      <c r="R220" s="2070" t="s">
        <v>34</v>
      </c>
      <c r="S220" s="2068" t="s">
        <v>33</v>
      </c>
      <c r="T220" s="2070" t="s">
        <v>34</v>
      </c>
      <c r="U220" s="2068" t="s">
        <v>33</v>
      </c>
      <c r="V220" s="2070" t="s">
        <v>34</v>
      </c>
      <c r="W220" s="2068" t="s">
        <v>33</v>
      </c>
      <c r="X220" s="2070" t="s">
        <v>34</v>
      </c>
      <c r="Y220" s="2068" t="s">
        <v>33</v>
      </c>
      <c r="Z220" s="2070" t="s">
        <v>34</v>
      </c>
      <c r="AA220" s="2068" t="s">
        <v>33</v>
      </c>
      <c r="AB220" s="2070" t="s">
        <v>34</v>
      </c>
      <c r="AC220" s="2068" t="s">
        <v>33</v>
      </c>
      <c r="AD220" s="2070" t="s">
        <v>34</v>
      </c>
      <c r="AE220" s="2068" t="s">
        <v>33</v>
      </c>
      <c r="AF220" s="2070" t="s">
        <v>34</v>
      </c>
      <c r="AG220" s="2068" t="s">
        <v>33</v>
      </c>
      <c r="AH220" s="2070" t="s">
        <v>34</v>
      </c>
      <c r="AI220" s="2068" t="s">
        <v>33</v>
      </c>
      <c r="AJ220" s="2070" t="s">
        <v>34</v>
      </c>
      <c r="AK220" s="2068" t="s">
        <v>33</v>
      </c>
      <c r="AL220" s="2070" t="s">
        <v>34</v>
      </c>
      <c r="AM220" s="2068" t="s">
        <v>33</v>
      </c>
      <c r="AN220" s="2070" t="s">
        <v>34</v>
      </c>
      <c r="AO220" s="3984"/>
      <c r="AP220" s="3986"/>
      <c r="AQ220" s="3991"/>
      <c r="AR220" s="3993"/>
      <c r="AS220" s="3989"/>
      <c r="AT220" s="3979"/>
      <c r="AU220" s="3979"/>
      <c r="AV220" s="3537"/>
      <c r="AW220" s="3537"/>
      <c r="AX220" s="4091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4085" t="s">
        <v>265</v>
      </c>
      <c r="B221" s="4086" t="s">
        <v>266</v>
      </c>
      <c r="C221" s="4087"/>
      <c r="D221" s="2193">
        <f t="shared" ref="D221:D265" si="149">SUM(E221+F221)</f>
        <v>13</v>
      </c>
      <c r="E221" s="2194">
        <f t="shared" ref="E221:F227" si="150">SUM(G221+I221+K221+M221+O221+Q221+S221+U221+W221+Y221+AA221+AC221+AE221+AG221+AI221+AK221+AM221)</f>
        <v>10</v>
      </c>
      <c r="F221" s="2195">
        <f t="shared" si="150"/>
        <v>3</v>
      </c>
      <c r="G221" s="2196">
        <v>0</v>
      </c>
      <c r="H221" s="2197">
        <v>0</v>
      </c>
      <c r="I221" s="2198">
        <v>0</v>
      </c>
      <c r="J221" s="2197">
        <v>0</v>
      </c>
      <c r="K221" s="2198">
        <v>0</v>
      </c>
      <c r="L221" s="2197">
        <v>0</v>
      </c>
      <c r="M221" s="2198">
        <v>1</v>
      </c>
      <c r="N221" s="2197">
        <v>0</v>
      </c>
      <c r="O221" s="2198">
        <v>0</v>
      </c>
      <c r="P221" s="2197">
        <v>0</v>
      </c>
      <c r="Q221" s="2198">
        <v>0</v>
      </c>
      <c r="R221" s="2197">
        <v>0</v>
      </c>
      <c r="S221" s="2198">
        <v>0</v>
      </c>
      <c r="T221" s="2197">
        <v>0</v>
      </c>
      <c r="U221" s="2198">
        <v>6</v>
      </c>
      <c r="V221" s="2199">
        <v>2</v>
      </c>
      <c r="W221" s="2198">
        <v>3</v>
      </c>
      <c r="X221" s="2199">
        <v>0</v>
      </c>
      <c r="Y221" s="2198">
        <v>0</v>
      </c>
      <c r="Z221" s="2199">
        <v>0</v>
      </c>
      <c r="AA221" s="2198">
        <v>0</v>
      </c>
      <c r="AB221" s="2199">
        <v>0</v>
      </c>
      <c r="AC221" s="2198">
        <v>0</v>
      </c>
      <c r="AD221" s="2199">
        <v>0</v>
      </c>
      <c r="AE221" s="2198">
        <v>0</v>
      </c>
      <c r="AF221" s="2199">
        <v>0</v>
      </c>
      <c r="AG221" s="2198">
        <v>0</v>
      </c>
      <c r="AH221" s="2199">
        <v>0</v>
      </c>
      <c r="AI221" s="2198">
        <v>0</v>
      </c>
      <c r="AJ221" s="2199">
        <v>1</v>
      </c>
      <c r="AK221" s="2198">
        <v>0</v>
      </c>
      <c r="AL221" s="2199">
        <v>0</v>
      </c>
      <c r="AM221" s="2198">
        <v>0</v>
      </c>
      <c r="AN221" s="2199">
        <v>0</v>
      </c>
      <c r="AO221" s="2200">
        <v>0</v>
      </c>
      <c r="AP221" s="2201">
        <v>0</v>
      </c>
      <c r="AQ221" s="466"/>
      <c r="AR221" s="467"/>
      <c r="AS221" s="467"/>
      <c r="AT221" s="2198"/>
      <c r="AU221" s="2198"/>
      <c r="AV221" s="2202">
        <v>0</v>
      </c>
      <c r="AW221" s="2202">
        <v>0</v>
      </c>
      <c r="AX221" s="2199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40</v>
      </c>
      <c r="E222" s="470">
        <f t="shared" si="150"/>
        <v>21</v>
      </c>
      <c r="F222" s="471">
        <f t="shared" si="150"/>
        <v>19</v>
      </c>
      <c r="G222" s="472">
        <v>0</v>
      </c>
      <c r="H222" s="473">
        <v>0</v>
      </c>
      <c r="I222" s="474">
        <v>0</v>
      </c>
      <c r="J222" s="473">
        <v>0</v>
      </c>
      <c r="K222" s="474">
        <v>0</v>
      </c>
      <c r="L222" s="473">
        <v>0</v>
      </c>
      <c r="M222" s="474">
        <v>1</v>
      </c>
      <c r="N222" s="473">
        <v>0</v>
      </c>
      <c r="O222" s="474">
        <v>0</v>
      </c>
      <c r="P222" s="473">
        <v>0</v>
      </c>
      <c r="Q222" s="474">
        <v>0</v>
      </c>
      <c r="R222" s="473">
        <v>0</v>
      </c>
      <c r="S222" s="474">
        <v>0</v>
      </c>
      <c r="T222" s="473">
        <v>0</v>
      </c>
      <c r="U222" s="474">
        <v>5</v>
      </c>
      <c r="V222" s="475">
        <v>1</v>
      </c>
      <c r="W222" s="474">
        <v>4</v>
      </c>
      <c r="X222" s="475">
        <v>2</v>
      </c>
      <c r="Y222" s="474">
        <v>1</v>
      </c>
      <c r="Z222" s="475">
        <v>2</v>
      </c>
      <c r="AA222" s="474">
        <v>0</v>
      </c>
      <c r="AB222" s="475">
        <v>1</v>
      </c>
      <c r="AC222" s="474">
        <v>2</v>
      </c>
      <c r="AD222" s="475">
        <v>2</v>
      </c>
      <c r="AE222" s="474">
        <v>2</v>
      </c>
      <c r="AF222" s="475">
        <v>5</v>
      </c>
      <c r="AG222" s="474">
        <v>2</v>
      </c>
      <c r="AH222" s="475">
        <v>4</v>
      </c>
      <c r="AI222" s="474">
        <v>1</v>
      </c>
      <c r="AJ222" s="475">
        <v>1</v>
      </c>
      <c r="AK222" s="474">
        <v>1</v>
      </c>
      <c r="AL222" s="475">
        <v>0</v>
      </c>
      <c r="AM222" s="474">
        <v>2</v>
      </c>
      <c r="AN222" s="475">
        <v>1</v>
      </c>
      <c r="AO222" s="476">
        <v>0</v>
      </c>
      <c r="AP222" s="477">
        <v>0</v>
      </c>
      <c r="AQ222" s="466"/>
      <c r="AR222" s="467"/>
      <c r="AS222" s="467"/>
      <c r="AT222" s="474"/>
      <c r="AU222" s="474"/>
      <c r="AV222" s="478">
        <v>0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>
        <v>0</v>
      </c>
      <c r="AP223" s="486">
        <v>0</v>
      </c>
      <c r="AQ223" s="481"/>
      <c r="AR223" s="486"/>
      <c r="AS223" s="2196"/>
      <c r="AT223" s="483"/>
      <c r="AU223" s="483"/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>
        <v>0</v>
      </c>
      <c r="AP224" s="495">
        <v>0</v>
      </c>
      <c r="AQ224" s="466"/>
      <c r="AR224" s="467"/>
      <c r="AS224" s="481"/>
      <c r="AT224" s="492"/>
      <c r="AU224" s="492"/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>
        <v>0</v>
      </c>
      <c r="AP225" s="495">
        <v>0</v>
      </c>
      <c r="AQ225" s="466"/>
      <c r="AR225" s="467"/>
      <c r="AS225" s="467"/>
      <c r="AT225" s="492"/>
      <c r="AU225" s="492"/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>
        <v>0</v>
      </c>
      <c r="AP226" s="502">
        <v>0</v>
      </c>
      <c r="AQ226" s="503"/>
      <c r="AR226" s="504"/>
      <c r="AS226" s="504"/>
      <c r="AT226" s="499"/>
      <c r="AU226" s="499"/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>
        <v>0</v>
      </c>
      <c r="AP227" s="502">
        <v>0</v>
      </c>
      <c r="AQ227" s="503"/>
      <c r="AR227" s="504"/>
      <c r="AS227" s="504"/>
      <c r="AT227" s="499"/>
      <c r="AU227" s="499"/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855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>
        <v>0</v>
      </c>
      <c r="AP228" s="477">
        <v>0</v>
      </c>
      <c r="AQ228" s="509"/>
      <c r="AR228" s="510"/>
      <c r="AS228" s="510"/>
      <c r="AT228" s="474"/>
      <c r="AU228" s="474"/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3854" t="s">
        <v>100</v>
      </c>
      <c r="B229" s="3296" t="s">
        <v>269</v>
      </c>
      <c r="C229" s="3296"/>
      <c r="D229" s="2185">
        <f t="shared" si="149"/>
        <v>59</v>
      </c>
      <c r="E229" s="2203">
        <f t="shared" si="161"/>
        <v>33</v>
      </c>
      <c r="F229" s="2204">
        <f t="shared" si="161"/>
        <v>26</v>
      </c>
      <c r="G229" s="2196">
        <v>9</v>
      </c>
      <c r="H229" s="2197">
        <v>0</v>
      </c>
      <c r="I229" s="2198">
        <v>0</v>
      </c>
      <c r="J229" s="2197">
        <v>0</v>
      </c>
      <c r="K229" s="2198">
        <v>0</v>
      </c>
      <c r="L229" s="2197">
        <v>0</v>
      </c>
      <c r="M229" s="2198">
        <v>0</v>
      </c>
      <c r="N229" s="2197">
        <v>0</v>
      </c>
      <c r="O229" s="2198">
        <v>0</v>
      </c>
      <c r="P229" s="2197">
        <v>1</v>
      </c>
      <c r="Q229" s="2198">
        <v>1</v>
      </c>
      <c r="R229" s="2197">
        <v>0</v>
      </c>
      <c r="S229" s="2198">
        <v>3</v>
      </c>
      <c r="T229" s="2197">
        <v>0</v>
      </c>
      <c r="U229" s="2198">
        <v>2</v>
      </c>
      <c r="V229" s="2199">
        <v>1</v>
      </c>
      <c r="W229" s="2198">
        <v>2</v>
      </c>
      <c r="X229" s="2199">
        <v>1</v>
      </c>
      <c r="Y229" s="2198">
        <v>5</v>
      </c>
      <c r="Z229" s="2199">
        <v>4</v>
      </c>
      <c r="AA229" s="2198">
        <v>2</v>
      </c>
      <c r="AB229" s="2199">
        <v>8</v>
      </c>
      <c r="AC229" s="2198">
        <v>1</v>
      </c>
      <c r="AD229" s="2199">
        <v>6</v>
      </c>
      <c r="AE229" s="2198">
        <v>2</v>
      </c>
      <c r="AF229" s="2199">
        <v>1</v>
      </c>
      <c r="AG229" s="2198">
        <v>1</v>
      </c>
      <c r="AH229" s="2199">
        <v>1</v>
      </c>
      <c r="AI229" s="2198">
        <v>2</v>
      </c>
      <c r="AJ229" s="2199">
        <v>3</v>
      </c>
      <c r="AK229" s="2198">
        <v>2</v>
      </c>
      <c r="AL229" s="2199">
        <v>0</v>
      </c>
      <c r="AM229" s="2198">
        <v>1</v>
      </c>
      <c r="AN229" s="2199">
        <v>0</v>
      </c>
      <c r="AO229" s="485">
        <v>0</v>
      </c>
      <c r="AP229" s="486">
        <v>1</v>
      </c>
      <c r="AQ229" s="2196">
        <v>25</v>
      </c>
      <c r="AR229" s="487">
        <v>24</v>
      </c>
      <c r="AS229" s="2196">
        <v>17</v>
      </c>
      <c r="AT229" s="483"/>
      <c r="AU229" s="483">
        <v>0</v>
      </c>
      <c r="AV229" s="487">
        <v>6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119</v>
      </c>
      <c r="E230" s="488">
        <f t="shared" si="161"/>
        <v>48</v>
      </c>
      <c r="F230" s="489">
        <f t="shared" si="161"/>
        <v>71</v>
      </c>
      <c r="G230" s="490">
        <v>8</v>
      </c>
      <c r="H230" s="491">
        <v>2</v>
      </c>
      <c r="I230" s="492">
        <v>1</v>
      </c>
      <c r="J230" s="491">
        <v>0</v>
      </c>
      <c r="K230" s="492">
        <v>0</v>
      </c>
      <c r="L230" s="491">
        <v>0</v>
      </c>
      <c r="M230" s="492">
        <v>0</v>
      </c>
      <c r="N230" s="491">
        <v>0</v>
      </c>
      <c r="O230" s="492">
        <v>0</v>
      </c>
      <c r="P230" s="491">
        <v>0</v>
      </c>
      <c r="Q230" s="492">
        <v>3</v>
      </c>
      <c r="R230" s="491">
        <v>0</v>
      </c>
      <c r="S230" s="492">
        <v>1</v>
      </c>
      <c r="T230" s="491">
        <v>1</v>
      </c>
      <c r="U230" s="492">
        <v>2</v>
      </c>
      <c r="V230" s="493">
        <v>0</v>
      </c>
      <c r="W230" s="492">
        <v>4</v>
      </c>
      <c r="X230" s="493">
        <v>2</v>
      </c>
      <c r="Y230" s="492">
        <v>3</v>
      </c>
      <c r="Z230" s="493">
        <v>14</v>
      </c>
      <c r="AA230" s="492">
        <v>5</v>
      </c>
      <c r="AB230" s="493">
        <v>10</v>
      </c>
      <c r="AC230" s="492">
        <v>3</v>
      </c>
      <c r="AD230" s="493">
        <v>13</v>
      </c>
      <c r="AE230" s="492">
        <v>5</v>
      </c>
      <c r="AF230" s="493">
        <v>9</v>
      </c>
      <c r="AG230" s="492">
        <v>7</v>
      </c>
      <c r="AH230" s="493">
        <v>7</v>
      </c>
      <c r="AI230" s="492">
        <v>0</v>
      </c>
      <c r="AJ230" s="493">
        <v>4</v>
      </c>
      <c r="AK230" s="492">
        <v>5</v>
      </c>
      <c r="AL230" s="493">
        <v>8</v>
      </c>
      <c r="AM230" s="492">
        <v>1</v>
      </c>
      <c r="AN230" s="493">
        <v>1</v>
      </c>
      <c r="AO230" s="494">
        <v>0</v>
      </c>
      <c r="AP230" s="495">
        <v>1</v>
      </c>
      <c r="AQ230" s="466"/>
      <c r="AR230" s="513"/>
      <c r="AS230" s="481">
        <v>7</v>
      </c>
      <c r="AT230" s="492"/>
      <c r="AU230" s="492">
        <v>0</v>
      </c>
      <c r="AV230" s="496">
        <v>3</v>
      </c>
      <c r="AW230" s="496">
        <v>0</v>
      </c>
      <c r="AX230" s="491">
        <v>2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55</v>
      </c>
      <c r="E231" s="488">
        <f t="shared" si="161"/>
        <v>31</v>
      </c>
      <c r="F231" s="489">
        <f t="shared" si="161"/>
        <v>24</v>
      </c>
      <c r="G231" s="490">
        <v>9</v>
      </c>
      <c r="H231" s="491">
        <v>1</v>
      </c>
      <c r="I231" s="492">
        <v>0</v>
      </c>
      <c r="J231" s="491">
        <v>0</v>
      </c>
      <c r="K231" s="492">
        <v>0</v>
      </c>
      <c r="L231" s="491">
        <v>0</v>
      </c>
      <c r="M231" s="492">
        <v>0</v>
      </c>
      <c r="N231" s="491">
        <v>0</v>
      </c>
      <c r="O231" s="492">
        <v>0</v>
      </c>
      <c r="P231" s="491">
        <v>0</v>
      </c>
      <c r="Q231" s="492">
        <v>1</v>
      </c>
      <c r="R231" s="491">
        <v>0</v>
      </c>
      <c r="S231" s="492">
        <v>3</v>
      </c>
      <c r="T231" s="491">
        <v>0</v>
      </c>
      <c r="U231" s="492">
        <v>1</v>
      </c>
      <c r="V231" s="493">
        <v>1</v>
      </c>
      <c r="W231" s="492">
        <v>2</v>
      </c>
      <c r="X231" s="493">
        <v>0</v>
      </c>
      <c r="Y231" s="492">
        <v>5</v>
      </c>
      <c r="Z231" s="493">
        <v>4</v>
      </c>
      <c r="AA231" s="492">
        <v>2</v>
      </c>
      <c r="AB231" s="493">
        <v>9</v>
      </c>
      <c r="AC231" s="492">
        <v>0</v>
      </c>
      <c r="AD231" s="493">
        <v>6</v>
      </c>
      <c r="AE231" s="492">
        <v>2</v>
      </c>
      <c r="AF231" s="493">
        <v>1</v>
      </c>
      <c r="AG231" s="492">
        <v>1</v>
      </c>
      <c r="AH231" s="493">
        <v>0</v>
      </c>
      <c r="AI231" s="492">
        <v>2</v>
      </c>
      <c r="AJ231" s="493">
        <v>2</v>
      </c>
      <c r="AK231" s="492">
        <v>2</v>
      </c>
      <c r="AL231" s="493">
        <v>0</v>
      </c>
      <c r="AM231" s="492">
        <v>1</v>
      </c>
      <c r="AN231" s="493">
        <v>0</v>
      </c>
      <c r="AO231" s="494">
        <v>0</v>
      </c>
      <c r="AP231" s="495">
        <v>1</v>
      </c>
      <c r="AQ231" s="466"/>
      <c r="AR231" s="513"/>
      <c r="AS231" s="513"/>
      <c r="AT231" s="492"/>
      <c r="AU231" s="492">
        <v>0</v>
      </c>
      <c r="AV231" s="496">
        <v>5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49</v>
      </c>
      <c r="E232" s="488">
        <f t="shared" si="161"/>
        <v>22</v>
      </c>
      <c r="F232" s="489">
        <f t="shared" si="161"/>
        <v>27</v>
      </c>
      <c r="G232" s="497">
        <v>8</v>
      </c>
      <c r="H232" s="498">
        <v>0</v>
      </c>
      <c r="I232" s="499">
        <v>0</v>
      </c>
      <c r="J232" s="498">
        <v>0</v>
      </c>
      <c r="K232" s="499">
        <v>0</v>
      </c>
      <c r="L232" s="498">
        <v>0</v>
      </c>
      <c r="M232" s="499">
        <v>0</v>
      </c>
      <c r="N232" s="498">
        <v>0</v>
      </c>
      <c r="O232" s="499">
        <v>0</v>
      </c>
      <c r="P232" s="498">
        <v>1</v>
      </c>
      <c r="Q232" s="499">
        <v>1</v>
      </c>
      <c r="R232" s="498">
        <v>0</v>
      </c>
      <c r="S232" s="499">
        <v>1</v>
      </c>
      <c r="T232" s="498">
        <v>0</v>
      </c>
      <c r="U232" s="499">
        <v>1</v>
      </c>
      <c r="V232" s="500">
        <v>0</v>
      </c>
      <c r="W232" s="499">
        <v>0</v>
      </c>
      <c r="X232" s="500">
        <v>1</v>
      </c>
      <c r="Y232" s="499">
        <v>2</v>
      </c>
      <c r="Z232" s="500">
        <v>3</v>
      </c>
      <c r="AA232" s="499">
        <v>4</v>
      </c>
      <c r="AB232" s="500">
        <v>3</v>
      </c>
      <c r="AC232" s="499">
        <v>2</v>
      </c>
      <c r="AD232" s="500">
        <v>6</v>
      </c>
      <c r="AE232" s="499">
        <v>0</v>
      </c>
      <c r="AF232" s="500">
        <v>5</v>
      </c>
      <c r="AG232" s="499">
        <v>2</v>
      </c>
      <c r="AH232" s="500">
        <v>2</v>
      </c>
      <c r="AI232" s="499">
        <v>0</v>
      </c>
      <c r="AJ232" s="500">
        <v>3</v>
      </c>
      <c r="AK232" s="499">
        <v>1</v>
      </c>
      <c r="AL232" s="500">
        <v>2</v>
      </c>
      <c r="AM232" s="499">
        <v>0</v>
      </c>
      <c r="AN232" s="500">
        <v>1</v>
      </c>
      <c r="AO232" s="501">
        <v>0</v>
      </c>
      <c r="AP232" s="502">
        <v>0</v>
      </c>
      <c r="AQ232" s="466"/>
      <c r="AR232" s="513"/>
      <c r="AS232" s="513"/>
      <c r="AT232" s="499"/>
      <c r="AU232" s="499">
        <v>0</v>
      </c>
      <c r="AV232" s="505">
        <v>3</v>
      </c>
      <c r="AW232" s="505">
        <v>0</v>
      </c>
      <c r="AX232" s="498">
        <v>1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7</v>
      </c>
      <c r="E233" s="488">
        <f t="shared" si="161"/>
        <v>4</v>
      </c>
      <c r="F233" s="489">
        <f t="shared" si="161"/>
        <v>3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0</v>
      </c>
      <c r="X233" s="500">
        <v>0</v>
      </c>
      <c r="Y233" s="499">
        <v>2</v>
      </c>
      <c r="Z233" s="500">
        <v>0</v>
      </c>
      <c r="AA233" s="499">
        <v>0</v>
      </c>
      <c r="AB233" s="500">
        <v>2</v>
      </c>
      <c r="AC233" s="499">
        <v>0</v>
      </c>
      <c r="AD233" s="500">
        <v>0</v>
      </c>
      <c r="AE233" s="499">
        <v>0</v>
      </c>
      <c r="AF233" s="500">
        <v>1</v>
      </c>
      <c r="AG233" s="499">
        <v>1</v>
      </c>
      <c r="AH233" s="500">
        <v>0</v>
      </c>
      <c r="AI233" s="499">
        <v>0</v>
      </c>
      <c r="AJ233" s="500">
        <v>0</v>
      </c>
      <c r="AK233" s="499">
        <v>0</v>
      </c>
      <c r="AL233" s="500">
        <v>0</v>
      </c>
      <c r="AM233" s="499">
        <v>1</v>
      </c>
      <c r="AN233" s="500">
        <v>0</v>
      </c>
      <c r="AO233" s="501">
        <v>0</v>
      </c>
      <c r="AP233" s="502">
        <v>0</v>
      </c>
      <c r="AQ233" s="503"/>
      <c r="AR233" s="504"/>
      <c r="AS233" s="504"/>
      <c r="AT233" s="499"/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855"/>
      <c r="B234" s="3302" t="s">
        <v>274</v>
      </c>
      <c r="C234" s="3302"/>
      <c r="D234" s="506">
        <f t="shared" si="149"/>
        <v>3</v>
      </c>
      <c r="E234" s="507">
        <f t="shared" si="161"/>
        <v>1</v>
      </c>
      <c r="F234" s="508">
        <f t="shared" si="161"/>
        <v>2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0</v>
      </c>
      <c r="Y234" s="474">
        <v>0</v>
      </c>
      <c r="Z234" s="475">
        <v>1</v>
      </c>
      <c r="AA234" s="474">
        <v>0</v>
      </c>
      <c r="AB234" s="475">
        <v>0</v>
      </c>
      <c r="AC234" s="474">
        <v>1</v>
      </c>
      <c r="AD234" s="475">
        <v>1</v>
      </c>
      <c r="AE234" s="474">
        <v>0</v>
      </c>
      <c r="AF234" s="475">
        <v>0</v>
      </c>
      <c r="AG234" s="474">
        <v>0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/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3854" t="s">
        <v>94</v>
      </c>
      <c r="B235" s="3296" t="s">
        <v>269</v>
      </c>
      <c r="C235" s="3296"/>
      <c r="D235" s="2185">
        <f t="shared" si="149"/>
        <v>49</v>
      </c>
      <c r="E235" s="2203">
        <f t="shared" si="161"/>
        <v>19</v>
      </c>
      <c r="F235" s="2204">
        <f t="shared" si="161"/>
        <v>30</v>
      </c>
      <c r="G235" s="2196">
        <v>0</v>
      </c>
      <c r="H235" s="2197">
        <v>0</v>
      </c>
      <c r="I235" s="2198">
        <v>0</v>
      </c>
      <c r="J235" s="2197">
        <v>0</v>
      </c>
      <c r="K235" s="2198">
        <v>0</v>
      </c>
      <c r="L235" s="2197">
        <v>0</v>
      </c>
      <c r="M235" s="2198">
        <v>0</v>
      </c>
      <c r="N235" s="2197">
        <v>0</v>
      </c>
      <c r="O235" s="2198">
        <v>0</v>
      </c>
      <c r="P235" s="2197">
        <v>0</v>
      </c>
      <c r="Q235" s="2198">
        <v>0</v>
      </c>
      <c r="R235" s="2197">
        <v>0</v>
      </c>
      <c r="S235" s="2198">
        <v>0</v>
      </c>
      <c r="T235" s="2197">
        <v>0</v>
      </c>
      <c r="U235" s="2198">
        <v>0</v>
      </c>
      <c r="V235" s="2199">
        <v>0</v>
      </c>
      <c r="W235" s="2198">
        <v>3</v>
      </c>
      <c r="X235" s="2199">
        <v>3</v>
      </c>
      <c r="Y235" s="2198">
        <v>3</v>
      </c>
      <c r="Z235" s="2199">
        <v>5</v>
      </c>
      <c r="AA235" s="2198">
        <v>1</v>
      </c>
      <c r="AB235" s="2199">
        <v>0</v>
      </c>
      <c r="AC235" s="2198">
        <v>1</v>
      </c>
      <c r="AD235" s="2199">
        <v>6</v>
      </c>
      <c r="AE235" s="2198">
        <v>1</v>
      </c>
      <c r="AF235" s="2199">
        <v>4</v>
      </c>
      <c r="AG235" s="2198">
        <v>6</v>
      </c>
      <c r="AH235" s="2199">
        <v>7</v>
      </c>
      <c r="AI235" s="2198">
        <v>2</v>
      </c>
      <c r="AJ235" s="2199">
        <v>2</v>
      </c>
      <c r="AK235" s="2198">
        <v>1</v>
      </c>
      <c r="AL235" s="2199">
        <v>2</v>
      </c>
      <c r="AM235" s="2198">
        <v>1</v>
      </c>
      <c r="AN235" s="2199">
        <v>1</v>
      </c>
      <c r="AO235" s="485">
        <v>2</v>
      </c>
      <c r="AP235" s="486">
        <v>3</v>
      </c>
      <c r="AQ235" s="2196">
        <v>32</v>
      </c>
      <c r="AR235" s="487">
        <v>32</v>
      </c>
      <c r="AS235" s="2196">
        <v>24</v>
      </c>
      <c r="AT235" s="483"/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76</v>
      </c>
      <c r="E236" s="488">
        <f t="shared" si="161"/>
        <v>31</v>
      </c>
      <c r="F236" s="489">
        <f t="shared" si="161"/>
        <v>45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5</v>
      </c>
      <c r="X236" s="493">
        <v>8</v>
      </c>
      <c r="Y236" s="492">
        <v>5</v>
      </c>
      <c r="Z236" s="493">
        <v>8</v>
      </c>
      <c r="AA236" s="492">
        <v>1</v>
      </c>
      <c r="AB236" s="493">
        <v>0</v>
      </c>
      <c r="AC236" s="492">
        <v>4</v>
      </c>
      <c r="AD236" s="493">
        <v>4</v>
      </c>
      <c r="AE236" s="492">
        <v>2</v>
      </c>
      <c r="AF236" s="493">
        <v>9</v>
      </c>
      <c r="AG236" s="492">
        <v>6</v>
      </c>
      <c r="AH236" s="493">
        <v>9</v>
      </c>
      <c r="AI236" s="492">
        <v>3</v>
      </c>
      <c r="AJ236" s="493">
        <v>2</v>
      </c>
      <c r="AK236" s="492">
        <v>3</v>
      </c>
      <c r="AL236" s="493">
        <v>4</v>
      </c>
      <c r="AM236" s="492">
        <v>2</v>
      </c>
      <c r="AN236" s="493">
        <v>1</v>
      </c>
      <c r="AO236" s="494">
        <v>6</v>
      </c>
      <c r="AP236" s="495">
        <v>5</v>
      </c>
      <c r="AQ236" s="466"/>
      <c r="AR236" s="513"/>
      <c r="AS236" s="481">
        <v>23</v>
      </c>
      <c r="AT236" s="492"/>
      <c r="AU236" s="492">
        <v>0</v>
      </c>
      <c r="AV236" s="496">
        <v>0</v>
      </c>
      <c r="AW236" s="496">
        <v>0</v>
      </c>
      <c r="AX236" s="491">
        <v>0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43</v>
      </c>
      <c r="E237" s="488">
        <f t="shared" si="161"/>
        <v>18</v>
      </c>
      <c r="F237" s="489">
        <f t="shared" si="161"/>
        <v>25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0</v>
      </c>
      <c r="W237" s="492">
        <v>2</v>
      </c>
      <c r="X237" s="493">
        <v>4</v>
      </c>
      <c r="Y237" s="492">
        <v>3</v>
      </c>
      <c r="Z237" s="493">
        <v>5</v>
      </c>
      <c r="AA237" s="492">
        <v>0</v>
      </c>
      <c r="AB237" s="493">
        <v>0</v>
      </c>
      <c r="AC237" s="492">
        <v>2</v>
      </c>
      <c r="AD237" s="493">
        <v>2</v>
      </c>
      <c r="AE237" s="492">
        <v>0</v>
      </c>
      <c r="AF237" s="493">
        <v>3</v>
      </c>
      <c r="AG237" s="492">
        <v>6</v>
      </c>
      <c r="AH237" s="493">
        <v>6</v>
      </c>
      <c r="AI237" s="492">
        <v>2</v>
      </c>
      <c r="AJ237" s="493">
        <v>2</v>
      </c>
      <c r="AK237" s="492">
        <v>2</v>
      </c>
      <c r="AL237" s="493">
        <v>2</v>
      </c>
      <c r="AM237" s="492">
        <v>1</v>
      </c>
      <c r="AN237" s="493">
        <v>1</v>
      </c>
      <c r="AO237" s="494">
        <v>1</v>
      </c>
      <c r="AP237" s="495">
        <v>3</v>
      </c>
      <c r="AQ237" s="466"/>
      <c r="AR237" s="513"/>
      <c r="AS237" s="513"/>
      <c r="AT237" s="492"/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42</v>
      </c>
      <c r="E238" s="488">
        <f t="shared" si="161"/>
        <v>17</v>
      </c>
      <c r="F238" s="489">
        <f t="shared" si="161"/>
        <v>25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2</v>
      </c>
      <c r="X238" s="500">
        <v>2</v>
      </c>
      <c r="Y238" s="499">
        <v>3</v>
      </c>
      <c r="Z238" s="500">
        <v>5</v>
      </c>
      <c r="AA238" s="499">
        <v>0</v>
      </c>
      <c r="AB238" s="500">
        <v>0</v>
      </c>
      <c r="AC238" s="499">
        <v>1</v>
      </c>
      <c r="AD238" s="500">
        <v>3</v>
      </c>
      <c r="AE238" s="499">
        <v>1</v>
      </c>
      <c r="AF238" s="500">
        <v>5</v>
      </c>
      <c r="AG238" s="499">
        <v>4</v>
      </c>
      <c r="AH238" s="500">
        <v>5</v>
      </c>
      <c r="AI238" s="499">
        <v>2</v>
      </c>
      <c r="AJ238" s="500">
        <v>1</v>
      </c>
      <c r="AK238" s="499">
        <v>3</v>
      </c>
      <c r="AL238" s="500">
        <v>4</v>
      </c>
      <c r="AM238" s="499">
        <v>1</v>
      </c>
      <c r="AN238" s="500">
        <v>0</v>
      </c>
      <c r="AO238" s="501">
        <v>1</v>
      </c>
      <c r="AP238" s="502">
        <v>2</v>
      </c>
      <c r="AQ238" s="466"/>
      <c r="AR238" s="513"/>
      <c r="AS238" s="513"/>
      <c r="AT238" s="499"/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4</v>
      </c>
      <c r="E239" s="488">
        <f t="shared" si="161"/>
        <v>1</v>
      </c>
      <c r="F239" s="489">
        <f t="shared" si="161"/>
        <v>3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1</v>
      </c>
      <c r="Y239" s="499">
        <v>0</v>
      </c>
      <c r="Z239" s="500">
        <v>0</v>
      </c>
      <c r="AA239" s="499">
        <v>0</v>
      </c>
      <c r="AB239" s="500">
        <v>0</v>
      </c>
      <c r="AC239" s="499">
        <v>0</v>
      </c>
      <c r="AD239" s="500">
        <v>1</v>
      </c>
      <c r="AE239" s="499">
        <v>0</v>
      </c>
      <c r="AF239" s="500">
        <v>0</v>
      </c>
      <c r="AG239" s="499">
        <v>0</v>
      </c>
      <c r="AH239" s="500">
        <v>1</v>
      </c>
      <c r="AI239" s="499">
        <v>1</v>
      </c>
      <c r="AJ239" s="500">
        <v>0</v>
      </c>
      <c r="AK239" s="499">
        <v>0</v>
      </c>
      <c r="AL239" s="500">
        <v>0</v>
      </c>
      <c r="AM239" s="499">
        <v>0</v>
      </c>
      <c r="AN239" s="500">
        <v>0</v>
      </c>
      <c r="AO239" s="501">
        <v>1</v>
      </c>
      <c r="AP239" s="502">
        <v>0</v>
      </c>
      <c r="AQ239" s="503"/>
      <c r="AR239" s="504"/>
      <c r="AS239" s="504"/>
      <c r="AT239" s="499"/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855"/>
      <c r="B240" s="3864" t="s">
        <v>274</v>
      </c>
      <c r="C240" s="3864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/>
      <c r="J240" s="473"/>
      <c r="K240" s="474"/>
      <c r="L240" s="473"/>
      <c r="M240" s="474"/>
      <c r="N240" s="473"/>
      <c r="O240" s="474"/>
      <c r="P240" s="473"/>
      <c r="Q240" s="474"/>
      <c r="R240" s="473"/>
      <c r="S240" s="474"/>
      <c r="T240" s="473"/>
      <c r="U240" s="474"/>
      <c r="V240" s="475"/>
      <c r="W240" s="474"/>
      <c r="X240" s="475"/>
      <c r="Y240" s="474"/>
      <c r="Z240" s="475"/>
      <c r="AA240" s="474"/>
      <c r="AB240" s="475"/>
      <c r="AC240" s="474"/>
      <c r="AD240" s="475"/>
      <c r="AE240" s="474"/>
      <c r="AF240" s="475"/>
      <c r="AG240" s="474"/>
      <c r="AH240" s="475"/>
      <c r="AI240" s="474"/>
      <c r="AJ240" s="475"/>
      <c r="AK240" s="474"/>
      <c r="AL240" s="475"/>
      <c r="AM240" s="474"/>
      <c r="AN240" s="475"/>
      <c r="AO240" s="476">
        <v>0</v>
      </c>
      <c r="AP240" s="477">
        <v>0</v>
      </c>
      <c r="AQ240" s="509"/>
      <c r="AR240" s="510"/>
      <c r="AS240" s="510"/>
      <c r="AT240" s="474"/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3854" t="s">
        <v>275</v>
      </c>
      <c r="B241" s="3296" t="s">
        <v>269</v>
      </c>
      <c r="C241" s="3296"/>
      <c r="D241" s="2185">
        <f>SUM(E241+F241)</f>
        <v>22</v>
      </c>
      <c r="E241" s="2203">
        <f t="shared" si="161"/>
        <v>16</v>
      </c>
      <c r="F241" s="2204">
        <f t="shared" si="161"/>
        <v>6</v>
      </c>
      <c r="G241" s="2196">
        <v>0</v>
      </c>
      <c r="H241" s="2197">
        <v>0</v>
      </c>
      <c r="I241" s="2198">
        <v>0</v>
      </c>
      <c r="J241" s="2197">
        <v>1</v>
      </c>
      <c r="K241" s="2198">
        <v>0</v>
      </c>
      <c r="L241" s="2197">
        <v>1</v>
      </c>
      <c r="M241" s="2198">
        <v>2</v>
      </c>
      <c r="N241" s="2197">
        <v>1</v>
      </c>
      <c r="O241" s="2198">
        <v>1</v>
      </c>
      <c r="P241" s="2197">
        <v>0</v>
      </c>
      <c r="Q241" s="2198">
        <v>3</v>
      </c>
      <c r="R241" s="2197">
        <v>0</v>
      </c>
      <c r="S241" s="2198">
        <v>0</v>
      </c>
      <c r="T241" s="2197">
        <v>0</v>
      </c>
      <c r="U241" s="2198">
        <v>7</v>
      </c>
      <c r="V241" s="2197">
        <v>3</v>
      </c>
      <c r="W241" s="2198">
        <v>3</v>
      </c>
      <c r="X241" s="2197">
        <v>0</v>
      </c>
      <c r="Y241" s="2198">
        <v>0</v>
      </c>
      <c r="Z241" s="2197">
        <v>0</v>
      </c>
      <c r="AA241" s="2198">
        <v>0</v>
      </c>
      <c r="AB241" s="2197">
        <v>0</v>
      </c>
      <c r="AC241" s="2198">
        <v>0</v>
      </c>
      <c r="AD241" s="2197">
        <v>0</v>
      </c>
      <c r="AE241" s="2198">
        <v>0</v>
      </c>
      <c r="AF241" s="2197">
        <v>0</v>
      </c>
      <c r="AG241" s="2198">
        <v>0</v>
      </c>
      <c r="AH241" s="2197">
        <v>0</v>
      </c>
      <c r="AI241" s="2198">
        <v>0</v>
      </c>
      <c r="AJ241" s="2197">
        <v>0</v>
      </c>
      <c r="AK241" s="2198">
        <v>0</v>
      </c>
      <c r="AL241" s="2197">
        <v>0</v>
      </c>
      <c r="AM241" s="2198">
        <v>0</v>
      </c>
      <c r="AN241" s="2197">
        <v>0</v>
      </c>
      <c r="AO241" s="2200">
        <v>0</v>
      </c>
      <c r="AP241" s="2205"/>
      <c r="AQ241" s="2196">
        <v>7</v>
      </c>
      <c r="AR241" s="487">
        <v>6</v>
      </c>
      <c r="AS241" s="2196">
        <v>4</v>
      </c>
      <c r="AT241" s="483"/>
      <c r="AU241" s="483">
        <v>0</v>
      </c>
      <c r="AV241" s="487">
        <v>0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53</v>
      </c>
      <c r="E242" s="488">
        <f t="shared" si="161"/>
        <v>33</v>
      </c>
      <c r="F242" s="489">
        <f t="shared" si="161"/>
        <v>20</v>
      </c>
      <c r="G242" s="490">
        <v>0</v>
      </c>
      <c r="H242" s="491">
        <v>0</v>
      </c>
      <c r="I242" s="492">
        <v>3</v>
      </c>
      <c r="J242" s="491">
        <v>0</v>
      </c>
      <c r="K242" s="492">
        <v>0</v>
      </c>
      <c r="L242" s="491">
        <v>1</v>
      </c>
      <c r="M242" s="492">
        <v>2</v>
      </c>
      <c r="N242" s="491">
        <v>3</v>
      </c>
      <c r="O242" s="492">
        <v>3</v>
      </c>
      <c r="P242" s="491">
        <v>2</v>
      </c>
      <c r="Q242" s="492">
        <v>6</v>
      </c>
      <c r="R242" s="491">
        <v>4</v>
      </c>
      <c r="S242" s="492">
        <v>2</v>
      </c>
      <c r="T242" s="491">
        <v>3</v>
      </c>
      <c r="U242" s="492">
        <v>6</v>
      </c>
      <c r="V242" s="491">
        <v>5</v>
      </c>
      <c r="W242" s="492">
        <v>9</v>
      </c>
      <c r="X242" s="491">
        <v>2</v>
      </c>
      <c r="Y242" s="492">
        <v>1</v>
      </c>
      <c r="Z242" s="491">
        <v>0</v>
      </c>
      <c r="AA242" s="492">
        <v>0</v>
      </c>
      <c r="AB242" s="491">
        <v>0</v>
      </c>
      <c r="AC242" s="492">
        <v>1</v>
      </c>
      <c r="AD242" s="491">
        <v>0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23</v>
      </c>
      <c r="AT242" s="492"/>
      <c r="AU242" s="492">
        <v>0</v>
      </c>
      <c r="AV242" s="496">
        <v>0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22</v>
      </c>
      <c r="E243" s="488">
        <f t="shared" si="161"/>
        <v>16</v>
      </c>
      <c r="F243" s="489">
        <f t="shared" si="161"/>
        <v>6</v>
      </c>
      <c r="G243" s="490">
        <v>0</v>
      </c>
      <c r="H243" s="491">
        <v>0</v>
      </c>
      <c r="I243" s="492">
        <v>0</v>
      </c>
      <c r="J243" s="491">
        <v>1</v>
      </c>
      <c r="K243" s="492">
        <v>0</v>
      </c>
      <c r="L243" s="491">
        <v>1</v>
      </c>
      <c r="M243" s="492">
        <v>2</v>
      </c>
      <c r="N243" s="491">
        <v>1</v>
      </c>
      <c r="O243" s="492">
        <v>1</v>
      </c>
      <c r="P243" s="491">
        <v>0</v>
      </c>
      <c r="Q243" s="492">
        <v>3</v>
      </c>
      <c r="R243" s="491">
        <v>0</v>
      </c>
      <c r="S243" s="492">
        <v>0</v>
      </c>
      <c r="T243" s="491">
        <v>0</v>
      </c>
      <c r="U243" s="492">
        <v>7</v>
      </c>
      <c r="V243" s="491">
        <v>3</v>
      </c>
      <c r="W243" s="492">
        <v>3</v>
      </c>
      <c r="X243" s="491">
        <v>0</v>
      </c>
      <c r="Y243" s="492">
        <v>0</v>
      </c>
      <c r="Z243" s="491">
        <v>0</v>
      </c>
      <c r="AA243" s="492">
        <v>0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/>
      <c r="AU243" s="492">
        <v>0</v>
      </c>
      <c r="AV243" s="496">
        <v>0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5</v>
      </c>
      <c r="E244" s="488">
        <f t="shared" si="161"/>
        <v>4</v>
      </c>
      <c r="F244" s="489">
        <f t="shared" si="161"/>
        <v>1</v>
      </c>
      <c r="G244" s="497">
        <v>0</v>
      </c>
      <c r="H244" s="498">
        <v>0</v>
      </c>
      <c r="I244" s="499">
        <v>0</v>
      </c>
      <c r="J244" s="498">
        <v>0</v>
      </c>
      <c r="K244" s="499">
        <v>0</v>
      </c>
      <c r="L244" s="498">
        <v>0</v>
      </c>
      <c r="M244" s="499">
        <v>0</v>
      </c>
      <c r="N244" s="498">
        <v>0</v>
      </c>
      <c r="O244" s="499">
        <v>2</v>
      </c>
      <c r="P244" s="498">
        <v>0</v>
      </c>
      <c r="Q244" s="499">
        <v>1</v>
      </c>
      <c r="R244" s="498">
        <v>0</v>
      </c>
      <c r="S244" s="499">
        <v>0</v>
      </c>
      <c r="T244" s="498">
        <v>0</v>
      </c>
      <c r="U244" s="499">
        <v>1</v>
      </c>
      <c r="V244" s="498">
        <v>1</v>
      </c>
      <c r="W244" s="499">
        <v>0</v>
      </c>
      <c r="X244" s="498">
        <v>0</v>
      </c>
      <c r="Y244" s="499">
        <v>0</v>
      </c>
      <c r="Z244" s="498">
        <v>0</v>
      </c>
      <c r="AA244" s="499">
        <v>0</v>
      </c>
      <c r="AB244" s="498">
        <v>0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/>
      <c r="AU244" s="499">
        <v>0</v>
      </c>
      <c r="AV244" s="505">
        <v>0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0</v>
      </c>
      <c r="E245" s="488">
        <f t="shared" si="161"/>
        <v>0</v>
      </c>
      <c r="F245" s="489">
        <f t="shared" si="161"/>
        <v>0</v>
      </c>
      <c r="G245" s="497"/>
      <c r="H245" s="498"/>
      <c r="I245" s="499"/>
      <c r="J245" s="498"/>
      <c r="K245" s="499"/>
      <c r="L245" s="498"/>
      <c r="M245" s="499"/>
      <c r="N245" s="498"/>
      <c r="O245" s="499"/>
      <c r="P245" s="498"/>
      <c r="Q245" s="499"/>
      <c r="R245" s="498"/>
      <c r="S245" s="499"/>
      <c r="T245" s="498"/>
      <c r="U245" s="499"/>
      <c r="V245" s="498"/>
      <c r="W245" s="499"/>
      <c r="X245" s="498"/>
      <c r="Y245" s="499"/>
      <c r="Z245" s="498"/>
      <c r="AA245" s="499"/>
      <c r="AB245" s="498"/>
      <c r="AC245" s="499"/>
      <c r="AD245" s="498"/>
      <c r="AE245" s="499"/>
      <c r="AF245" s="498"/>
      <c r="AG245" s="499"/>
      <c r="AH245" s="498"/>
      <c r="AI245" s="499"/>
      <c r="AJ245" s="498"/>
      <c r="AK245" s="499"/>
      <c r="AL245" s="498"/>
      <c r="AM245" s="499"/>
      <c r="AN245" s="498"/>
      <c r="AO245" s="501">
        <v>0</v>
      </c>
      <c r="AP245" s="514"/>
      <c r="AQ245" s="466"/>
      <c r="AR245" s="515"/>
      <c r="AS245" s="504"/>
      <c r="AT245" s="499"/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855"/>
      <c r="B246" s="3864" t="s">
        <v>274</v>
      </c>
      <c r="C246" s="3864"/>
      <c r="D246" s="506">
        <f t="shared" si="149"/>
        <v>0</v>
      </c>
      <c r="E246" s="507">
        <f t="shared" si="161"/>
        <v>0</v>
      </c>
      <c r="F246" s="508">
        <f t="shared" si="161"/>
        <v>0</v>
      </c>
      <c r="G246" s="3528"/>
      <c r="H246" s="3528"/>
      <c r="I246" s="474"/>
      <c r="J246" s="473"/>
      <c r="K246" s="474"/>
      <c r="L246" s="473"/>
      <c r="M246" s="474"/>
      <c r="N246" s="473"/>
      <c r="O246" s="474"/>
      <c r="P246" s="473"/>
      <c r="Q246" s="474"/>
      <c r="R246" s="473"/>
      <c r="S246" s="474"/>
      <c r="T246" s="473"/>
      <c r="U246" s="474"/>
      <c r="V246" s="473"/>
      <c r="W246" s="474"/>
      <c r="X246" s="473"/>
      <c r="Y246" s="474"/>
      <c r="Z246" s="473"/>
      <c r="AA246" s="474"/>
      <c r="AB246" s="473"/>
      <c r="AC246" s="474"/>
      <c r="AD246" s="473"/>
      <c r="AE246" s="474"/>
      <c r="AF246" s="473"/>
      <c r="AG246" s="474"/>
      <c r="AH246" s="473"/>
      <c r="AI246" s="474"/>
      <c r="AJ246" s="473"/>
      <c r="AK246" s="474"/>
      <c r="AL246" s="473"/>
      <c r="AM246" s="474"/>
      <c r="AN246" s="473"/>
      <c r="AO246" s="476">
        <v>0</v>
      </c>
      <c r="AP246" s="510"/>
      <c r="AQ246" s="509"/>
      <c r="AR246" s="516"/>
      <c r="AS246" s="510"/>
      <c r="AT246" s="474"/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3854" t="s">
        <v>276</v>
      </c>
      <c r="B247" s="3296" t="s">
        <v>269</v>
      </c>
      <c r="C247" s="3296"/>
      <c r="D247" s="2185">
        <f t="shared" si="149"/>
        <v>5</v>
      </c>
      <c r="E247" s="2203">
        <f t="shared" si="161"/>
        <v>5</v>
      </c>
      <c r="F247" s="2204">
        <f t="shared" si="161"/>
        <v>0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1</v>
      </c>
      <c r="X247" s="484">
        <v>0</v>
      </c>
      <c r="Y247" s="2198">
        <v>4</v>
      </c>
      <c r="Z247" s="2199">
        <v>0</v>
      </c>
      <c r="AA247" s="2198">
        <v>0</v>
      </c>
      <c r="AB247" s="2199">
        <v>0</v>
      </c>
      <c r="AC247" s="2198">
        <v>0</v>
      </c>
      <c r="AD247" s="2199">
        <v>0</v>
      </c>
      <c r="AE247" s="2198">
        <v>0</v>
      </c>
      <c r="AF247" s="2199">
        <v>0</v>
      </c>
      <c r="AG247" s="2198">
        <v>0</v>
      </c>
      <c r="AH247" s="2199">
        <v>0</v>
      </c>
      <c r="AI247" s="2198">
        <v>0</v>
      </c>
      <c r="AJ247" s="2199">
        <v>0</v>
      </c>
      <c r="AK247" s="2198">
        <v>0</v>
      </c>
      <c r="AL247" s="2199">
        <v>0</v>
      </c>
      <c r="AM247" s="2198">
        <v>0</v>
      </c>
      <c r="AN247" s="2199">
        <v>0</v>
      </c>
      <c r="AO247" s="2206"/>
      <c r="AP247" s="2205"/>
      <c r="AQ247" s="2196">
        <v>2</v>
      </c>
      <c r="AR247" s="487">
        <v>2</v>
      </c>
      <c r="AS247" s="2196">
        <v>1</v>
      </c>
      <c r="AT247" s="483"/>
      <c r="AU247" s="483"/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194</v>
      </c>
      <c r="E248" s="488">
        <f t="shared" si="161"/>
        <v>90</v>
      </c>
      <c r="F248" s="489">
        <f t="shared" si="161"/>
        <v>104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0</v>
      </c>
      <c r="V248" s="493">
        <v>1</v>
      </c>
      <c r="W248" s="492">
        <v>15</v>
      </c>
      <c r="X248" s="493">
        <v>22</v>
      </c>
      <c r="Y248" s="492">
        <v>48</v>
      </c>
      <c r="Z248" s="493">
        <v>45</v>
      </c>
      <c r="AA248" s="492">
        <v>22</v>
      </c>
      <c r="AB248" s="493">
        <v>35</v>
      </c>
      <c r="AC248" s="492">
        <v>5</v>
      </c>
      <c r="AD248" s="493">
        <v>1</v>
      </c>
      <c r="AE248" s="492">
        <v>0</v>
      </c>
      <c r="AF248" s="493">
        <v>0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38</v>
      </c>
      <c r="AT248" s="492"/>
      <c r="AU248" s="492"/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1</v>
      </c>
      <c r="E249" s="488">
        <f t="shared" si="161"/>
        <v>0</v>
      </c>
      <c r="F249" s="489">
        <f t="shared" si="161"/>
        <v>1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0</v>
      </c>
      <c r="X249" s="493">
        <v>0</v>
      </c>
      <c r="Y249" s="492">
        <v>0</v>
      </c>
      <c r="Z249" s="493">
        <v>0</v>
      </c>
      <c r="AA249" s="492">
        <v>0</v>
      </c>
      <c r="AB249" s="493">
        <v>1</v>
      </c>
      <c r="AC249" s="492">
        <v>0</v>
      </c>
      <c r="AD249" s="493">
        <v>0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/>
      <c r="AU249" s="492"/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3</v>
      </c>
      <c r="E250" s="488">
        <f t="shared" si="161"/>
        <v>1</v>
      </c>
      <c r="F250" s="489">
        <f t="shared" si="161"/>
        <v>2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0</v>
      </c>
      <c r="X250" s="500">
        <v>0</v>
      </c>
      <c r="Y250" s="499">
        <v>0</v>
      </c>
      <c r="Z250" s="500">
        <v>2</v>
      </c>
      <c r="AA250" s="499">
        <v>1</v>
      </c>
      <c r="AB250" s="500">
        <v>0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/>
      <c r="AU250" s="499"/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9</v>
      </c>
      <c r="E251" s="488">
        <f t="shared" si="161"/>
        <v>2</v>
      </c>
      <c r="F251" s="489">
        <f t="shared" si="161"/>
        <v>7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2</v>
      </c>
      <c r="Y251" s="499">
        <v>1</v>
      </c>
      <c r="Z251" s="500">
        <v>1</v>
      </c>
      <c r="AA251" s="499">
        <v>1</v>
      </c>
      <c r="AB251" s="500">
        <v>4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/>
      <c r="AU251" s="499"/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855"/>
      <c r="B252" s="3864" t="s">
        <v>274</v>
      </c>
      <c r="C252" s="3864"/>
      <c r="D252" s="506">
        <f t="shared" si="149"/>
        <v>1</v>
      </c>
      <c r="E252" s="507">
        <f t="shared" si="161"/>
        <v>1</v>
      </c>
      <c r="F252" s="507">
        <f t="shared" si="161"/>
        <v>0</v>
      </c>
      <c r="G252" s="472">
        <v>0</v>
      </c>
      <c r="H252" s="473">
        <v>0</v>
      </c>
      <c r="I252" s="474">
        <v>0</v>
      </c>
      <c r="J252" s="473">
        <v>0</v>
      </c>
      <c r="K252" s="474">
        <v>0</v>
      </c>
      <c r="L252" s="473">
        <v>0</v>
      </c>
      <c r="M252" s="474">
        <v>0</v>
      </c>
      <c r="N252" s="473">
        <v>0</v>
      </c>
      <c r="O252" s="474">
        <v>0</v>
      </c>
      <c r="P252" s="473">
        <v>0</v>
      </c>
      <c r="Q252" s="474">
        <v>0</v>
      </c>
      <c r="R252" s="473">
        <v>0</v>
      </c>
      <c r="S252" s="474">
        <v>0</v>
      </c>
      <c r="T252" s="473">
        <v>0</v>
      </c>
      <c r="U252" s="474">
        <v>0</v>
      </c>
      <c r="V252" s="475">
        <v>0</v>
      </c>
      <c r="W252" s="474">
        <v>0</v>
      </c>
      <c r="X252" s="475">
        <v>0</v>
      </c>
      <c r="Y252" s="474">
        <v>1</v>
      </c>
      <c r="Z252" s="475">
        <v>0</v>
      </c>
      <c r="AA252" s="474">
        <v>0</v>
      </c>
      <c r="AB252" s="475">
        <v>0</v>
      </c>
      <c r="AC252" s="474">
        <v>0</v>
      </c>
      <c r="AD252" s="475">
        <v>0</v>
      </c>
      <c r="AE252" s="474">
        <v>0</v>
      </c>
      <c r="AF252" s="475">
        <v>0</v>
      </c>
      <c r="AG252" s="474">
        <v>0</v>
      </c>
      <c r="AH252" s="475">
        <v>0</v>
      </c>
      <c r="AI252" s="474">
        <v>0</v>
      </c>
      <c r="AJ252" s="475">
        <v>0</v>
      </c>
      <c r="AK252" s="474">
        <v>0</v>
      </c>
      <c r="AL252" s="475">
        <v>0</v>
      </c>
      <c r="AM252" s="474">
        <v>0</v>
      </c>
      <c r="AN252" s="475">
        <v>0</v>
      </c>
      <c r="AO252" s="518"/>
      <c r="AP252" s="510"/>
      <c r="AQ252" s="509"/>
      <c r="AR252" s="516"/>
      <c r="AS252" s="510"/>
      <c r="AT252" s="474"/>
      <c r="AU252" s="474"/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3972" t="s">
        <v>277</v>
      </c>
      <c r="B253" s="3296" t="s">
        <v>269</v>
      </c>
      <c r="C253" s="3296"/>
      <c r="D253" s="2185">
        <f t="shared" si="149"/>
        <v>0</v>
      </c>
      <c r="E253" s="2203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2199"/>
      <c r="AI253" s="2198"/>
      <c r="AJ253" s="2199"/>
      <c r="AK253" s="2198"/>
      <c r="AL253" s="2199"/>
      <c r="AM253" s="2198"/>
      <c r="AN253" s="2199"/>
      <c r="AO253" s="2207"/>
      <c r="AP253" s="2208"/>
      <c r="AQ253" s="2196"/>
      <c r="AR253" s="487"/>
      <c r="AS253" s="2196"/>
      <c r="AT253" s="483"/>
      <c r="AU253" s="483"/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/>
      <c r="AT254" s="492"/>
      <c r="AU254" s="492"/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/>
      <c r="AU255" s="492"/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/>
      <c r="AU256" s="492"/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/>
      <c r="AU257" s="492"/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973"/>
      <c r="B258" s="3864" t="s">
        <v>274</v>
      </c>
      <c r="C258" s="3864"/>
      <c r="D258" s="1998">
        <f t="shared" si="149"/>
        <v>0</v>
      </c>
      <c r="E258" s="1079">
        <f t="shared" si="161"/>
        <v>0</v>
      </c>
      <c r="F258" s="1777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1999"/>
      <c r="AD258" s="2000"/>
      <c r="AE258" s="1999"/>
      <c r="AF258" s="2000"/>
      <c r="AG258" s="1999"/>
      <c r="AH258" s="2000"/>
      <c r="AI258" s="1999"/>
      <c r="AJ258" s="2000"/>
      <c r="AK258" s="1999"/>
      <c r="AL258" s="2000"/>
      <c r="AM258" s="1999"/>
      <c r="AN258" s="2000"/>
      <c r="AO258" s="2001"/>
      <c r="AP258" s="2002"/>
      <c r="AQ258" s="1778"/>
      <c r="AR258" s="1082"/>
      <c r="AS258" s="510"/>
      <c r="AT258" s="1999"/>
      <c r="AU258" s="1999"/>
      <c r="AV258" s="1083">
        <v>0</v>
      </c>
      <c r="AW258" s="1083">
        <v>0</v>
      </c>
      <c r="AX258" s="2003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3854" t="s">
        <v>104</v>
      </c>
      <c r="B259" s="3296" t="s">
        <v>269</v>
      </c>
      <c r="C259" s="3296"/>
      <c r="D259" s="411">
        <f t="shared" si="149"/>
        <v>32</v>
      </c>
      <c r="E259" s="479">
        <f t="shared" si="161"/>
        <v>11</v>
      </c>
      <c r="F259" s="480">
        <f t="shared" si="161"/>
        <v>21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1</v>
      </c>
      <c r="V259" s="484">
        <v>0</v>
      </c>
      <c r="W259" s="483">
        <v>0</v>
      </c>
      <c r="X259" s="484">
        <v>0</v>
      </c>
      <c r="Y259" s="483">
        <v>0</v>
      </c>
      <c r="Z259" s="484">
        <v>4</v>
      </c>
      <c r="AA259" s="483">
        <v>1</v>
      </c>
      <c r="AB259" s="484">
        <v>0</v>
      </c>
      <c r="AC259" s="483">
        <v>0</v>
      </c>
      <c r="AD259" s="484">
        <v>3</v>
      </c>
      <c r="AE259" s="483">
        <v>1</v>
      </c>
      <c r="AF259" s="484">
        <v>2</v>
      </c>
      <c r="AG259" s="483">
        <v>4</v>
      </c>
      <c r="AH259" s="484">
        <v>5</v>
      </c>
      <c r="AI259" s="483">
        <v>2</v>
      </c>
      <c r="AJ259" s="484">
        <v>3</v>
      </c>
      <c r="AK259" s="483">
        <v>2</v>
      </c>
      <c r="AL259" s="484">
        <v>4</v>
      </c>
      <c r="AM259" s="483">
        <v>0</v>
      </c>
      <c r="AN259" s="484">
        <v>0</v>
      </c>
      <c r="AO259" s="485">
        <v>1</v>
      </c>
      <c r="AP259" s="486">
        <v>0</v>
      </c>
      <c r="AQ259" s="481">
        <v>7</v>
      </c>
      <c r="AR259" s="487">
        <v>7</v>
      </c>
      <c r="AS259" s="2196">
        <v>4</v>
      </c>
      <c r="AT259" s="483"/>
      <c r="AU259" s="483">
        <v>0</v>
      </c>
      <c r="AV259" s="487">
        <v>0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136</v>
      </c>
      <c r="E260" s="488">
        <f t="shared" si="161"/>
        <v>37</v>
      </c>
      <c r="F260" s="489">
        <f t="shared" si="161"/>
        <v>99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0</v>
      </c>
      <c r="V260" s="493">
        <v>1</v>
      </c>
      <c r="W260" s="492">
        <v>3</v>
      </c>
      <c r="X260" s="493">
        <v>0</v>
      </c>
      <c r="Y260" s="492">
        <v>4</v>
      </c>
      <c r="Z260" s="493">
        <v>8</v>
      </c>
      <c r="AA260" s="492">
        <v>3</v>
      </c>
      <c r="AB260" s="493">
        <v>3</v>
      </c>
      <c r="AC260" s="492">
        <v>0</v>
      </c>
      <c r="AD260" s="493">
        <v>7</v>
      </c>
      <c r="AE260" s="492">
        <v>7</v>
      </c>
      <c r="AF260" s="493">
        <v>16</v>
      </c>
      <c r="AG260" s="492">
        <v>12</v>
      </c>
      <c r="AH260" s="493">
        <v>31</v>
      </c>
      <c r="AI260" s="492">
        <v>1</v>
      </c>
      <c r="AJ260" s="493">
        <v>17</v>
      </c>
      <c r="AK260" s="492">
        <v>4</v>
      </c>
      <c r="AL260" s="493">
        <v>15</v>
      </c>
      <c r="AM260" s="492">
        <v>3</v>
      </c>
      <c r="AN260" s="493">
        <v>1</v>
      </c>
      <c r="AO260" s="494">
        <v>2</v>
      </c>
      <c r="AP260" s="495">
        <v>1</v>
      </c>
      <c r="AQ260" s="466"/>
      <c r="AR260" s="513"/>
      <c r="AS260" s="481">
        <v>9</v>
      </c>
      <c r="AT260" s="492"/>
      <c r="AU260" s="492">
        <v>0</v>
      </c>
      <c r="AV260" s="496">
        <v>5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32</v>
      </c>
      <c r="E261" s="488">
        <f t="shared" si="161"/>
        <v>11</v>
      </c>
      <c r="F261" s="489">
        <f t="shared" si="161"/>
        <v>21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1</v>
      </c>
      <c r="V261" s="493">
        <v>0</v>
      </c>
      <c r="W261" s="492">
        <v>0</v>
      </c>
      <c r="X261" s="493">
        <v>0</v>
      </c>
      <c r="Y261" s="492">
        <v>0</v>
      </c>
      <c r="Z261" s="493">
        <v>3</v>
      </c>
      <c r="AA261" s="492">
        <v>1</v>
      </c>
      <c r="AB261" s="493">
        <v>0</v>
      </c>
      <c r="AC261" s="492">
        <v>0</v>
      </c>
      <c r="AD261" s="493">
        <v>3</v>
      </c>
      <c r="AE261" s="492">
        <v>1</v>
      </c>
      <c r="AF261" s="493">
        <v>2</v>
      </c>
      <c r="AG261" s="492">
        <v>4</v>
      </c>
      <c r="AH261" s="493">
        <v>6</v>
      </c>
      <c r="AI261" s="492">
        <v>2</v>
      </c>
      <c r="AJ261" s="493">
        <v>3</v>
      </c>
      <c r="AK261" s="492">
        <v>2</v>
      </c>
      <c r="AL261" s="493">
        <v>4</v>
      </c>
      <c r="AM261" s="492">
        <v>0</v>
      </c>
      <c r="AN261" s="493">
        <v>0</v>
      </c>
      <c r="AO261" s="494">
        <v>1</v>
      </c>
      <c r="AP261" s="495">
        <v>0</v>
      </c>
      <c r="AQ261" s="466"/>
      <c r="AR261" s="513"/>
      <c r="AS261" s="513"/>
      <c r="AT261" s="492"/>
      <c r="AU261" s="492">
        <v>0</v>
      </c>
      <c r="AV261" s="496">
        <v>0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44</v>
      </c>
      <c r="E262" s="488">
        <f t="shared" si="161"/>
        <v>12</v>
      </c>
      <c r="F262" s="489">
        <f t="shared" si="161"/>
        <v>32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1</v>
      </c>
      <c r="V262" s="500">
        <v>0</v>
      </c>
      <c r="W262" s="499">
        <v>0</v>
      </c>
      <c r="X262" s="500">
        <v>0</v>
      </c>
      <c r="Y262" s="499">
        <v>0</v>
      </c>
      <c r="Z262" s="500">
        <v>1</v>
      </c>
      <c r="AA262" s="499">
        <v>1</v>
      </c>
      <c r="AB262" s="500">
        <v>1</v>
      </c>
      <c r="AC262" s="499">
        <v>0</v>
      </c>
      <c r="AD262" s="500">
        <v>2</v>
      </c>
      <c r="AE262" s="499">
        <v>3</v>
      </c>
      <c r="AF262" s="500">
        <v>6</v>
      </c>
      <c r="AG262" s="499">
        <v>3</v>
      </c>
      <c r="AH262" s="500">
        <v>10</v>
      </c>
      <c r="AI262" s="499">
        <v>0</v>
      </c>
      <c r="AJ262" s="500">
        <v>3</v>
      </c>
      <c r="AK262" s="499">
        <v>1</v>
      </c>
      <c r="AL262" s="500">
        <v>8</v>
      </c>
      <c r="AM262" s="499">
        <v>3</v>
      </c>
      <c r="AN262" s="500">
        <v>1</v>
      </c>
      <c r="AO262" s="501">
        <v>1</v>
      </c>
      <c r="AP262" s="502">
        <v>1</v>
      </c>
      <c r="AQ262" s="503"/>
      <c r="AR262" s="523"/>
      <c r="AS262" s="513"/>
      <c r="AT262" s="499"/>
      <c r="AU262" s="499">
        <v>0</v>
      </c>
      <c r="AV262" s="505">
        <v>1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12</v>
      </c>
      <c r="E263" s="488">
        <f t="shared" si="161"/>
        <v>1</v>
      </c>
      <c r="F263" s="489">
        <f t="shared" si="161"/>
        <v>11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0</v>
      </c>
      <c r="Z263" s="500">
        <v>1</v>
      </c>
      <c r="AA263" s="499">
        <v>0</v>
      </c>
      <c r="AB263" s="500">
        <v>0</v>
      </c>
      <c r="AC263" s="499">
        <v>0</v>
      </c>
      <c r="AD263" s="500">
        <v>0</v>
      </c>
      <c r="AE263" s="499">
        <v>1</v>
      </c>
      <c r="AF263" s="500">
        <v>1</v>
      </c>
      <c r="AG263" s="499">
        <v>0</v>
      </c>
      <c r="AH263" s="500">
        <v>2</v>
      </c>
      <c r="AI263" s="499">
        <v>0</v>
      </c>
      <c r="AJ263" s="500">
        <v>3</v>
      </c>
      <c r="AK263" s="499">
        <v>0</v>
      </c>
      <c r="AL263" s="500">
        <v>3</v>
      </c>
      <c r="AM263" s="499">
        <v>0</v>
      </c>
      <c r="AN263" s="500">
        <v>1</v>
      </c>
      <c r="AO263" s="501">
        <v>0</v>
      </c>
      <c r="AP263" s="502">
        <v>1</v>
      </c>
      <c r="AQ263" s="503"/>
      <c r="AR263" s="523"/>
      <c r="AS263" s="504"/>
      <c r="AT263" s="499"/>
      <c r="AU263" s="499">
        <v>0</v>
      </c>
      <c r="AV263" s="505">
        <v>0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855"/>
      <c r="B264" s="3302" t="s">
        <v>274</v>
      </c>
      <c r="C264" s="3302"/>
      <c r="D264" s="524">
        <f t="shared" si="149"/>
        <v>0</v>
      </c>
      <c r="E264" s="525">
        <f t="shared" si="161"/>
        <v>0</v>
      </c>
      <c r="F264" s="526">
        <f t="shared" si="161"/>
        <v>0</v>
      </c>
      <c r="G264" s="497"/>
      <c r="H264" s="498"/>
      <c r="I264" s="499"/>
      <c r="J264" s="498"/>
      <c r="K264" s="499"/>
      <c r="L264" s="498"/>
      <c r="M264" s="499"/>
      <c r="N264" s="498"/>
      <c r="O264" s="499"/>
      <c r="P264" s="498"/>
      <c r="Q264" s="499"/>
      <c r="R264" s="498"/>
      <c r="S264" s="499"/>
      <c r="T264" s="498"/>
      <c r="U264" s="499"/>
      <c r="V264" s="500"/>
      <c r="W264" s="499"/>
      <c r="X264" s="500"/>
      <c r="Y264" s="499"/>
      <c r="Z264" s="500"/>
      <c r="AA264" s="499"/>
      <c r="AB264" s="500"/>
      <c r="AC264" s="499"/>
      <c r="AD264" s="500"/>
      <c r="AE264" s="499"/>
      <c r="AF264" s="500"/>
      <c r="AG264" s="499"/>
      <c r="AH264" s="500"/>
      <c r="AI264" s="499"/>
      <c r="AJ264" s="500"/>
      <c r="AK264" s="499"/>
      <c r="AL264" s="500"/>
      <c r="AM264" s="499"/>
      <c r="AN264" s="500"/>
      <c r="AO264" s="476">
        <v>0</v>
      </c>
      <c r="AP264" s="477">
        <v>0</v>
      </c>
      <c r="AQ264" s="509"/>
      <c r="AR264" s="527"/>
      <c r="AS264" s="510"/>
      <c r="AT264" s="474"/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3854" t="s">
        <v>278</v>
      </c>
      <c r="B265" s="3296" t="s">
        <v>269</v>
      </c>
      <c r="C265" s="3296"/>
      <c r="D265" s="2185">
        <f t="shared" si="149"/>
        <v>0</v>
      </c>
      <c r="E265" s="2203">
        <f t="shared" ref="E265:F282" si="166">+Y265+AA265+AC265+AE265+AG265+AI265+AK265+AM265</f>
        <v>0</v>
      </c>
      <c r="F265" s="2204">
        <f t="shared" si="166"/>
        <v>0</v>
      </c>
      <c r="G265" s="2209"/>
      <c r="H265" s="2210"/>
      <c r="I265" s="2211"/>
      <c r="J265" s="2210"/>
      <c r="K265" s="2211"/>
      <c r="L265" s="2210"/>
      <c r="M265" s="2212"/>
      <c r="N265" s="2213"/>
      <c r="O265" s="2214"/>
      <c r="P265" s="2213"/>
      <c r="Q265" s="2211"/>
      <c r="R265" s="2210"/>
      <c r="S265" s="2211"/>
      <c r="T265" s="2210"/>
      <c r="U265" s="2212"/>
      <c r="V265" s="2213"/>
      <c r="W265" s="2214"/>
      <c r="X265" s="2213"/>
      <c r="Y265" s="2198"/>
      <c r="Z265" s="2199"/>
      <c r="AA265" s="2198"/>
      <c r="AB265" s="2199"/>
      <c r="AC265" s="2198"/>
      <c r="AD265" s="2199"/>
      <c r="AE265" s="2198"/>
      <c r="AF265" s="2199"/>
      <c r="AG265" s="2198"/>
      <c r="AH265" s="2199"/>
      <c r="AI265" s="2198"/>
      <c r="AJ265" s="2199"/>
      <c r="AK265" s="2198"/>
      <c r="AL265" s="2199"/>
      <c r="AM265" s="2198"/>
      <c r="AN265" s="2199"/>
      <c r="AO265" s="485">
        <v>0</v>
      </c>
      <c r="AP265" s="486">
        <v>0</v>
      </c>
      <c r="AQ265" s="2196"/>
      <c r="AR265" s="487"/>
      <c r="AS265" s="2196"/>
      <c r="AT265" s="483"/>
      <c r="AU265" s="483">
        <v>11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0</v>
      </c>
      <c r="E266" s="2215">
        <f t="shared" si="166"/>
        <v>0</v>
      </c>
      <c r="F266" s="2216">
        <f t="shared" si="166"/>
        <v>0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/>
      <c r="Z266" s="493"/>
      <c r="AA266" s="492"/>
      <c r="AB266" s="493"/>
      <c r="AC266" s="492"/>
      <c r="AD266" s="493"/>
      <c r="AE266" s="492"/>
      <c r="AF266" s="493"/>
      <c r="AG266" s="492"/>
      <c r="AH266" s="493"/>
      <c r="AI266" s="492"/>
      <c r="AJ266" s="493"/>
      <c r="AK266" s="492"/>
      <c r="AL266" s="493"/>
      <c r="AM266" s="492"/>
      <c r="AN266" s="493"/>
      <c r="AO266" s="494">
        <v>0</v>
      </c>
      <c r="AP266" s="495">
        <v>0</v>
      </c>
      <c r="AQ266" s="466"/>
      <c r="AR266" s="513"/>
      <c r="AS266" s="481"/>
      <c r="AT266" s="492"/>
      <c r="AU266" s="492">
        <v>29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0</v>
      </c>
      <c r="E267" s="2215">
        <f t="shared" si="166"/>
        <v>0</v>
      </c>
      <c r="F267" s="2216">
        <f t="shared" si="166"/>
        <v>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/>
      <c r="Z267" s="493"/>
      <c r="AA267" s="492"/>
      <c r="AB267" s="493"/>
      <c r="AC267" s="492"/>
      <c r="AD267" s="493"/>
      <c r="AE267" s="492"/>
      <c r="AF267" s="493"/>
      <c r="AG267" s="492"/>
      <c r="AH267" s="493"/>
      <c r="AI267" s="492"/>
      <c r="AJ267" s="493"/>
      <c r="AK267" s="492"/>
      <c r="AL267" s="493"/>
      <c r="AM267" s="492"/>
      <c r="AN267" s="493"/>
      <c r="AO267" s="494">
        <v>0</v>
      </c>
      <c r="AP267" s="495">
        <v>0</v>
      </c>
      <c r="AQ267" s="466"/>
      <c r="AR267" s="513"/>
      <c r="AS267" s="513"/>
      <c r="AT267" s="492"/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0</v>
      </c>
      <c r="E268" s="2215">
        <f t="shared" si="166"/>
        <v>0</v>
      </c>
      <c r="F268" s="2216">
        <f t="shared" si="166"/>
        <v>0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/>
      <c r="Z268" s="500"/>
      <c r="AA268" s="499"/>
      <c r="AB268" s="500"/>
      <c r="AC268" s="499"/>
      <c r="AD268" s="500"/>
      <c r="AE268" s="499"/>
      <c r="AF268" s="500"/>
      <c r="AG268" s="499"/>
      <c r="AH268" s="500"/>
      <c r="AI268" s="499"/>
      <c r="AJ268" s="500"/>
      <c r="AK268" s="499"/>
      <c r="AL268" s="500"/>
      <c r="AM268" s="499"/>
      <c r="AN268" s="500"/>
      <c r="AO268" s="501">
        <v>0</v>
      </c>
      <c r="AP268" s="502">
        <v>0</v>
      </c>
      <c r="AQ268" s="466"/>
      <c r="AR268" s="513"/>
      <c r="AS268" s="513"/>
      <c r="AT268" s="499"/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2215">
        <f t="shared" si="166"/>
        <v>0</v>
      </c>
      <c r="F269" s="2216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/>
      <c r="Z269" s="500"/>
      <c r="AA269" s="499"/>
      <c r="AB269" s="500"/>
      <c r="AC269" s="499"/>
      <c r="AD269" s="500"/>
      <c r="AE269" s="499"/>
      <c r="AF269" s="500"/>
      <c r="AG269" s="499"/>
      <c r="AH269" s="500"/>
      <c r="AI269" s="499"/>
      <c r="AJ269" s="500"/>
      <c r="AK269" s="499"/>
      <c r="AL269" s="500"/>
      <c r="AM269" s="499"/>
      <c r="AN269" s="500"/>
      <c r="AO269" s="501">
        <v>0</v>
      </c>
      <c r="AP269" s="502">
        <v>0</v>
      </c>
      <c r="AQ269" s="503"/>
      <c r="AR269" s="523"/>
      <c r="AS269" s="504"/>
      <c r="AT269" s="499"/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855"/>
      <c r="B270" s="3864" t="s">
        <v>274</v>
      </c>
      <c r="C270" s="3864"/>
      <c r="D270" s="506">
        <f t="shared" si="167"/>
        <v>0</v>
      </c>
      <c r="E270" s="2217">
        <f t="shared" si="166"/>
        <v>0</v>
      </c>
      <c r="F270" s="2218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/>
      <c r="Z270" s="475"/>
      <c r="AA270" s="474"/>
      <c r="AB270" s="475"/>
      <c r="AC270" s="474"/>
      <c r="AD270" s="475"/>
      <c r="AE270" s="474"/>
      <c r="AF270" s="475"/>
      <c r="AG270" s="474"/>
      <c r="AH270" s="475"/>
      <c r="AI270" s="474"/>
      <c r="AJ270" s="475"/>
      <c r="AK270" s="474"/>
      <c r="AL270" s="475"/>
      <c r="AM270" s="474"/>
      <c r="AN270" s="475"/>
      <c r="AO270" s="476">
        <v>0</v>
      </c>
      <c r="AP270" s="477">
        <v>0</v>
      </c>
      <c r="AQ270" s="509"/>
      <c r="AR270" s="527"/>
      <c r="AS270" s="510"/>
      <c r="AT270" s="474"/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3854" t="s">
        <v>279</v>
      </c>
      <c r="B271" s="3296" t="s">
        <v>269</v>
      </c>
      <c r="C271" s="3296"/>
      <c r="D271" s="411">
        <f t="shared" si="167"/>
        <v>13</v>
      </c>
      <c r="E271" s="2219">
        <f t="shared" si="166"/>
        <v>3</v>
      </c>
      <c r="F271" s="2220">
        <f t="shared" si="166"/>
        <v>10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0</v>
      </c>
      <c r="AE271" s="483">
        <v>0</v>
      </c>
      <c r="AF271" s="484">
        <v>1</v>
      </c>
      <c r="AG271" s="483">
        <v>0</v>
      </c>
      <c r="AH271" s="484">
        <v>2</v>
      </c>
      <c r="AI271" s="483">
        <v>0</v>
      </c>
      <c r="AJ271" s="484">
        <v>2</v>
      </c>
      <c r="AK271" s="483">
        <v>1</v>
      </c>
      <c r="AL271" s="484">
        <v>4</v>
      </c>
      <c r="AM271" s="483">
        <v>2</v>
      </c>
      <c r="AN271" s="484">
        <v>1</v>
      </c>
      <c r="AO271" s="485">
        <v>1</v>
      </c>
      <c r="AP271" s="486">
        <v>0</v>
      </c>
      <c r="AQ271" s="481">
        <v>4</v>
      </c>
      <c r="AR271" s="487">
        <v>4</v>
      </c>
      <c r="AS271" s="2196">
        <v>4</v>
      </c>
      <c r="AT271" s="483"/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42</v>
      </c>
      <c r="E272" s="2215">
        <f t="shared" si="166"/>
        <v>12</v>
      </c>
      <c r="F272" s="2216">
        <f t="shared" si="166"/>
        <v>30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1</v>
      </c>
      <c r="AE272" s="492">
        <v>1</v>
      </c>
      <c r="AF272" s="493">
        <v>3</v>
      </c>
      <c r="AG272" s="492">
        <v>4</v>
      </c>
      <c r="AH272" s="493">
        <v>7</v>
      </c>
      <c r="AI272" s="492">
        <v>1</v>
      </c>
      <c r="AJ272" s="493">
        <v>1</v>
      </c>
      <c r="AK272" s="492">
        <v>5</v>
      </c>
      <c r="AL272" s="493">
        <v>11</v>
      </c>
      <c r="AM272" s="492">
        <v>1</v>
      </c>
      <c r="AN272" s="493">
        <v>7</v>
      </c>
      <c r="AO272" s="494">
        <v>3</v>
      </c>
      <c r="AP272" s="495">
        <v>0</v>
      </c>
      <c r="AQ272" s="466"/>
      <c r="AR272" s="513"/>
      <c r="AS272" s="481">
        <v>14</v>
      </c>
      <c r="AT272" s="492"/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16</v>
      </c>
      <c r="E273" s="2215">
        <f t="shared" si="166"/>
        <v>4</v>
      </c>
      <c r="F273" s="2216">
        <f t="shared" si="166"/>
        <v>12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0</v>
      </c>
      <c r="AE273" s="492">
        <v>0</v>
      </c>
      <c r="AF273" s="493">
        <v>1</v>
      </c>
      <c r="AG273" s="492">
        <v>0</v>
      </c>
      <c r="AH273" s="493">
        <v>3</v>
      </c>
      <c r="AI273" s="492">
        <v>0</v>
      </c>
      <c r="AJ273" s="493">
        <v>2</v>
      </c>
      <c r="AK273" s="492">
        <v>1</v>
      </c>
      <c r="AL273" s="493">
        <v>4</v>
      </c>
      <c r="AM273" s="492">
        <v>3</v>
      </c>
      <c r="AN273" s="493">
        <v>2</v>
      </c>
      <c r="AO273" s="494">
        <v>1</v>
      </c>
      <c r="AP273" s="495">
        <v>0</v>
      </c>
      <c r="AQ273" s="466"/>
      <c r="AR273" s="513"/>
      <c r="AS273" s="513"/>
      <c r="AT273" s="492"/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13</v>
      </c>
      <c r="E274" s="2215">
        <f t="shared" si="166"/>
        <v>3</v>
      </c>
      <c r="F274" s="2216">
        <f t="shared" si="166"/>
        <v>10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0</v>
      </c>
      <c r="AE274" s="499">
        <v>1</v>
      </c>
      <c r="AF274" s="500">
        <v>0</v>
      </c>
      <c r="AG274" s="499">
        <v>1</v>
      </c>
      <c r="AH274" s="500">
        <v>5</v>
      </c>
      <c r="AI274" s="499">
        <v>0</v>
      </c>
      <c r="AJ274" s="500">
        <v>1</v>
      </c>
      <c r="AK274" s="499">
        <v>1</v>
      </c>
      <c r="AL274" s="500">
        <v>3</v>
      </c>
      <c r="AM274" s="499">
        <v>0</v>
      </c>
      <c r="AN274" s="500">
        <v>1</v>
      </c>
      <c r="AO274" s="501">
        <v>1</v>
      </c>
      <c r="AP274" s="502">
        <v>0</v>
      </c>
      <c r="AQ274" s="466"/>
      <c r="AR274" s="513"/>
      <c r="AS274" s="513"/>
      <c r="AT274" s="499"/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2</v>
      </c>
      <c r="E275" s="2215">
        <f t="shared" si="166"/>
        <v>0</v>
      </c>
      <c r="F275" s="2216">
        <f t="shared" si="166"/>
        <v>2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0</v>
      </c>
      <c r="AI275" s="499">
        <v>0</v>
      </c>
      <c r="AJ275" s="500">
        <v>0</v>
      </c>
      <c r="AK275" s="499">
        <v>0</v>
      </c>
      <c r="AL275" s="500">
        <v>2</v>
      </c>
      <c r="AM275" s="499">
        <v>0</v>
      </c>
      <c r="AN275" s="500">
        <v>0</v>
      </c>
      <c r="AO275" s="501">
        <v>0</v>
      </c>
      <c r="AP275" s="502">
        <v>0</v>
      </c>
      <c r="AQ275" s="503"/>
      <c r="AR275" s="523"/>
      <c r="AS275" s="504"/>
      <c r="AT275" s="499"/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855"/>
      <c r="B276" s="3864" t="s">
        <v>274</v>
      </c>
      <c r="C276" s="3864"/>
      <c r="D276" s="506">
        <f t="shared" si="167"/>
        <v>0</v>
      </c>
      <c r="E276" s="2217">
        <f t="shared" si="166"/>
        <v>0</v>
      </c>
      <c r="F276" s="2218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/>
      <c r="Z276" s="475"/>
      <c r="AA276" s="474"/>
      <c r="AB276" s="475"/>
      <c r="AC276" s="474"/>
      <c r="AD276" s="475"/>
      <c r="AE276" s="474"/>
      <c r="AF276" s="475"/>
      <c r="AG276" s="474"/>
      <c r="AH276" s="475"/>
      <c r="AI276" s="474"/>
      <c r="AJ276" s="475"/>
      <c r="AK276" s="474"/>
      <c r="AL276" s="475"/>
      <c r="AM276" s="474"/>
      <c r="AN276" s="475"/>
      <c r="AO276" s="476">
        <v>0</v>
      </c>
      <c r="AP276" s="477">
        <v>0</v>
      </c>
      <c r="AQ276" s="509"/>
      <c r="AR276" s="527"/>
      <c r="AS276" s="510"/>
      <c r="AT276" s="474"/>
      <c r="AU276" s="474"/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4084" t="s">
        <v>280</v>
      </c>
      <c r="B277" s="3296" t="s">
        <v>269</v>
      </c>
      <c r="C277" s="3296"/>
      <c r="D277" s="411">
        <f t="shared" si="167"/>
        <v>0</v>
      </c>
      <c r="E277" s="2219">
        <f t="shared" si="166"/>
        <v>0</v>
      </c>
      <c r="F277" s="2220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>
        <v>0</v>
      </c>
      <c r="AP277" s="486">
        <v>0</v>
      </c>
      <c r="AQ277" s="481"/>
      <c r="AR277" s="487"/>
      <c r="AS277" s="2196"/>
      <c r="AT277" s="483"/>
      <c r="AU277" s="483"/>
      <c r="AV277" s="487"/>
      <c r="AW277" s="487"/>
      <c r="AX277" s="482"/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2215">
        <f t="shared" si="166"/>
        <v>0</v>
      </c>
      <c r="F278" s="2216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>
        <v>0</v>
      </c>
      <c r="AP278" s="495">
        <v>0</v>
      </c>
      <c r="AQ278" s="466"/>
      <c r="AR278" s="513"/>
      <c r="AS278" s="481"/>
      <c r="AT278" s="492"/>
      <c r="AU278" s="492"/>
      <c r="AV278" s="496"/>
      <c r="AW278" s="496"/>
      <c r="AX278" s="491"/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2215">
        <f t="shared" si="166"/>
        <v>0</v>
      </c>
      <c r="F279" s="2216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>
        <v>0</v>
      </c>
      <c r="AP279" s="495">
        <v>0</v>
      </c>
      <c r="AQ279" s="466"/>
      <c r="AR279" s="513"/>
      <c r="AS279" s="513"/>
      <c r="AT279" s="492"/>
      <c r="AU279" s="492"/>
      <c r="AV279" s="496"/>
      <c r="AW279" s="496"/>
      <c r="AX279" s="491"/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2221">
        <f t="shared" si="166"/>
        <v>0</v>
      </c>
      <c r="F280" s="2222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>
        <v>0</v>
      </c>
      <c r="AP280" s="502">
        <v>0</v>
      </c>
      <c r="AQ280" s="466"/>
      <c r="AR280" s="513"/>
      <c r="AS280" s="513"/>
      <c r="AT280" s="499"/>
      <c r="AU280" s="499"/>
      <c r="AV280" s="505"/>
      <c r="AW280" s="505"/>
      <c r="AX280" s="498"/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2221">
        <f t="shared" si="166"/>
        <v>0</v>
      </c>
      <c r="F281" s="2222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>
        <v>0</v>
      </c>
      <c r="AP281" s="502">
        <v>0</v>
      </c>
      <c r="AQ281" s="503"/>
      <c r="AR281" s="523"/>
      <c r="AS281" s="504"/>
      <c r="AT281" s="499"/>
      <c r="AU281" s="499"/>
      <c r="AV281" s="505"/>
      <c r="AW281" s="505"/>
      <c r="AX281" s="498"/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973"/>
      <c r="B282" s="3864" t="s">
        <v>274</v>
      </c>
      <c r="C282" s="3864"/>
      <c r="D282" s="1998">
        <f t="shared" si="167"/>
        <v>0</v>
      </c>
      <c r="E282" s="1079">
        <f t="shared" si="166"/>
        <v>0</v>
      </c>
      <c r="F282" s="2223">
        <f t="shared" si="166"/>
        <v>0</v>
      </c>
      <c r="G282" s="2224"/>
      <c r="H282" s="2225"/>
      <c r="I282" s="2226"/>
      <c r="J282" s="2225"/>
      <c r="K282" s="2226"/>
      <c r="L282" s="2225"/>
      <c r="M282" s="2226"/>
      <c r="N282" s="2225"/>
      <c r="O282" s="2226"/>
      <c r="P282" s="2225"/>
      <c r="Q282" s="2226"/>
      <c r="R282" s="2225"/>
      <c r="S282" s="2226"/>
      <c r="T282" s="2225"/>
      <c r="U282" s="2226"/>
      <c r="V282" s="2225"/>
      <c r="W282" s="2226"/>
      <c r="X282" s="2225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>
        <v>0</v>
      </c>
      <c r="AP282" s="477">
        <v>0</v>
      </c>
      <c r="AQ282" s="509"/>
      <c r="AR282" s="527"/>
      <c r="AS282" s="510"/>
      <c r="AT282" s="474"/>
      <c r="AU282" s="474"/>
      <c r="AV282" s="478"/>
      <c r="AW282" s="478"/>
      <c r="AX282" s="473"/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4081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>
        <v>0</v>
      </c>
      <c r="AP283" s="486">
        <v>0</v>
      </c>
      <c r="AQ283" s="481"/>
      <c r="AR283" s="487"/>
      <c r="AS283" s="2227"/>
      <c r="AT283" s="483"/>
      <c r="AU283" s="483"/>
      <c r="AV283" s="487"/>
      <c r="AW283" s="487"/>
      <c r="AX283" s="482"/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>
        <v>0</v>
      </c>
      <c r="AP284" s="495">
        <v>0</v>
      </c>
      <c r="AQ284" s="466"/>
      <c r="AR284" s="513"/>
      <c r="AS284" s="481"/>
      <c r="AT284" s="492"/>
      <c r="AU284" s="492"/>
      <c r="AV284" s="496"/>
      <c r="AW284" s="496"/>
      <c r="AX284" s="491"/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>
        <v>0</v>
      </c>
      <c r="AP285" s="495">
        <v>0</v>
      </c>
      <c r="AQ285" s="466"/>
      <c r="AR285" s="513"/>
      <c r="AS285" s="513"/>
      <c r="AT285" s="492"/>
      <c r="AU285" s="492"/>
      <c r="AV285" s="496"/>
      <c r="AW285" s="496"/>
      <c r="AX285" s="491"/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>
        <v>0</v>
      </c>
      <c r="AP286" s="502">
        <v>0</v>
      </c>
      <c r="AQ286" s="466"/>
      <c r="AR286" s="513"/>
      <c r="AS286" s="513"/>
      <c r="AT286" s="499"/>
      <c r="AU286" s="499"/>
      <c r="AV286" s="505"/>
      <c r="AW286" s="505"/>
      <c r="AX286" s="498"/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>
        <v>0</v>
      </c>
      <c r="AP287" s="502">
        <v>0</v>
      </c>
      <c r="AQ287" s="503"/>
      <c r="AR287" s="523"/>
      <c r="AS287" s="504"/>
      <c r="AT287" s="499"/>
      <c r="AU287" s="499"/>
      <c r="AV287" s="505"/>
      <c r="AW287" s="505"/>
      <c r="AX287" s="498"/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3855"/>
      <c r="B288" s="3864" t="s">
        <v>274</v>
      </c>
      <c r="C288" s="3864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>
        <v>0</v>
      </c>
      <c r="AP288" s="477">
        <v>0</v>
      </c>
      <c r="AQ288" s="509"/>
      <c r="AR288" s="527"/>
      <c r="AS288" s="510"/>
      <c r="AT288" s="474"/>
      <c r="AU288" s="474"/>
      <c r="AV288" s="478"/>
      <c r="AW288" s="478"/>
      <c r="AX288" s="473"/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4081" t="s">
        <v>105</v>
      </c>
      <c r="B289" s="4082" t="s">
        <v>269</v>
      </c>
      <c r="C289" s="4083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>
        <v>0</v>
      </c>
      <c r="AP289" s="486">
        <v>0</v>
      </c>
      <c r="AQ289" s="481"/>
      <c r="AR289" s="487"/>
      <c r="AS289" s="2227"/>
      <c r="AT289" s="483"/>
      <c r="AU289" s="483"/>
      <c r="AV289" s="487"/>
      <c r="AW289" s="487"/>
      <c r="AX289" s="482"/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>
        <v>0</v>
      </c>
      <c r="AP290" s="495">
        <v>0</v>
      </c>
      <c r="AQ290" s="466"/>
      <c r="AR290" s="513"/>
      <c r="AS290" s="481"/>
      <c r="AT290" s="492"/>
      <c r="AU290" s="492"/>
      <c r="AV290" s="496"/>
      <c r="AW290" s="496"/>
      <c r="AX290" s="491"/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>
        <v>0</v>
      </c>
      <c r="AP291" s="495">
        <v>0</v>
      </c>
      <c r="AQ291" s="466"/>
      <c r="AR291" s="513"/>
      <c r="AS291" s="513"/>
      <c r="AT291" s="492"/>
      <c r="AU291" s="492"/>
      <c r="AV291" s="496"/>
      <c r="AW291" s="496"/>
      <c r="AX291" s="491"/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>
        <v>0</v>
      </c>
      <c r="AP292" s="502">
        <v>0</v>
      </c>
      <c r="AQ292" s="466"/>
      <c r="AR292" s="513"/>
      <c r="AS292" s="513"/>
      <c r="AT292" s="499"/>
      <c r="AU292" s="499"/>
      <c r="AV292" s="505"/>
      <c r="AW292" s="505"/>
      <c r="AX292" s="498"/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>
        <v>0</v>
      </c>
      <c r="AP293" s="502">
        <v>0</v>
      </c>
      <c r="AQ293" s="503"/>
      <c r="AR293" s="523"/>
      <c r="AS293" s="504"/>
      <c r="AT293" s="499"/>
      <c r="AU293" s="499"/>
      <c r="AV293" s="505"/>
      <c r="AW293" s="505"/>
      <c r="AX293" s="498"/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3855"/>
      <c r="B294" s="3864" t="s">
        <v>274</v>
      </c>
      <c r="C294" s="3864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>
        <v>0</v>
      </c>
      <c r="AP294" s="477">
        <v>0</v>
      </c>
      <c r="AQ294" s="509"/>
      <c r="AR294" s="527"/>
      <c r="AS294" s="510"/>
      <c r="AT294" s="474"/>
      <c r="AU294" s="474"/>
      <c r="AV294" s="478"/>
      <c r="AW294" s="478"/>
      <c r="AX294" s="473"/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4079" t="s">
        <v>107</v>
      </c>
      <c r="B295" s="4080" t="s">
        <v>269</v>
      </c>
      <c r="C295" s="4080"/>
      <c r="D295" s="2228">
        <f t="shared" si="167"/>
        <v>0</v>
      </c>
      <c r="E295" s="2229">
        <f t="shared" si="168"/>
        <v>0</v>
      </c>
      <c r="F295" s="2230">
        <f t="shared" si="168"/>
        <v>0</v>
      </c>
      <c r="G295" s="2231"/>
      <c r="H295" s="2232"/>
      <c r="I295" s="2233"/>
      <c r="J295" s="2232"/>
      <c r="K295" s="2233"/>
      <c r="L295" s="2232"/>
      <c r="M295" s="2233"/>
      <c r="N295" s="2232"/>
      <c r="O295" s="2233"/>
      <c r="P295" s="2232"/>
      <c r="Q295" s="2233"/>
      <c r="R295" s="2232"/>
      <c r="S295" s="2233"/>
      <c r="T295" s="2232"/>
      <c r="U295" s="2233"/>
      <c r="V295" s="2234"/>
      <c r="W295" s="2233"/>
      <c r="X295" s="2234"/>
      <c r="Y295" s="2233"/>
      <c r="Z295" s="2234"/>
      <c r="AA295" s="2233"/>
      <c r="AB295" s="2234"/>
      <c r="AC295" s="2233"/>
      <c r="AD295" s="2234"/>
      <c r="AE295" s="2233"/>
      <c r="AF295" s="2234"/>
      <c r="AG295" s="2233"/>
      <c r="AH295" s="2234"/>
      <c r="AI295" s="2233"/>
      <c r="AJ295" s="2234"/>
      <c r="AK295" s="2233"/>
      <c r="AL295" s="2234"/>
      <c r="AM295" s="2231"/>
      <c r="AN295" s="2235"/>
      <c r="AO295" s="2233">
        <v>0</v>
      </c>
      <c r="AP295" s="2236">
        <v>0</v>
      </c>
      <c r="AQ295" s="2231"/>
      <c r="AR295" s="2237"/>
      <c r="AS295" s="2227"/>
      <c r="AT295" s="2238"/>
      <c r="AU295" s="2238"/>
      <c r="AV295" s="2202"/>
      <c r="AW295" s="2202"/>
      <c r="AX295" s="2197"/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2239">
        <f t="shared" si="168"/>
        <v>0</v>
      </c>
      <c r="F296" s="2240">
        <f t="shared" si="168"/>
        <v>0</v>
      </c>
      <c r="G296" s="2241"/>
      <c r="H296" s="2242"/>
      <c r="I296" s="2243"/>
      <c r="J296" s="2242"/>
      <c r="K296" s="2243"/>
      <c r="L296" s="2242"/>
      <c r="M296" s="2243"/>
      <c r="N296" s="2242"/>
      <c r="O296" s="2243"/>
      <c r="P296" s="2242"/>
      <c r="Q296" s="2243"/>
      <c r="R296" s="2242"/>
      <c r="S296" s="2243"/>
      <c r="T296" s="2242"/>
      <c r="U296" s="2243"/>
      <c r="V296" s="2244"/>
      <c r="W296" s="2243"/>
      <c r="X296" s="2244"/>
      <c r="Y296" s="2243"/>
      <c r="Z296" s="2244"/>
      <c r="AA296" s="2243"/>
      <c r="AB296" s="2244"/>
      <c r="AC296" s="2243"/>
      <c r="AD296" s="2244"/>
      <c r="AE296" s="2243"/>
      <c r="AF296" s="2244"/>
      <c r="AG296" s="2243"/>
      <c r="AH296" s="2244"/>
      <c r="AI296" s="2243"/>
      <c r="AJ296" s="2244"/>
      <c r="AK296" s="2243"/>
      <c r="AL296" s="2244"/>
      <c r="AM296" s="2241"/>
      <c r="AN296" s="2245"/>
      <c r="AO296" s="2243">
        <v>0</v>
      </c>
      <c r="AP296" s="2246">
        <v>0</v>
      </c>
      <c r="AQ296" s="466"/>
      <c r="AR296" s="513"/>
      <c r="AS296" s="481"/>
      <c r="AT296" s="492"/>
      <c r="AU296" s="492"/>
      <c r="AV296" s="496"/>
      <c r="AW296" s="496"/>
      <c r="AX296" s="491"/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2239">
        <f t="shared" si="168"/>
        <v>0</v>
      </c>
      <c r="F297" s="2240">
        <f t="shared" si="168"/>
        <v>0</v>
      </c>
      <c r="G297" s="2241"/>
      <c r="H297" s="2242"/>
      <c r="I297" s="2243"/>
      <c r="J297" s="2242"/>
      <c r="K297" s="2243"/>
      <c r="L297" s="2242"/>
      <c r="M297" s="2243"/>
      <c r="N297" s="2242"/>
      <c r="O297" s="2243"/>
      <c r="P297" s="2242"/>
      <c r="Q297" s="2243"/>
      <c r="R297" s="2242"/>
      <c r="S297" s="2243"/>
      <c r="T297" s="2242"/>
      <c r="U297" s="2243"/>
      <c r="V297" s="2244"/>
      <c r="W297" s="2243"/>
      <c r="X297" s="2244"/>
      <c r="Y297" s="2243"/>
      <c r="Z297" s="2244"/>
      <c r="AA297" s="2243"/>
      <c r="AB297" s="2244"/>
      <c r="AC297" s="2243"/>
      <c r="AD297" s="2244"/>
      <c r="AE297" s="2243"/>
      <c r="AF297" s="2244"/>
      <c r="AG297" s="2243"/>
      <c r="AH297" s="2244"/>
      <c r="AI297" s="2243"/>
      <c r="AJ297" s="2244"/>
      <c r="AK297" s="2243"/>
      <c r="AL297" s="2244"/>
      <c r="AM297" s="2241"/>
      <c r="AN297" s="2245"/>
      <c r="AO297" s="2243">
        <v>0</v>
      </c>
      <c r="AP297" s="2246">
        <v>0</v>
      </c>
      <c r="AQ297" s="466"/>
      <c r="AR297" s="513"/>
      <c r="AS297" s="513"/>
      <c r="AT297" s="492"/>
      <c r="AU297" s="492"/>
      <c r="AV297" s="496"/>
      <c r="AW297" s="496"/>
      <c r="AX297" s="491"/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2239">
        <f t="shared" si="168"/>
        <v>0</v>
      </c>
      <c r="F298" s="2240">
        <f t="shared" si="168"/>
        <v>0</v>
      </c>
      <c r="G298" s="2247"/>
      <c r="H298" s="2248"/>
      <c r="I298" s="2249"/>
      <c r="J298" s="2248"/>
      <c r="K298" s="2249"/>
      <c r="L298" s="2248"/>
      <c r="M298" s="2249"/>
      <c r="N298" s="2248"/>
      <c r="O298" s="2249"/>
      <c r="P298" s="2248"/>
      <c r="Q298" s="2249"/>
      <c r="R298" s="2248"/>
      <c r="S298" s="2249"/>
      <c r="T298" s="2248"/>
      <c r="U298" s="2249"/>
      <c r="V298" s="2248"/>
      <c r="W298" s="2249"/>
      <c r="X298" s="2248"/>
      <c r="Y298" s="2249"/>
      <c r="Z298" s="2248"/>
      <c r="AA298" s="2249"/>
      <c r="AB298" s="2248"/>
      <c r="AC298" s="2249"/>
      <c r="AD298" s="2248"/>
      <c r="AE298" s="2249"/>
      <c r="AF298" s="2248"/>
      <c r="AG298" s="2249"/>
      <c r="AH298" s="2248"/>
      <c r="AI298" s="2249"/>
      <c r="AJ298" s="2248"/>
      <c r="AK298" s="2249"/>
      <c r="AL298" s="2248"/>
      <c r="AM298" s="2247"/>
      <c r="AN298" s="2250"/>
      <c r="AO298" s="2251">
        <v>0</v>
      </c>
      <c r="AP298" s="2252">
        <v>0</v>
      </c>
      <c r="AQ298" s="466"/>
      <c r="AR298" s="513"/>
      <c r="AS298" s="513"/>
      <c r="AT298" s="2251"/>
      <c r="AU298" s="2251"/>
      <c r="AV298" s="2253"/>
      <c r="AW298" s="2253"/>
      <c r="AX298" s="2254"/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2239">
        <f t="shared" si="168"/>
        <v>0</v>
      </c>
      <c r="F299" s="2240">
        <f t="shared" si="168"/>
        <v>0</v>
      </c>
      <c r="G299" s="2247"/>
      <c r="H299" s="2248"/>
      <c r="I299" s="2249"/>
      <c r="J299" s="2248"/>
      <c r="K299" s="2249"/>
      <c r="L299" s="2248"/>
      <c r="M299" s="2249"/>
      <c r="N299" s="2248"/>
      <c r="O299" s="2249"/>
      <c r="P299" s="2248"/>
      <c r="Q299" s="2249"/>
      <c r="R299" s="2248"/>
      <c r="S299" s="2249"/>
      <c r="T299" s="2248"/>
      <c r="U299" s="2249"/>
      <c r="V299" s="2248"/>
      <c r="W299" s="2249"/>
      <c r="X299" s="2248"/>
      <c r="Y299" s="2249"/>
      <c r="Z299" s="2248"/>
      <c r="AA299" s="2249"/>
      <c r="AB299" s="2248"/>
      <c r="AC299" s="2249"/>
      <c r="AD299" s="2248"/>
      <c r="AE299" s="2249"/>
      <c r="AF299" s="2248"/>
      <c r="AG299" s="2249"/>
      <c r="AH299" s="2248"/>
      <c r="AI299" s="2249"/>
      <c r="AJ299" s="2248"/>
      <c r="AK299" s="2249"/>
      <c r="AL299" s="2248"/>
      <c r="AM299" s="2247"/>
      <c r="AN299" s="2250"/>
      <c r="AO299" s="561">
        <v>0</v>
      </c>
      <c r="AP299" s="562">
        <v>0</v>
      </c>
      <c r="AQ299" s="503"/>
      <c r="AR299" s="523"/>
      <c r="AS299" s="504"/>
      <c r="AT299" s="561"/>
      <c r="AU299" s="561"/>
      <c r="AV299" s="563"/>
      <c r="AW299" s="563"/>
      <c r="AX299" s="564"/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2255">
        <f t="shared" si="168"/>
        <v>0</v>
      </c>
      <c r="F300" s="2256">
        <f t="shared" si="168"/>
        <v>0</v>
      </c>
      <c r="G300" s="2257"/>
      <c r="H300" s="2258"/>
      <c r="I300" s="2259"/>
      <c r="J300" s="2258"/>
      <c r="K300" s="2259"/>
      <c r="L300" s="2258"/>
      <c r="M300" s="2259"/>
      <c r="N300" s="2258"/>
      <c r="O300" s="2259"/>
      <c r="P300" s="2258"/>
      <c r="Q300" s="2259"/>
      <c r="R300" s="2258"/>
      <c r="S300" s="2259"/>
      <c r="T300" s="2258"/>
      <c r="U300" s="2257"/>
      <c r="V300" s="2258"/>
      <c r="W300" s="2257"/>
      <c r="X300" s="2258"/>
      <c r="Y300" s="2257"/>
      <c r="Z300" s="2258"/>
      <c r="AA300" s="2257"/>
      <c r="AB300" s="2258"/>
      <c r="AC300" s="2257"/>
      <c r="AD300" s="2258"/>
      <c r="AE300" s="2257"/>
      <c r="AF300" s="2258"/>
      <c r="AG300" s="2257"/>
      <c r="AH300" s="2258"/>
      <c r="AI300" s="2257"/>
      <c r="AJ300" s="2258"/>
      <c r="AK300" s="2257"/>
      <c r="AL300" s="2258"/>
      <c r="AM300" s="2257"/>
      <c r="AN300" s="2260"/>
      <c r="AO300" s="568">
        <v>0</v>
      </c>
      <c r="AP300" s="569">
        <v>0</v>
      </c>
      <c r="AQ300" s="570"/>
      <c r="AR300" s="571"/>
      <c r="AS300" s="510"/>
      <c r="AT300" s="568"/>
      <c r="AU300" s="568"/>
      <c r="AV300" s="572"/>
      <c r="AW300" s="572"/>
      <c r="AX300" s="573"/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180</v>
      </c>
      <c r="E301" s="574">
        <f t="shared" ref="E301:F306" si="177">SUM(G301+I301+K301+M301+O301+Q301+S301+U301+W301+Y301+AA301+AC301+AE301+AG301+AI301+AK301+AM301)</f>
        <v>87</v>
      </c>
      <c r="F301" s="575">
        <f t="shared" si="177"/>
        <v>93</v>
      </c>
      <c r="G301" s="576">
        <f t="shared" ref="G301:X306" si="178">+G223+G229+G235+G241+G247+G253+G259+G283+G289+G295</f>
        <v>9</v>
      </c>
      <c r="H301" s="577">
        <f t="shared" si="178"/>
        <v>0</v>
      </c>
      <c r="I301" s="576">
        <f t="shared" si="178"/>
        <v>0</v>
      </c>
      <c r="J301" s="577">
        <f t="shared" si="178"/>
        <v>1</v>
      </c>
      <c r="K301" s="577">
        <f t="shared" si="178"/>
        <v>0</v>
      </c>
      <c r="L301" s="577">
        <f t="shared" si="178"/>
        <v>1</v>
      </c>
      <c r="M301" s="577">
        <f t="shared" si="178"/>
        <v>2</v>
      </c>
      <c r="N301" s="577">
        <f t="shared" si="178"/>
        <v>1</v>
      </c>
      <c r="O301" s="577">
        <f t="shared" si="178"/>
        <v>1</v>
      </c>
      <c r="P301" s="577">
        <f t="shared" si="178"/>
        <v>1</v>
      </c>
      <c r="Q301" s="577">
        <f t="shared" si="178"/>
        <v>4</v>
      </c>
      <c r="R301" s="577">
        <f t="shared" si="178"/>
        <v>0</v>
      </c>
      <c r="S301" s="577">
        <f t="shared" si="178"/>
        <v>3</v>
      </c>
      <c r="T301" s="577">
        <f t="shared" si="178"/>
        <v>0</v>
      </c>
      <c r="U301" s="577">
        <f t="shared" si="178"/>
        <v>10</v>
      </c>
      <c r="V301" s="577">
        <f t="shared" si="178"/>
        <v>4</v>
      </c>
      <c r="W301" s="577">
        <f t="shared" si="178"/>
        <v>9</v>
      </c>
      <c r="X301" s="577">
        <f t="shared" si="178"/>
        <v>4</v>
      </c>
      <c r="Y301" s="576">
        <f>+Y223+Y229+Y235+Y241+Y247+Y253+Y259+Y265+Y271+Y277+Y283+Y289+Y295</f>
        <v>12</v>
      </c>
      <c r="Z301" s="576">
        <f t="shared" ref="Z301:AN304" si="179">+Z223+Z229+Z235+Z241+Z247+Z253+Z259+Z265+Z271+Z277+Z283+Z289+Z295</f>
        <v>13</v>
      </c>
      <c r="AA301" s="576">
        <f t="shared" si="179"/>
        <v>4</v>
      </c>
      <c r="AB301" s="576">
        <f t="shared" si="179"/>
        <v>8</v>
      </c>
      <c r="AC301" s="576">
        <f t="shared" si="179"/>
        <v>2</v>
      </c>
      <c r="AD301" s="576">
        <f t="shared" si="179"/>
        <v>15</v>
      </c>
      <c r="AE301" s="576">
        <f t="shared" si="179"/>
        <v>4</v>
      </c>
      <c r="AF301" s="576">
        <f t="shared" si="179"/>
        <v>8</v>
      </c>
      <c r="AG301" s="576">
        <f t="shared" si="179"/>
        <v>11</v>
      </c>
      <c r="AH301" s="576">
        <f t="shared" si="179"/>
        <v>15</v>
      </c>
      <c r="AI301" s="576">
        <f t="shared" si="179"/>
        <v>6</v>
      </c>
      <c r="AJ301" s="576">
        <f t="shared" si="179"/>
        <v>10</v>
      </c>
      <c r="AK301" s="576">
        <f t="shared" si="179"/>
        <v>6</v>
      </c>
      <c r="AL301" s="576">
        <f t="shared" si="179"/>
        <v>10</v>
      </c>
      <c r="AM301" s="576">
        <f t="shared" si="179"/>
        <v>4</v>
      </c>
      <c r="AN301" s="576">
        <f t="shared" si="179"/>
        <v>2</v>
      </c>
      <c r="AO301" s="578">
        <f t="shared" ref="AO301:AO306" si="180">+AO223+AO229+AO235+AO241+AO259+AO265+AO271+AO277+AO283+AO289+AO295</f>
        <v>4</v>
      </c>
      <c r="AP301" s="579">
        <f>+AP223+AP229+AP235+AP259+AP265+AP271+AP277+AP283+AP289+AP295</f>
        <v>4</v>
      </c>
      <c r="AQ301" s="411">
        <f>SUM(AQ223+AQ229+AQ235+AQ241+AQ247+AQ253+AQ259+AQ265+AQ271+AQ277+AQ283+AQ289+AQ295)</f>
        <v>77</v>
      </c>
      <c r="AR301" s="580">
        <f>SUM(AR223+AR229+AR235+AR241+AR247+AR253+AR259+AR265+AR271+AR277+AR283+AR289+AR295)</f>
        <v>75</v>
      </c>
      <c r="AS301" s="576">
        <f>+AS223+AS229+AS235+AS241+AS247+AS253+AS259+AS265+AS271+AS277+AS283+AS289+AS295</f>
        <v>54</v>
      </c>
      <c r="AT301" s="578">
        <f t="shared" ref="AT301:AX304" si="181">+AT223+AT229+AT235+AT241+AT247+AT253+AT259+AT265+AT271+AT277+AT283+AT289+AT295</f>
        <v>0</v>
      </c>
      <c r="AU301" s="578">
        <f t="shared" si="181"/>
        <v>11</v>
      </c>
      <c r="AV301" s="578">
        <f t="shared" si="181"/>
        <v>6</v>
      </c>
      <c r="AW301" s="578">
        <f t="shared" si="181"/>
        <v>0</v>
      </c>
      <c r="AX301" s="578">
        <f t="shared" si="181"/>
        <v>0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620</v>
      </c>
      <c r="E302" s="574">
        <f t="shared" si="177"/>
        <v>251</v>
      </c>
      <c r="F302" s="575">
        <f t="shared" si="177"/>
        <v>369</v>
      </c>
      <c r="G302" s="417">
        <f t="shared" si="178"/>
        <v>8</v>
      </c>
      <c r="H302" s="581">
        <f t="shared" si="178"/>
        <v>2</v>
      </c>
      <c r="I302" s="417">
        <f t="shared" si="178"/>
        <v>4</v>
      </c>
      <c r="J302" s="581">
        <f t="shared" si="178"/>
        <v>0</v>
      </c>
      <c r="K302" s="581">
        <f t="shared" si="178"/>
        <v>0</v>
      </c>
      <c r="L302" s="581">
        <f t="shared" si="178"/>
        <v>1</v>
      </c>
      <c r="M302" s="581">
        <f t="shared" si="178"/>
        <v>2</v>
      </c>
      <c r="N302" s="581">
        <f t="shared" si="178"/>
        <v>3</v>
      </c>
      <c r="O302" s="581">
        <f t="shared" si="178"/>
        <v>3</v>
      </c>
      <c r="P302" s="581">
        <f t="shared" si="178"/>
        <v>2</v>
      </c>
      <c r="Q302" s="581">
        <f t="shared" si="178"/>
        <v>9</v>
      </c>
      <c r="R302" s="581">
        <f t="shared" si="178"/>
        <v>4</v>
      </c>
      <c r="S302" s="581">
        <f t="shared" si="178"/>
        <v>3</v>
      </c>
      <c r="T302" s="581">
        <f t="shared" si="178"/>
        <v>4</v>
      </c>
      <c r="U302" s="581">
        <f t="shared" si="178"/>
        <v>8</v>
      </c>
      <c r="V302" s="581">
        <f t="shared" si="178"/>
        <v>7</v>
      </c>
      <c r="W302" s="581">
        <f t="shared" si="178"/>
        <v>36</v>
      </c>
      <c r="X302" s="581">
        <f t="shared" si="178"/>
        <v>34</v>
      </c>
      <c r="Y302" s="417">
        <f>+Y224+Y230+Y236+Y242+Y248+Y254+Y260+Y266+Y272+Y278+Y284+Y290+Y296</f>
        <v>61</v>
      </c>
      <c r="Z302" s="417">
        <f t="shared" si="179"/>
        <v>75</v>
      </c>
      <c r="AA302" s="417">
        <f t="shared" si="179"/>
        <v>31</v>
      </c>
      <c r="AB302" s="417">
        <f t="shared" si="179"/>
        <v>48</v>
      </c>
      <c r="AC302" s="417">
        <f t="shared" si="179"/>
        <v>13</v>
      </c>
      <c r="AD302" s="417">
        <f t="shared" si="179"/>
        <v>26</v>
      </c>
      <c r="AE302" s="417">
        <f t="shared" si="179"/>
        <v>15</v>
      </c>
      <c r="AF302" s="417">
        <f t="shared" si="179"/>
        <v>37</v>
      </c>
      <c r="AG302" s="417">
        <f t="shared" si="179"/>
        <v>29</v>
      </c>
      <c r="AH302" s="417">
        <f t="shared" si="179"/>
        <v>54</v>
      </c>
      <c r="AI302" s="417">
        <f t="shared" si="179"/>
        <v>5</v>
      </c>
      <c r="AJ302" s="417">
        <f t="shared" si="179"/>
        <v>24</v>
      </c>
      <c r="AK302" s="417">
        <f t="shared" si="179"/>
        <v>17</v>
      </c>
      <c r="AL302" s="417">
        <f t="shared" si="179"/>
        <v>38</v>
      </c>
      <c r="AM302" s="417">
        <f t="shared" si="179"/>
        <v>7</v>
      </c>
      <c r="AN302" s="417">
        <f t="shared" si="179"/>
        <v>10</v>
      </c>
      <c r="AO302" s="582">
        <f t="shared" si="180"/>
        <v>11</v>
      </c>
      <c r="AP302" s="583">
        <f>+AP224+AP230+AP236+AP260+AP266+AP272+AP278+AP284+AP290+AP296</f>
        <v>7</v>
      </c>
      <c r="AQ302" s="584"/>
      <c r="AR302" s="585"/>
      <c r="AS302" s="417">
        <f>+AS224+AS230+AS236+AS242+AS248+AS254+AS260+AS266+AS272+AS278+AS284+AS290+AS296</f>
        <v>114</v>
      </c>
      <c r="AT302" s="582">
        <f t="shared" si="181"/>
        <v>0</v>
      </c>
      <c r="AU302" s="582">
        <f t="shared" si="181"/>
        <v>29</v>
      </c>
      <c r="AV302" s="582">
        <f t="shared" si="181"/>
        <v>8</v>
      </c>
      <c r="AW302" s="582">
        <f t="shared" si="181"/>
        <v>0</v>
      </c>
      <c r="AX302" s="582">
        <f t="shared" si="181"/>
        <v>2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169</v>
      </c>
      <c r="E303" s="574">
        <f t="shared" si="177"/>
        <v>80</v>
      </c>
      <c r="F303" s="575">
        <f t="shared" si="177"/>
        <v>89</v>
      </c>
      <c r="G303" s="417">
        <f t="shared" si="178"/>
        <v>9</v>
      </c>
      <c r="H303" s="581">
        <f t="shared" si="178"/>
        <v>1</v>
      </c>
      <c r="I303" s="417">
        <f t="shared" si="178"/>
        <v>0</v>
      </c>
      <c r="J303" s="581">
        <f t="shared" si="178"/>
        <v>1</v>
      </c>
      <c r="K303" s="581">
        <f t="shared" si="178"/>
        <v>0</v>
      </c>
      <c r="L303" s="581">
        <f t="shared" si="178"/>
        <v>1</v>
      </c>
      <c r="M303" s="581">
        <f t="shared" si="178"/>
        <v>2</v>
      </c>
      <c r="N303" s="581">
        <f t="shared" si="178"/>
        <v>1</v>
      </c>
      <c r="O303" s="581">
        <f t="shared" si="178"/>
        <v>1</v>
      </c>
      <c r="P303" s="581">
        <f t="shared" si="178"/>
        <v>0</v>
      </c>
      <c r="Q303" s="581">
        <f t="shared" si="178"/>
        <v>4</v>
      </c>
      <c r="R303" s="581">
        <f t="shared" si="178"/>
        <v>0</v>
      </c>
      <c r="S303" s="581">
        <f t="shared" si="178"/>
        <v>3</v>
      </c>
      <c r="T303" s="581">
        <f t="shared" si="178"/>
        <v>0</v>
      </c>
      <c r="U303" s="581">
        <f t="shared" si="178"/>
        <v>9</v>
      </c>
      <c r="V303" s="581">
        <f t="shared" si="178"/>
        <v>4</v>
      </c>
      <c r="W303" s="581">
        <f t="shared" si="178"/>
        <v>7</v>
      </c>
      <c r="X303" s="581">
        <f t="shared" si="178"/>
        <v>4</v>
      </c>
      <c r="Y303" s="417">
        <f>+Y225+Y231+Y237+Y243+Y249+Y255+Y261+Y267+Y273+Y279+Y285+Y291+Y297</f>
        <v>8</v>
      </c>
      <c r="Z303" s="417">
        <f t="shared" si="179"/>
        <v>12</v>
      </c>
      <c r="AA303" s="417">
        <f t="shared" si="179"/>
        <v>3</v>
      </c>
      <c r="AB303" s="417">
        <f t="shared" si="179"/>
        <v>10</v>
      </c>
      <c r="AC303" s="417">
        <f t="shared" si="179"/>
        <v>2</v>
      </c>
      <c r="AD303" s="417">
        <f t="shared" si="179"/>
        <v>11</v>
      </c>
      <c r="AE303" s="417">
        <f t="shared" si="179"/>
        <v>3</v>
      </c>
      <c r="AF303" s="417">
        <f t="shared" si="179"/>
        <v>7</v>
      </c>
      <c r="AG303" s="417">
        <f t="shared" si="179"/>
        <v>11</v>
      </c>
      <c r="AH303" s="417">
        <f t="shared" si="179"/>
        <v>15</v>
      </c>
      <c r="AI303" s="417">
        <f t="shared" si="179"/>
        <v>6</v>
      </c>
      <c r="AJ303" s="417">
        <f t="shared" si="179"/>
        <v>9</v>
      </c>
      <c r="AK303" s="417">
        <f t="shared" si="179"/>
        <v>7</v>
      </c>
      <c r="AL303" s="417">
        <f t="shared" si="179"/>
        <v>10</v>
      </c>
      <c r="AM303" s="417">
        <f t="shared" si="179"/>
        <v>5</v>
      </c>
      <c r="AN303" s="417">
        <f t="shared" si="179"/>
        <v>3</v>
      </c>
      <c r="AO303" s="582">
        <f t="shared" si="180"/>
        <v>3</v>
      </c>
      <c r="AP303" s="583">
        <f>+AP225+AP231+AP237+AP261+AP267+AP273+AP279+AP285+AP291+AP297</f>
        <v>4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5</v>
      </c>
      <c r="AW303" s="582">
        <f t="shared" si="181"/>
        <v>0</v>
      </c>
      <c r="AX303" s="582">
        <f t="shared" si="181"/>
        <v>0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156</v>
      </c>
      <c r="E304" s="574">
        <f t="shared" si="177"/>
        <v>59</v>
      </c>
      <c r="F304" s="575">
        <f t="shared" si="177"/>
        <v>97</v>
      </c>
      <c r="G304" s="417">
        <f t="shared" si="178"/>
        <v>8</v>
      </c>
      <c r="H304" s="581">
        <f t="shared" si="178"/>
        <v>0</v>
      </c>
      <c r="I304" s="417">
        <f t="shared" si="178"/>
        <v>0</v>
      </c>
      <c r="J304" s="581">
        <f t="shared" si="178"/>
        <v>0</v>
      </c>
      <c r="K304" s="581">
        <f t="shared" si="178"/>
        <v>0</v>
      </c>
      <c r="L304" s="581">
        <f t="shared" si="178"/>
        <v>0</v>
      </c>
      <c r="M304" s="581">
        <f t="shared" si="178"/>
        <v>0</v>
      </c>
      <c r="N304" s="581">
        <f t="shared" si="178"/>
        <v>0</v>
      </c>
      <c r="O304" s="581">
        <f t="shared" si="178"/>
        <v>2</v>
      </c>
      <c r="P304" s="581">
        <f t="shared" si="178"/>
        <v>1</v>
      </c>
      <c r="Q304" s="581">
        <f t="shared" si="178"/>
        <v>2</v>
      </c>
      <c r="R304" s="581">
        <f t="shared" si="178"/>
        <v>0</v>
      </c>
      <c r="S304" s="581">
        <f t="shared" si="178"/>
        <v>1</v>
      </c>
      <c r="T304" s="581">
        <f t="shared" si="178"/>
        <v>0</v>
      </c>
      <c r="U304" s="581">
        <f t="shared" si="178"/>
        <v>3</v>
      </c>
      <c r="V304" s="581">
        <f t="shared" si="178"/>
        <v>1</v>
      </c>
      <c r="W304" s="581">
        <f t="shared" si="178"/>
        <v>2</v>
      </c>
      <c r="X304" s="581">
        <f t="shared" si="178"/>
        <v>3</v>
      </c>
      <c r="Y304" s="417">
        <f>+Y226+Y232+Y238+Y244+Y250+Y256+Y262+Y268+Y274+Y280+Y286+Y292+Y298</f>
        <v>5</v>
      </c>
      <c r="Z304" s="417">
        <f t="shared" si="179"/>
        <v>11</v>
      </c>
      <c r="AA304" s="417">
        <f t="shared" si="179"/>
        <v>6</v>
      </c>
      <c r="AB304" s="417">
        <f t="shared" si="179"/>
        <v>4</v>
      </c>
      <c r="AC304" s="417">
        <f t="shared" si="179"/>
        <v>3</v>
      </c>
      <c r="AD304" s="417">
        <f t="shared" si="179"/>
        <v>11</v>
      </c>
      <c r="AE304" s="417">
        <f t="shared" si="179"/>
        <v>5</v>
      </c>
      <c r="AF304" s="417">
        <f t="shared" si="179"/>
        <v>16</v>
      </c>
      <c r="AG304" s="417">
        <f t="shared" si="179"/>
        <v>10</v>
      </c>
      <c r="AH304" s="417">
        <f t="shared" si="179"/>
        <v>22</v>
      </c>
      <c r="AI304" s="417">
        <f t="shared" si="179"/>
        <v>2</v>
      </c>
      <c r="AJ304" s="417">
        <f t="shared" si="179"/>
        <v>8</v>
      </c>
      <c r="AK304" s="417">
        <f t="shared" si="179"/>
        <v>6</v>
      </c>
      <c r="AL304" s="417">
        <f t="shared" si="179"/>
        <v>17</v>
      </c>
      <c r="AM304" s="417">
        <f t="shared" si="179"/>
        <v>4</v>
      </c>
      <c r="AN304" s="417">
        <f t="shared" si="179"/>
        <v>3</v>
      </c>
      <c r="AO304" s="582">
        <f t="shared" si="180"/>
        <v>3</v>
      </c>
      <c r="AP304" s="583">
        <f>+AP226+AP232+AP238+AP262+AP268+AP274+AP280+AP286+AP292+AP298</f>
        <v>3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4</v>
      </c>
      <c r="AW304" s="582">
        <f t="shared" si="181"/>
        <v>0</v>
      </c>
      <c r="AX304" s="582">
        <f t="shared" si="181"/>
        <v>1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34</v>
      </c>
      <c r="E305" s="574">
        <f t="shared" si="177"/>
        <v>8</v>
      </c>
      <c r="F305" s="575">
        <f t="shared" si="177"/>
        <v>26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0</v>
      </c>
      <c r="X305" s="581">
        <f t="shared" si="178"/>
        <v>3</v>
      </c>
      <c r="Y305" s="417">
        <f>+Y227+Y233+Y239+Y245+Y251+Y257+Y263+Y281+Y275+Y269+Y287+Y293+Y299</f>
        <v>3</v>
      </c>
      <c r="Z305" s="417">
        <f t="shared" ref="Z305:AN305" si="182">+Z227+Z233+Z239+Z245+Z251+Z257+Z263+Z281+Z275+Z269+Z287+Z293+Z299</f>
        <v>2</v>
      </c>
      <c r="AA305" s="417">
        <f t="shared" si="182"/>
        <v>1</v>
      </c>
      <c r="AB305" s="417">
        <f t="shared" si="182"/>
        <v>6</v>
      </c>
      <c r="AC305" s="417">
        <f t="shared" si="182"/>
        <v>0</v>
      </c>
      <c r="AD305" s="417">
        <f t="shared" si="182"/>
        <v>1</v>
      </c>
      <c r="AE305" s="417">
        <f t="shared" si="182"/>
        <v>1</v>
      </c>
      <c r="AF305" s="417">
        <f t="shared" si="182"/>
        <v>2</v>
      </c>
      <c r="AG305" s="417">
        <f t="shared" si="182"/>
        <v>1</v>
      </c>
      <c r="AH305" s="417">
        <f t="shared" si="182"/>
        <v>3</v>
      </c>
      <c r="AI305" s="417">
        <f t="shared" si="182"/>
        <v>1</v>
      </c>
      <c r="AJ305" s="417">
        <f t="shared" si="182"/>
        <v>3</v>
      </c>
      <c r="AK305" s="417">
        <f t="shared" si="182"/>
        <v>0</v>
      </c>
      <c r="AL305" s="417">
        <f t="shared" si="182"/>
        <v>5</v>
      </c>
      <c r="AM305" s="417">
        <f t="shared" si="182"/>
        <v>1</v>
      </c>
      <c r="AN305" s="417">
        <f t="shared" si="182"/>
        <v>1</v>
      </c>
      <c r="AO305" s="582">
        <f t="shared" si="180"/>
        <v>1</v>
      </c>
      <c r="AP305" s="583">
        <f>+AP227+AP233+AP239+AP263+AP281+AP275+AP269+AP287+AP293+AP299</f>
        <v>1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0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3858"/>
      <c r="B306" s="3302" t="s">
        <v>274</v>
      </c>
      <c r="C306" s="3302"/>
      <c r="D306" s="506">
        <f t="shared" si="176"/>
        <v>4</v>
      </c>
      <c r="E306" s="586">
        <f t="shared" si="177"/>
        <v>2</v>
      </c>
      <c r="F306" s="587">
        <f t="shared" si="177"/>
        <v>2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0</v>
      </c>
      <c r="Y306" s="506">
        <f>SUM(Y228+Y234+Y240+Y246+Y252+Y258+Y264+Y270+Y276+Y282+Y288+Y294+Y300)</f>
        <v>1</v>
      </c>
      <c r="Z306" s="506">
        <f t="shared" ref="Z306:AN306" si="183">SUM(Z228+Z234+Z240+Z246+Z252+Z258+Z264+Z270+Z276+Z282+Z288+Z294+Z300)</f>
        <v>1</v>
      </c>
      <c r="AA306" s="506">
        <f t="shared" si="183"/>
        <v>0</v>
      </c>
      <c r="AB306" s="506">
        <f t="shared" si="183"/>
        <v>0</v>
      </c>
      <c r="AC306" s="506">
        <f t="shared" si="183"/>
        <v>1</v>
      </c>
      <c r="AD306" s="506">
        <f t="shared" si="183"/>
        <v>1</v>
      </c>
      <c r="AE306" s="506">
        <f t="shared" si="183"/>
        <v>0</v>
      </c>
      <c r="AF306" s="506">
        <f t="shared" si="183"/>
        <v>0</v>
      </c>
      <c r="AG306" s="506">
        <f t="shared" si="183"/>
        <v>0</v>
      </c>
      <c r="AH306" s="506">
        <f t="shared" si="183"/>
        <v>0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4063" t="s">
        <v>40</v>
      </c>
      <c r="B308" s="4064"/>
      <c r="C308" s="4065"/>
      <c r="D308" s="4068" t="s">
        <v>4</v>
      </c>
      <c r="E308" s="4069"/>
      <c r="F308" s="4070"/>
      <c r="G308" s="4054" t="s">
        <v>5</v>
      </c>
      <c r="H308" s="4073"/>
      <c r="I308" s="4073"/>
      <c r="J308" s="4073"/>
      <c r="K308" s="4073"/>
      <c r="L308" s="4073"/>
      <c r="M308" s="4073"/>
      <c r="N308" s="4073"/>
      <c r="O308" s="4073"/>
      <c r="P308" s="4073"/>
      <c r="Q308" s="4073"/>
      <c r="R308" s="4073"/>
      <c r="S308" s="4073"/>
      <c r="T308" s="4073"/>
      <c r="U308" s="4073"/>
      <c r="V308" s="4073"/>
      <c r="W308" s="4073"/>
      <c r="X308" s="4073"/>
      <c r="Y308" s="4073"/>
      <c r="Z308" s="4073"/>
      <c r="AA308" s="4073"/>
      <c r="AB308" s="4073"/>
      <c r="AC308" s="4073"/>
      <c r="AD308" s="4073"/>
      <c r="AE308" s="4073"/>
      <c r="AF308" s="4073"/>
      <c r="AG308" s="4073"/>
      <c r="AH308" s="4073"/>
      <c r="AI308" s="4073"/>
      <c r="AJ308" s="4073"/>
      <c r="AK308" s="4073"/>
      <c r="AL308" s="4073"/>
      <c r="AM308" s="4073"/>
      <c r="AN308" s="4073"/>
      <c r="AO308" s="4073"/>
      <c r="AP308" s="4074"/>
      <c r="AQ308" s="4075" t="s">
        <v>7</v>
      </c>
      <c r="AR308" s="4076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4071"/>
      <c r="E309" s="3505"/>
      <c r="F309" s="4072"/>
      <c r="G309" s="4077" t="s">
        <v>14</v>
      </c>
      <c r="H309" s="4078"/>
      <c r="I309" s="4054" t="s">
        <v>15</v>
      </c>
      <c r="J309" s="4062"/>
      <c r="K309" s="4073" t="s">
        <v>16</v>
      </c>
      <c r="L309" s="4062"/>
      <c r="M309" s="4054" t="s">
        <v>17</v>
      </c>
      <c r="N309" s="4062"/>
      <c r="O309" s="4054" t="s">
        <v>18</v>
      </c>
      <c r="P309" s="4062"/>
      <c r="Q309" s="4054" t="s">
        <v>19</v>
      </c>
      <c r="R309" s="4062"/>
      <c r="S309" s="4054" t="s">
        <v>20</v>
      </c>
      <c r="T309" s="4062"/>
      <c r="U309" s="4054" t="s">
        <v>21</v>
      </c>
      <c r="V309" s="4062"/>
      <c r="W309" s="4054" t="s">
        <v>22</v>
      </c>
      <c r="X309" s="4062"/>
      <c r="Y309" s="4054" t="s">
        <v>23</v>
      </c>
      <c r="Z309" s="4061"/>
      <c r="AA309" s="4054" t="s">
        <v>24</v>
      </c>
      <c r="AB309" s="4061"/>
      <c r="AC309" s="4054" t="s">
        <v>247</v>
      </c>
      <c r="AD309" s="4061"/>
      <c r="AE309" s="4054" t="s">
        <v>248</v>
      </c>
      <c r="AF309" s="4061"/>
      <c r="AG309" s="4054" t="s">
        <v>249</v>
      </c>
      <c r="AH309" s="4061"/>
      <c r="AI309" s="4054" t="s">
        <v>250</v>
      </c>
      <c r="AJ309" s="4061"/>
      <c r="AK309" s="4054" t="s">
        <v>29</v>
      </c>
      <c r="AL309" s="4061"/>
      <c r="AM309" s="4054" t="s">
        <v>30</v>
      </c>
      <c r="AN309" s="4061"/>
      <c r="AO309" s="4054" t="s">
        <v>31</v>
      </c>
      <c r="AP309" s="4061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4066"/>
      <c r="B310" s="3499"/>
      <c r="C310" s="4067"/>
      <c r="D310" s="1817" t="s">
        <v>32</v>
      </c>
      <c r="E310" s="2261" t="s">
        <v>33</v>
      </c>
      <c r="F310" s="1819" t="s">
        <v>34</v>
      </c>
      <c r="G310" s="2262" t="s">
        <v>33</v>
      </c>
      <c r="H310" s="2263" t="s">
        <v>34</v>
      </c>
      <c r="I310" s="2264" t="s">
        <v>33</v>
      </c>
      <c r="J310" s="2263" t="s">
        <v>34</v>
      </c>
      <c r="K310" s="2264" t="s">
        <v>33</v>
      </c>
      <c r="L310" s="2263" t="s">
        <v>34</v>
      </c>
      <c r="M310" s="2264" t="s">
        <v>33</v>
      </c>
      <c r="N310" s="2263" t="s">
        <v>34</v>
      </c>
      <c r="O310" s="2264" t="s">
        <v>33</v>
      </c>
      <c r="P310" s="2263" t="s">
        <v>34</v>
      </c>
      <c r="Q310" s="2264" t="s">
        <v>33</v>
      </c>
      <c r="R310" s="2263" t="s">
        <v>34</v>
      </c>
      <c r="S310" s="2264" t="s">
        <v>33</v>
      </c>
      <c r="T310" s="2263" t="s">
        <v>34</v>
      </c>
      <c r="U310" s="2264" t="s">
        <v>33</v>
      </c>
      <c r="V310" s="2263" t="s">
        <v>34</v>
      </c>
      <c r="W310" s="2264" t="s">
        <v>33</v>
      </c>
      <c r="X310" s="2263" t="s">
        <v>34</v>
      </c>
      <c r="Y310" s="2264" t="s">
        <v>33</v>
      </c>
      <c r="Z310" s="2263" t="s">
        <v>34</v>
      </c>
      <c r="AA310" s="2264" t="s">
        <v>33</v>
      </c>
      <c r="AB310" s="2263" t="s">
        <v>34</v>
      </c>
      <c r="AC310" s="2264" t="s">
        <v>33</v>
      </c>
      <c r="AD310" s="2263" t="s">
        <v>34</v>
      </c>
      <c r="AE310" s="2264" t="s">
        <v>33</v>
      </c>
      <c r="AF310" s="2263" t="s">
        <v>34</v>
      </c>
      <c r="AG310" s="2264" t="s">
        <v>33</v>
      </c>
      <c r="AH310" s="2263" t="s">
        <v>34</v>
      </c>
      <c r="AI310" s="2264" t="s">
        <v>33</v>
      </c>
      <c r="AJ310" s="2263" t="s">
        <v>34</v>
      </c>
      <c r="AK310" s="2264" t="s">
        <v>33</v>
      </c>
      <c r="AL310" s="2263" t="s">
        <v>34</v>
      </c>
      <c r="AM310" s="2264" t="s">
        <v>33</v>
      </c>
      <c r="AN310" s="2263" t="s">
        <v>34</v>
      </c>
      <c r="AO310" s="2264" t="s">
        <v>33</v>
      </c>
      <c r="AP310" s="2263" t="s">
        <v>34</v>
      </c>
      <c r="AQ310" s="3853"/>
      <c r="AR310" s="3855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4058" t="s">
        <v>46</v>
      </c>
      <c r="B311" s="4059"/>
      <c r="C311" s="4060"/>
      <c r="D311" s="2265">
        <f>SUM(E311:F311)</f>
        <v>0</v>
      </c>
      <c r="E311" s="2266">
        <f t="shared" ref="E311:F315" si="184">SUM(G311+I311+K311+M311+O311+Q311+S311+U311+W311+Y311+AA311+AC311+AE311+AG311+AI311+AK311+AM311+AO311)</f>
        <v>0</v>
      </c>
      <c r="F311" s="2266">
        <f t="shared" si="184"/>
        <v>0</v>
      </c>
      <c r="G311" s="2267"/>
      <c r="H311" s="2268"/>
      <c r="I311" s="2267"/>
      <c r="J311" s="2268"/>
      <c r="K311" s="2267"/>
      <c r="L311" s="2268"/>
      <c r="M311" s="2267"/>
      <c r="N311" s="2268"/>
      <c r="O311" s="2267"/>
      <c r="P311" s="2268"/>
      <c r="Q311" s="2267"/>
      <c r="R311" s="2268"/>
      <c r="S311" s="2267"/>
      <c r="T311" s="2268"/>
      <c r="U311" s="2267"/>
      <c r="V311" s="2268"/>
      <c r="W311" s="2267"/>
      <c r="X311" s="2268"/>
      <c r="Y311" s="2267"/>
      <c r="Z311" s="2268"/>
      <c r="AA311" s="2267"/>
      <c r="AB311" s="2268"/>
      <c r="AC311" s="2267"/>
      <c r="AD311" s="2268"/>
      <c r="AE311" s="2267"/>
      <c r="AF311" s="2268"/>
      <c r="AG311" s="2267"/>
      <c r="AH311" s="2268"/>
      <c r="AI311" s="2267"/>
      <c r="AJ311" s="2268"/>
      <c r="AK311" s="2267"/>
      <c r="AL311" s="2268"/>
      <c r="AM311" s="2267"/>
      <c r="AN311" s="2268"/>
      <c r="AO311" s="2267"/>
      <c r="AP311" s="2269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4054" t="s">
        <v>287</v>
      </c>
      <c r="B317" s="4055"/>
      <c r="C317" s="2270" t="s">
        <v>288</v>
      </c>
      <c r="D317" s="2270" t="s">
        <v>289</v>
      </c>
      <c r="E317" s="2270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4056" t="s">
        <v>94</v>
      </c>
      <c r="B318" s="4057"/>
      <c r="C318" s="2271"/>
      <c r="D318" s="2271"/>
      <c r="E318" s="2271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3013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2627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68" workbookViewId="0">
      <selection activeCell="A4" sqref="A4:A5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",[8]NOMBRE!B2," - ","( ",[8]NOMBRE!C2,[8]NOMBRE!D2,[8]NOMBRE!E2,[8]NOMBRE!F2,[8]NOMBRE!G2,"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",[8]NOMBRE!B6," - ","( ",[8]NOMBRE!C6,[8]NOMBRE!D6," )")</f>
        <v>MES: JULIO - ( 07 )</v>
      </c>
      <c r="BU4" s="4"/>
      <c r="BV4" s="4"/>
      <c r="BW4" s="4"/>
    </row>
    <row r="5" spans="1:112" x14ac:dyDescent="0.2">
      <c r="A5" s="7" t="str">
        <f>CONCATENATE("AÑO: ",[8]NOMBRE!B7)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4064" t="s">
        <v>3</v>
      </c>
      <c r="B9" s="4064"/>
      <c r="C9" s="4065"/>
      <c r="D9" s="4214" t="s">
        <v>4</v>
      </c>
      <c r="E9" s="4214"/>
      <c r="F9" s="4215"/>
      <c r="G9" s="4054" t="s">
        <v>5</v>
      </c>
      <c r="H9" s="4073"/>
      <c r="I9" s="4073"/>
      <c r="J9" s="4073"/>
      <c r="K9" s="4073"/>
      <c r="L9" s="4073"/>
      <c r="M9" s="4073"/>
      <c r="N9" s="4073"/>
      <c r="O9" s="4073"/>
      <c r="P9" s="4073"/>
      <c r="Q9" s="4073"/>
      <c r="R9" s="4073"/>
      <c r="S9" s="4073"/>
      <c r="T9" s="4073"/>
      <c r="U9" s="4073"/>
      <c r="V9" s="4073"/>
      <c r="W9" s="4073"/>
      <c r="X9" s="4073"/>
      <c r="Y9" s="4073"/>
      <c r="Z9" s="4073"/>
      <c r="AA9" s="4073"/>
      <c r="AB9" s="4073"/>
      <c r="AC9" s="4073"/>
      <c r="AD9" s="4073"/>
      <c r="AE9" s="4073"/>
      <c r="AF9" s="4073"/>
      <c r="AG9" s="4073"/>
      <c r="AH9" s="4073"/>
      <c r="AI9" s="4073"/>
      <c r="AJ9" s="4073"/>
      <c r="AK9" s="4073"/>
      <c r="AL9" s="4073"/>
      <c r="AM9" s="4073"/>
      <c r="AN9" s="4073"/>
      <c r="AO9" s="4073"/>
      <c r="AP9" s="4074"/>
      <c r="AQ9" s="4215" t="s">
        <v>6</v>
      </c>
      <c r="AR9" s="4076" t="s">
        <v>7</v>
      </c>
      <c r="AS9" s="4076" t="s">
        <v>8</v>
      </c>
      <c r="AT9" s="4076" t="s">
        <v>9</v>
      </c>
      <c r="AU9" s="4076" t="s">
        <v>10</v>
      </c>
      <c r="AV9" s="4070" t="s">
        <v>11</v>
      </c>
      <c r="AW9" s="4076" t="s">
        <v>12</v>
      </c>
      <c r="AX9" s="4076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4184"/>
      <c r="G10" s="4175" t="s">
        <v>14</v>
      </c>
      <c r="H10" s="4078"/>
      <c r="I10" s="4054" t="s">
        <v>15</v>
      </c>
      <c r="J10" s="4062"/>
      <c r="K10" s="4073" t="s">
        <v>16</v>
      </c>
      <c r="L10" s="4062"/>
      <c r="M10" s="4054" t="s">
        <v>17</v>
      </c>
      <c r="N10" s="4062"/>
      <c r="O10" s="4054" t="s">
        <v>18</v>
      </c>
      <c r="P10" s="4062"/>
      <c r="Q10" s="4054" t="s">
        <v>19</v>
      </c>
      <c r="R10" s="4062"/>
      <c r="S10" s="4054" t="s">
        <v>20</v>
      </c>
      <c r="T10" s="4062"/>
      <c r="U10" s="4054" t="s">
        <v>21</v>
      </c>
      <c r="V10" s="4062"/>
      <c r="W10" s="4054" t="s">
        <v>22</v>
      </c>
      <c r="X10" s="4062"/>
      <c r="Y10" s="4054" t="s">
        <v>23</v>
      </c>
      <c r="Z10" s="4061"/>
      <c r="AA10" s="4054" t="s">
        <v>24</v>
      </c>
      <c r="AB10" s="4061"/>
      <c r="AC10" s="4054" t="s">
        <v>25</v>
      </c>
      <c r="AD10" s="4061"/>
      <c r="AE10" s="4054" t="s">
        <v>26</v>
      </c>
      <c r="AF10" s="4061"/>
      <c r="AG10" s="4054" t="s">
        <v>27</v>
      </c>
      <c r="AH10" s="4061"/>
      <c r="AI10" s="4054" t="s">
        <v>28</v>
      </c>
      <c r="AJ10" s="4061"/>
      <c r="AK10" s="4054" t="s">
        <v>29</v>
      </c>
      <c r="AL10" s="4061"/>
      <c r="AM10" s="4054" t="s">
        <v>30</v>
      </c>
      <c r="AN10" s="4061"/>
      <c r="AO10" s="4054" t="s">
        <v>31</v>
      </c>
      <c r="AP10" s="4196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4067"/>
      <c r="D11" s="2272" t="s">
        <v>32</v>
      </c>
      <c r="E11" s="2273" t="s">
        <v>33</v>
      </c>
      <c r="F11" s="2263" t="s">
        <v>34</v>
      </c>
      <c r="G11" s="2264" t="s">
        <v>33</v>
      </c>
      <c r="H11" s="2263" t="s">
        <v>34</v>
      </c>
      <c r="I11" s="2264" t="s">
        <v>33</v>
      </c>
      <c r="J11" s="2263" t="s">
        <v>34</v>
      </c>
      <c r="K11" s="2264" t="s">
        <v>33</v>
      </c>
      <c r="L11" s="2263" t="s">
        <v>34</v>
      </c>
      <c r="M11" s="2264" t="s">
        <v>33</v>
      </c>
      <c r="N11" s="2263" t="s">
        <v>34</v>
      </c>
      <c r="O11" s="2264" t="s">
        <v>33</v>
      </c>
      <c r="P11" s="2263" t="s">
        <v>34</v>
      </c>
      <c r="Q11" s="2264" t="s">
        <v>33</v>
      </c>
      <c r="R11" s="2263" t="s">
        <v>34</v>
      </c>
      <c r="S11" s="2264" t="s">
        <v>33</v>
      </c>
      <c r="T11" s="2263" t="s">
        <v>34</v>
      </c>
      <c r="U11" s="2264" t="s">
        <v>33</v>
      </c>
      <c r="V11" s="2263" t="s">
        <v>34</v>
      </c>
      <c r="W11" s="2264" t="s">
        <v>33</v>
      </c>
      <c r="X11" s="2263" t="s">
        <v>34</v>
      </c>
      <c r="Y11" s="2264" t="s">
        <v>33</v>
      </c>
      <c r="Z11" s="2263" t="s">
        <v>34</v>
      </c>
      <c r="AA11" s="2264" t="s">
        <v>33</v>
      </c>
      <c r="AB11" s="2263" t="s">
        <v>34</v>
      </c>
      <c r="AC11" s="2264" t="s">
        <v>33</v>
      </c>
      <c r="AD11" s="2263" t="s">
        <v>34</v>
      </c>
      <c r="AE11" s="2264" t="s">
        <v>33</v>
      </c>
      <c r="AF11" s="2263" t="s">
        <v>34</v>
      </c>
      <c r="AG11" s="2264" t="s">
        <v>33</v>
      </c>
      <c r="AH11" s="2263" t="s">
        <v>34</v>
      </c>
      <c r="AI11" s="2264" t="s">
        <v>33</v>
      </c>
      <c r="AJ11" s="2263" t="s">
        <v>34</v>
      </c>
      <c r="AK11" s="2264" t="s">
        <v>33</v>
      </c>
      <c r="AL11" s="2263" t="s">
        <v>34</v>
      </c>
      <c r="AM11" s="2264" t="s">
        <v>33</v>
      </c>
      <c r="AN11" s="2263" t="s">
        <v>34</v>
      </c>
      <c r="AO11" s="2264" t="s">
        <v>33</v>
      </c>
      <c r="AP11" s="2274" t="s">
        <v>34</v>
      </c>
      <c r="AQ11" s="4184"/>
      <c r="AR11" s="3855"/>
      <c r="AS11" s="3855"/>
      <c r="AT11" s="3855"/>
      <c r="AU11" s="3855"/>
      <c r="AV11" s="4072"/>
      <c r="AW11" s="3855"/>
      <c r="AX11" s="3855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4211" t="s">
        <v>35</v>
      </c>
      <c r="B12" s="4212"/>
      <c r="C12" s="4213"/>
      <c r="D12" s="2275">
        <f>SUM(E12+F12)</f>
        <v>0</v>
      </c>
      <c r="E12" s="2276">
        <f>SUM(G12+I12+K12+M12+O12+Q12+S12+U12+W12+Y12+AA12+AC12+AE12+AG12+AI12+AK12+AM12+AO12)</f>
        <v>0</v>
      </c>
      <c r="F12" s="2277">
        <f t="shared" ref="E12:F15" si="0">SUM(H12+J12+L12+N12+P12+R12+T12+V12+X12+Z12+AB12+AD12+AF12+AH12+AJ12+AL12+AN12+AP12)</f>
        <v>0</v>
      </c>
      <c r="G12" s="24"/>
      <c r="H12" s="25"/>
      <c r="I12" s="2278"/>
      <c r="J12" s="25"/>
      <c r="K12" s="2278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2067"/>
      <c r="H16" s="2067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3840" t="s">
        <v>40</v>
      </c>
      <c r="B17" s="4105"/>
      <c r="C17" s="4106"/>
      <c r="D17" s="4054" t="s">
        <v>41</v>
      </c>
      <c r="E17" s="4094"/>
      <c r="F17" s="4062"/>
      <c r="G17" s="4052" t="s">
        <v>14</v>
      </c>
      <c r="H17" s="4138"/>
      <c r="I17" s="4062" t="s">
        <v>15</v>
      </c>
      <c r="J17" s="4200"/>
      <c r="K17" s="4054" t="s">
        <v>16</v>
      </c>
      <c r="L17" s="4062"/>
      <c r="M17" s="4062" t="s">
        <v>17</v>
      </c>
      <c r="N17" s="4200"/>
      <c r="O17" s="4054" t="s">
        <v>18</v>
      </c>
      <c r="P17" s="4062"/>
      <c r="Q17" s="4054" t="s">
        <v>19</v>
      </c>
      <c r="R17" s="4062"/>
      <c r="S17" s="4054" t="s">
        <v>20</v>
      </c>
      <c r="T17" s="4062"/>
      <c r="U17" s="4054" t="s">
        <v>21</v>
      </c>
      <c r="V17" s="4062"/>
      <c r="W17" s="4094" t="s">
        <v>22</v>
      </c>
      <c r="X17" s="4094"/>
      <c r="Y17" s="4054" t="s">
        <v>23</v>
      </c>
      <c r="Z17" s="4061"/>
      <c r="AA17" s="4094" t="s">
        <v>24</v>
      </c>
      <c r="AB17" s="4126"/>
      <c r="AC17" s="4094" t="s">
        <v>25</v>
      </c>
      <c r="AD17" s="4126"/>
      <c r="AE17" s="4094" t="s">
        <v>26</v>
      </c>
      <c r="AF17" s="4126"/>
      <c r="AG17" s="4094" t="s">
        <v>27</v>
      </c>
      <c r="AH17" s="4126"/>
      <c r="AI17" s="4094" t="s">
        <v>28</v>
      </c>
      <c r="AJ17" s="4126"/>
      <c r="AK17" s="4094" t="s">
        <v>29</v>
      </c>
      <c r="AL17" s="4126"/>
      <c r="AM17" s="4094" t="s">
        <v>30</v>
      </c>
      <c r="AN17" s="4061"/>
      <c r="AO17" s="4094" t="s">
        <v>31</v>
      </c>
      <c r="AP17" s="4196"/>
      <c r="AQ17" s="3970" t="s">
        <v>6</v>
      </c>
      <c r="AR17" s="3970" t="s">
        <v>7</v>
      </c>
      <c r="AS17" s="3854" t="s">
        <v>8</v>
      </c>
      <c r="AT17" s="3854" t="s">
        <v>42</v>
      </c>
      <c r="AU17" s="3970" t="s">
        <v>9</v>
      </c>
      <c r="AV17" s="4046" t="s">
        <v>10</v>
      </c>
      <c r="AW17" s="4046" t="s">
        <v>12</v>
      </c>
      <c r="AX17" s="4046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4066"/>
      <c r="B18" s="3499"/>
      <c r="C18" s="4067"/>
      <c r="D18" s="2264" t="s">
        <v>32</v>
      </c>
      <c r="E18" s="2279" t="s">
        <v>33</v>
      </c>
      <c r="F18" s="617" t="s">
        <v>34</v>
      </c>
      <c r="G18" s="2264" t="s">
        <v>33</v>
      </c>
      <c r="H18" s="2263" t="s">
        <v>34</v>
      </c>
      <c r="I18" s="1839" t="s">
        <v>33</v>
      </c>
      <c r="J18" s="617" t="s">
        <v>34</v>
      </c>
      <c r="K18" s="1839" t="s">
        <v>33</v>
      </c>
      <c r="L18" s="2071" t="s">
        <v>34</v>
      </c>
      <c r="M18" s="1839" t="s">
        <v>33</v>
      </c>
      <c r="N18" s="617" t="s">
        <v>34</v>
      </c>
      <c r="O18" s="1839" t="s">
        <v>33</v>
      </c>
      <c r="P18" s="617" t="s">
        <v>34</v>
      </c>
      <c r="Q18" s="1839" t="s">
        <v>33</v>
      </c>
      <c r="R18" s="617" t="s">
        <v>34</v>
      </c>
      <c r="S18" s="1839" t="s">
        <v>33</v>
      </c>
      <c r="T18" s="617" t="s">
        <v>34</v>
      </c>
      <c r="U18" s="2264" t="s">
        <v>33</v>
      </c>
      <c r="V18" s="2263" t="s">
        <v>34</v>
      </c>
      <c r="W18" s="2262" t="s">
        <v>33</v>
      </c>
      <c r="X18" s="2073" t="s">
        <v>34</v>
      </c>
      <c r="Y18" s="2264" t="s">
        <v>33</v>
      </c>
      <c r="Z18" s="2263" t="s">
        <v>34</v>
      </c>
      <c r="AA18" s="2262" t="s">
        <v>33</v>
      </c>
      <c r="AB18" s="2073" t="s">
        <v>34</v>
      </c>
      <c r="AC18" s="2264" t="s">
        <v>33</v>
      </c>
      <c r="AD18" s="2263" t="s">
        <v>34</v>
      </c>
      <c r="AE18" s="2262" t="s">
        <v>33</v>
      </c>
      <c r="AF18" s="2073" t="s">
        <v>34</v>
      </c>
      <c r="AG18" s="2264" t="s">
        <v>33</v>
      </c>
      <c r="AH18" s="2263" t="s">
        <v>34</v>
      </c>
      <c r="AI18" s="2262" t="s">
        <v>33</v>
      </c>
      <c r="AJ18" s="2073" t="s">
        <v>34</v>
      </c>
      <c r="AK18" s="2264" t="s">
        <v>33</v>
      </c>
      <c r="AL18" s="2263" t="s">
        <v>34</v>
      </c>
      <c r="AM18" s="2262" t="s">
        <v>33</v>
      </c>
      <c r="AN18" s="2263" t="s">
        <v>34</v>
      </c>
      <c r="AO18" s="2262" t="s">
        <v>33</v>
      </c>
      <c r="AP18" s="2274" t="s">
        <v>34</v>
      </c>
      <c r="AQ18" s="3304"/>
      <c r="AR18" s="3471"/>
      <c r="AS18" s="3855"/>
      <c r="AT18" s="3855"/>
      <c r="AU18" s="4184"/>
      <c r="AV18" s="4047"/>
      <c r="AW18" s="4047"/>
      <c r="AX18" s="4047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4178" t="s">
        <v>43</v>
      </c>
      <c r="B19" s="4179"/>
      <c r="C19" s="4210"/>
      <c r="D19" s="2280">
        <f>SUM(E19+F19)</f>
        <v>0</v>
      </c>
      <c r="E19" s="2276">
        <f>SUM(G19+I19+K19+M19+O19+Q19+S19+U19+W19+Y19+AA19+AC19+AE19+AG19+AI19+AK19+AM19+AO19)</f>
        <v>0</v>
      </c>
      <c r="F19" s="2277">
        <f>SUM(H19+J19+L19+N19+P19+R19+T19+V19+X19+Z19+AB19+AD19+AF19+AH19+AJ19+AL19+AN19+AP19)</f>
        <v>0</v>
      </c>
      <c r="G19" s="2278"/>
      <c r="H19" s="2268"/>
      <c r="I19" s="2278"/>
      <c r="J19" s="2281"/>
      <c r="K19" s="2278"/>
      <c r="L19" s="2268"/>
      <c r="M19" s="2278"/>
      <c r="N19" s="2281"/>
      <c r="O19" s="2278"/>
      <c r="P19" s="2268"/>
      <c r="Q19" s="2278"/>
      <c r="R19" s="2268"/>
      <c r="S19" s="2278"/>
      <c r="T19" s="2268"/>
      <c r="U19" s="2278"/>
      <c r="V19" s="2268"/>
      <c r="W19" s="2267"/>
      <c r="X19" s="2282"/>
      <c r="Y19" s="2278"/>
      <c r="Z19" s="2268"/>
      <c r="AA19" s="2267"/>
      <c r="AB19" s="2282"/>
      <c r="AC19" s="2278"/>
      <c r="AD19" s="2268"/>
      <c r="AE19" s="2267"/>
      <c r="AF19" s="2282"/>
      <c r="AG19" s="2278"/>
      <c r="AH19" s="2268"/>
      <c r="AI19" s="2267"/>
      <c r="AJ19" s="2282"/>
      <c r="AK19" s="2278"/>
      <c r="AL19" s="2268"/>
      <c r="AM19" s="2267"/>
      <c r="AN19" s="2268"/>
      <c r="AO19" s="2267"/>
      <c r="AP19" s="2269"/>
      <c r="AQ19" s="2283"/>
      <c r="AR19" s="2281"/>
      <c r="AS19" s="2284"/>
      <c r="AT19" s="2284"/>
      <c r="AU19" s="2284"/>
      <c r="AV19" s="2284"/>
      <c r="AW19" s="2284"/>
      <c r="AX19" s="2284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23</v>
      </c>
      <c r="E22" s="35">
        <f t="shared" si="25"/>
        <v>12</v>
      </c>
      <c r="F22" s="36">
        <f t="shared" si="25"/>
        <v>11</v>
      </c>
      <c r="G22" s="37">
        <v>0</v>
      </c>
      <c r="H22" s="39">
        <v>0</v>
      </c>
      <c r="I22" s="37">
        <v>0</v>
      </c>
      <c r="J22" s="38">
        <v>0</v>
      </c>
      <c r="K22" s="37">
        <v>0</v>
      </c>
      <c r="L22" s="39">
        <v>0</v>
      </c>
      <c r="M22" s="37">
        <v>0</v>
      </c>
      <c r="N22" s="38">
        <v>0</v>
      </c>
      <c r="O22" s="37">
        <v>0</v>
      </c>
      <c r="P22" s="39">
        <v>2</v>
      </c>
      <c r="Q22" s="37">
        <v>1</v>
      </c>
      <c r="R22" s="39">
        <v>1</v>
      </c>
      <c r="S22" s="37">
        <v>3</v>
      </c>
      <c r="T22" s="39">
        <v>4</v>
      </c>
      <c r="U22" s="37">
        <v>2</v>
      </c>
      <c r="V22" s="39">
        <v>0</v>
      </c>
      <c r="W22" s="68">
        <v>3</v>
      </c>
      <c r="X22" s="69">
        <v>4</v>
      </c>
      <c r="Y22" s="37">
        <v>3</v>
      </c>
      <c r="Z22" s="39">
        <v>0</v>
      </c>
      <c r="AA22" s="68">
        <v>0</v>
      </c>
      <c r="AB22" s="69">
        <v>0</v>
      </c>
      <c r="AC22" s="37">
        <v>0</v>
      </c>
      <c r="AD22" s="39">
        <v>0</v>
      </c>
      <c r="AE22" s="68">
        <v>0</v>
      </c>
      <c r="AF22" s="69">
        <v>0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38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26</v>
      </c>
      <c r="E23" s="35">
        <f t="shared" si="25"/>
        <v>13</v>
      </c>
      <c r="F23" s="36">
        <f t="shared" si="25"/>
        <v>13</v>
      </c>
      <c r="G23" s="37">
        <v>0</v>
      </c>
      <c r="H23" s="39">
        <v>0</v>
      </c>
      <c r="I23" s="37">
        <v>1</v>
      </c>
      <c r="J23" s="38">
        <v>0</v>
      </c>
      <c r="K23" s="37">
        <v>0</v>
      </c>
      <c r="L23" s="39">
        <v>0</v>
      </c>
      <c r="M23" s="37">
        <v>1</v>
      </c>
      <c r="N23" s="38">
        <v>5</v>
      </c>
      <c r="O23" s="37">
        <v>1</v>
      </c>
      <c r="P23" s="39">
        <v>4</v>
      </c>
      <c r="Q23" s="37">
        <v>0</v>
      </c>
      <c r="R23" s="39">
        <v>0</v>
      </c>
      <c r="S23" s="37">
        <v>2</v>
      </c>
      <c r="T23" s="39">
        <v>2</v>
      </c>
      <c r="U23" s="37">
        <v>0</v>
      </c>
      <c r="V23" s="39">
        <v>1</v>
      </c>
      <c r="W23" s="68">
        <v>5</v>
      </c>
      <c r="X23" s="69">
        <v>1</v>
      </c>
      <c r="Y23" s="37">
        <v>1</v>
      </c>
      <c r="Z23" s="39">
        <v>0</v>
      </c>
      <c r="AA23" s="68">
        <v>1</v>
      </c>
      <c r="AB23" s="69">
        <v>0</v>
      </c>
      <c r="AC23" s="37">
        <v>0</v>
      </c>
      <c r="AD23" s="39">
        <v>0</v>
      </c>
      <c r="AE23" s="68">
        <v>1</v>
      </c>
      <c r="AF23" s="69">
        <v>0</v>
      </c>
      <c r="AG23" s="37">
        <v>0</v>
      </c>
      <c r="AH23" s="39">
        <v>0</v>
      </c>
      <c r="AI23" s="68">
        <v>0</v>
      </c>
      <c r="AJ23" s="69">
        <v>0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13</v>
      </c>
      <c r="E26" s="35">
        <f t="shared" si="25"/>
        <v>4</v>
      </c>
      <c r="F26" s="36">
        <f t="shared" si="25"/>
        <v>9</v>
      </c>
      <c r="G26" s="37">
        <v>0</v>
      </c>
      <c r="H26" s="39">
        <v>0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2</v>
      </c>
      <c r="Q26" s="37">
        <v>0</v>
      </c>
      <c r="R26" s="39">
        <v>0</v>
      </c>
      <c r="S26" s="37">
        <v>0</v>
      </c>
      <c r="T26" s="39">
        <v>0</v>
      </c>
      <c r="U26" s="37">
        <v>1</v>
      </c>
      <c r="V26" s="39">
        <v>0</v>
      </c>
      <c r="W26" s="68">
        <v>1</v>
      </c>
      <c r="X26" s="69">
        <v>1</v>
      </c>
      <c r="Y26" s="37">
        <v>1</v>
      </c>
      <c r="Z26" s="39">
        <v>2</v>
      </c>
      <c r="AA26" s="68">
        <v>0</v>
      </c>
      <c r="AB26" s="69">
        <v>0</v>
      </c>
      <c r="AC26" s="37">
        <v>0</v>
      </c>
      <c r="AD26" s="39">
        <v>0</v>
      </c>
      <c r="AE26" s="68">
        <v>0</v>
      </c>
      <c r="AF26" s="69">
        <v>0</v>
      </c>
      <c r="AG26" s="37">
        <v>0</v>
      </c>
      <c r="AH26" s="39">
        <v>0</v>
      </c>
      <c r="AI26" s="68">
        <v>0</v>
      </c>
      <c r="AJ26" s="69">
        <v>1</v>
      </c>
      <c r="AK26" s="37">
        <v>1</v>
      </c>
      <c r="AL26" s="39">
        <v>3</v>
      </c>
      <c r="AM26" s="68">
        <v>0</v>
      </c>
      <c r="AN26" s="39">
        <v>0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138</v>
      </c>
      <c r="E31" s="35">
        <f t="shared" si="25"/>
        <v>74</v>
      </c>
      <c r="F31" s="36">
        <f t="shared" si="25"/>
        <v>64</v>
      </c>
      <c r="G31" s="37">
        <v>0</v>
      </c>
      <c r="H31" s="39">
        <v>0</v>
      </c>
      <c r="I31" s="37">
        <v>0</v>
      </c>
      <c r="J31" s="38">
        <v>0</v>
      </c>
      <c r="K31" s="37">
        <v>6</v>
      </c>
      <c r="L31" s="39">
        <v>0</v>
      </c>
      <c r="M31" s="37">
        <v>0</v>
      </c>
      <c r="N31" s="38">
        <v>4</v>
      </c>
      <c r="O31" s="37">
        <v>6</v>
      </c>
      <c r="P31" s="39">
        <v>9</v>
      </c>
      <c r="Q31" s="37">
        <v>13</v>
      </c>
      <c r="R31" s="39">
        <v>3</v>
      </c>
      <c r="S31" s="37">
        <v>11</v>
      </c>
      <c r="T31" s="39">
        <v>4</v>
      </c>
      <c r="U31" s="37">
        <v>7</v>
      </c>
      <c r="V31" s="39">
        <v>24</v>
      </c>
      <c r="W31" s="68">
        <v>18</v>
      </c>
      <c r="X31" s="69">
        <v>10</v>
      </c>
      <c r="Y31" s="37">
        <v>8</v>
      </c>
      <c r="Z31" s="39">
        <v>0</v>
      </c>
      <c r="AA31" s="68">
        <v>0</v>
      </c>
      <c r="AB31" s="69">
        <v>0</v>
      </c>
      <c r="AC31" s="37">
        <v>0</v>
      </c>
      <c r="AD31" s="39">
        <v>0</v>
      </c>
      <c r="AE31" s="68">
        <v>2</v>
      </c>
      <c r="AF31" s="69">
        <v>0</v>
      </c>
      <c r="AG31" s="37">
        <v>3</v>
      </c>
      <c r="AH31" s="39">
        <v>4</v>
      </c>
      <c r="AI31" s="68">
        <v>0</v>
      </c>
      <c r="AJ31" s="69">
        <v>4</v>
      </c>
      <c r="AK31" s="37">
        <v>0</v>
      </c>
      <c r="AL31" s="39">
        <v>2</v>
      </c>
      <c r="AM31" s="68">
        <v>0</v>
      </c>
      <c r="AN31" s="39">
        <v>0</v>
      </c>
      <c r="AO31" s="68">
        <v>0</v>
      </c>
      <c r="AP31" s="40">
        <v>0</v>
      </c>
      <c r="AQ31" s="70">
        <v>0</v>
      </c>
      <c r="AR31" s="38">
        <v>0</v>
      </c>
      <c r="AS31" s="70">
        <v>0</v>
      </c>
      <c r="AT31" s="70">
        <v>0</v>
      </c>
      <c r="AU31" s="70">
        <v>16</v>
      </c>
      <c r="AV31" s="70">
        <v>0</v>
      </c>
      <c r="AW31" s="70">
        <v>1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4200" t="s">
        <v>60</v>
      </c>
      <c r="B36" s="4200"/>
      <c r="C36" s="4200"/>
      <c r="D36" s="2285">
        <f t="shared" ref="D36:AV36" si="27">SUM(D19:D35)</f>
        <v>200</v>
      </c>
      <c r="E36" s="2286">
        <f t="shared" si="27"/>
        <v>103</v>
      </c>
      <c r="F36" s="2287">
        <f t="shared" si="27"/>
        <v>97</v>
      </c>
      <c r="G36" s="2285">
        <f t="shared" si="27"/>
        <v>0</v>
      </c>
      <c r="H36" s="2287">
        <f t="shared" si="27"/>
        <v>0</v>
      </c>
      <c r="I36" s="2285">
        <f t="shared" si="27"/>
        <v>1</v>
      </c>
      <c r="J36" s="2287">
        <f t="shared" si="27"/>
        <v>0</v>
      </c>
      <c r="K36" s="2285">
        <f t="shared" si="27"/>
        <v>6</v>
      </c>
      <c r="L36" s="2287">
        <f t="shared" si="27"/>
        <v>0</v>
      </c>
      <c r="M36" s="2285">
        <f t="shared" si="27"/>
        <v>1</v>
      </c>
      <c r="N36" s="2287">
        <f t="shared" si="27"/>
        <v>9</v>
      </c>
      <c r="O36" s="2285">
        <f t="shared" si="27"/>
        <v>7</v>
      </c>
      <c r="P36" s="2287">
        <f t="shared" si="27"/>
        <v>17</v>
      </c>
      <c r="Q36" s="2285">
        <f t="shared" si="27"/>
        <v>14</v>
      </c>
      <c r="R36" s="2287">
        <f t="shared" si="27"/>
        <v>4</v>
      </c>
      <c r="S36" s="2285">
        <f t="shared" si="27"/>
        <v>16</v>
      </c>
      <c r="T36" s="2287">
        <f t="shared" si="27"/>
        <v>10</v>
      </c>
      <c r="U36" s="2285">
        <f t="shared" si="27"/>
        <v>10</v>
      </c>
      <c r="V36" s="2287">
        <f t="shared" si="27"/>
        <v>25</v>
      </c>
      <c r="W36" s="2288">
        <f t="shared" si="27"/>
        <v>27</v>
      </c>
      <c r="X36" s="2084">
        <f t="shared" si="27"/>
        <v>16</v>
      </c>
      <c r="Y36" s="2285">
        <f t="shared" si="27"/>
        <v>13</v>
      </c>
      <c r="Z36" s="2287">
        <f t="shared" si="27"/>
        <v>2</v>
      </c>
      <c r="AA36" s="2288">
        <f t="shared" si="27"/>
        <v>1</v>
      </c>
      <c r="AB36" s="2084">
        <f t="shared" si="27"/>
        <v>0</v>
      </c>
      <c r="AC36" s="2285">
        <f t="shared" si="27"/>
        <v>0</v>
      </c>
      <c r="AD36" s="2287">
        <f t="shared" si="27"/>
        <v>0</v>
      </c>
      <c r="AE36" s="2285">
        <f t="shared" si="27"/>
        <v>3</v>
      </c>
      <c r="AF36" s="2084">
        <f t="shared" si="27"/>
        <v>0</v>
      </c>
      <c r="AG36" s="2285">
        <f t="shared" si="27"/>
        <v>3</v>
      </c>
      <c r="AH36" s="2287">
        <f t="shared" si="27"/>
        <v>4</v>
      </c>
      <c r="AI36" s="2285">
        <f t="shared" si="27"/>
        <v>0</v>
      </c>
      <c r="AJ36" s="2084">
        <f t="shared" si="27"/>
        <v>5</v>
      </c>
      <c r="AK36" s="2285">
        <f t="shared" si="27"/>
        <v>1</v>
      </c>
      <c r="AL36" s="2287">
        <f t="shared" si="27"/>
        <v>5</v>
      </c>
      <c r="AM36" s="2285">
        <f t="shared" si="27"/>
        <v>0</v>
      </c>
      <c r="AN36" s="2287">
        <f t="shared" si="27"/>
        <v>0</v>
      </c>
      <c r="AO36" s="2285">
        <f t="shared" si="27"/>
        <v>0</v>
      </c>
      <c r="AP36" s="2289">
        <f t="shared" si="27"/>
        <v>0</v>
      </c>
      <c r="AQ36" s="2287">
        <f t="shared" si="27"/>
        <v>0</v>
      </c>
      <c r="AR36" s="2287">
        <f t="shared" si="27"/>
        <v>0</v>
      </c>
      <c r="AS36" s="2290">
        <f t="shared" si="27"/>
        <v>0</v>
      </c>
      <c r="AT36" s="2290">
        <f t="shared" si="27"/>
        <v>0</v>
      </c>
      <c r="AU36" s="2290">
        <f t="shared" si="27"/>
        <v>16</v>
      </c>
      <c r="AV36" s="2290">
        <f t="shared" si="27"/>
        <v>0</v>
      </c>
      <c r="AW36" s="2290">
        <f>SUM(AW19:AW35)</f>
        <v>1</v>
      </c>
      <c r="AX36" s="2290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4002" t="s">
        <v>62</v>
      </c>
      <c r="B38" s="4104"/>
      <c r="C38" s="4104"/>
      <c r="D38" s="4002" t="s">
        <v>63</v>
      </c>
      <c r="E38" s="4104"/>
      <c r="F38" s="3970"/>
      <c r="G38" s="4054" t="s">
        <v>64</v>
      </c>
      <c r="H38" s="4094"/>
      <c r="I38" s="4094"/>
      <c r="J38" s="4094"/>
      <c r="K38" s="4094"/>
      <c r="L38" s="4094"/>
      <c r="M38" s="4094"/>
      <c r="N38" s="4094"/>
      <c r="O38" s="4094"/>
      <c r="P38" s="4094"/>
      <c r="Q38" s="4094"/>
      <c r="R38" s="4094"/>
      <c r="S38" s="4094"/>
      <c r="T38" s="4094"/>
      <c r="U38" s="4094"/>
      <c r="V38" s="4094"/>
      <c r="W38" s="4094"/>
      <c r="X38" s="4094"/>
      <c r="Y38" s="4094"/>
      <c r="Z38" s="4094"/>
      <c r="AA38" s="4094"/>
      <c r="AB38" s="4094"/>
      <c r="AC38" s="4094"/>
      <c r="AD38" s="4094"/>
      <c r="AE38" s="4094"/>
      <c r="AF38" s="4094"/>
      <c r="AG38" s="4094"/>
      <c r="AH38" s="4094"/>
      <c r="AI38" s="4094"/>
      <c r="AJ38" s="4094"/>
      <c r="AK38" s="4094"/>
      <c r="AL38" s="4094"/>
      <c r="AM38" s="4094"/>
      <c r="AN38" s="4094"/>
      <c r="AO38" s="4094"/>
      <c r="AP38" s="4074"/>
      <c r="AQ38" s="3970" t="s">
        <v>6</v>
      </c>
      <c r="AR38" s="3970" t="s">
        <v>7</v>
      </c>
      <c r="AS38" s="3970" t="s">
        <v>8</v>
      </c>
      <c r="AT38" s="3970" t="s">
        <v>9</v>
      </c>
      <c r="AU38" s="3854" t="s">
        <v>65</v>
      </c>
      <c r="AV38" s="3854" t="s">
        <v>13</v>
      </c>
      <c r="AW38" s="3854" t="s">
        <v>10</v>
      </c>
      <c r="AX38" s="4118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4184"/>
      <c r="G39" s="4175" t="s">
        <v>14</v>
      </c>
      <c r="H39" s="4078"/>
      <c r="I39" s="4054" t="s">
        <v>15</v>
      </c>
      <c r="J39" s="4062"/>
      <c r="K39" s="4094" t="s">
        <v>16</v>
      </c>
      <c r="L39" s="4062"/>
      <c r="M39" s="4054" t="s">
        <v>17</v>
      </c>
      <c r="N39" s="4062"/>
      <c r="O39" s="4054" t="s">
        <v>18</v>
      </c>
      <c r="P39" s="4062"/>
      <c r="Q39" s="4054" t="s">
        <v>19</v>
      </c>
      <c r="R39" s="4062"/>
      <c r="S39" s="4054" t="s">
        <v>20</v>
      </c>
      <c r="T39" s="4062"/>
      <c r="U39" s="4054" t="s">
        <v>21</v>
      </c>
      <c r="V39" s="4062"/>
      <c r="W39" s="4054" t="s">
        <v>22</v>
      </c>
      <c r="X39" s="4062"/>
      <c r="Y39" s="4054" t="s">
        <v>23</v>
      </c>
      <c r="Z39" s="4061"/>
      <c r="AA39" s="4054" t="s">
        <v>24</v>
      </c>
      <c r="AB39" s="4061"/>
      <c r="AC39" s="4054" t="s">
        <v>25</v>
      </c>
      <c r="AD39" s="4061"/>
      <c r="AE39" s="4054" t="s">
        <v>26</v>
      </c>
      <c r="AF39" s="4061"/>
      <c r="AG39" s="4054" t="s">
        <v>27</v>
      </c>
      <c r="AH39" s="4061"/>
      <c r="AI39" s="4054" t="s">
        <v>28</v>
      </c>
      <c r="AJ39" s="4061"/>
      <c r="AK39" s="4054" t="s">
        <v>29</v>
      </c>
      <c r="AL39" s="4061"/>
      <c r="AM39" s="4054" t="s">
        <v>30</v>
      </c>
      <c r="AN39" s="4061"/>
      <c r="AO39" s="4054" t="s">
        <v>31</v>
      </c>
      <c r="AP39" s="4196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2291" t="s">
        <v>32</v>
      </c>
      <c r="E40" s="2273" t="s">
        <v>33</v>
      </c>
      <c r="F40" s="2292" t="s">
        <v>34</v>
      </c>
      <c r="G40" s="2291" t="s">
        <v>33</v>
      </c>
      <c r="H40" s="2292" t="s">
        <v>34</v>
      </c>
      <c r="I40" s="2291" t="s">
        <v>33</v>
      </c>
      <c r="J40" s="2292" t="s">
        <v>34</v>
      </c>
      <c r="K40" s="2272" t="s">
        <v>33</v>
      </c>
      <c r="L40" s="2292" t="s">
        <v>34</v>
      </c>
      <c r="M40" s="2273" t="s">
        <v>33</v>
      </c>
      <c r="N40" s="2292" t="s">
        <v>34</v>
      </c>
      <c r="O40" s="2273" t="s">
        <v>33</v>
      </c>
      <c r="P40" s="2292" t="s">
        <v>34</v>
      </c>
      <c r="Q40" s="2273" t="s">
        <v>33</v>
      </c>
      <c r="R40" s="2292" t="s">
        <v>34</v>
      </c>
      <c r="S40" s="2273" t="s">
        <v>33</v>
      </c>
      <c r="T40" s="2292" t="s">
        <v>34</v>
      </c>
      <c r="U40" s="2293" t="s">
        <v>33</v>
      </c>
      <c r="V40" s="2263" t="s">
        <v>34</v>
      </c>
      <c r="W40" s="2293" t="s">
        <v>33</v>
      </c>
      <c r="X40" s="2263" t="s">
        <v>34</v>
      </c>
      <c r="Y40" s="2293" t="s">
        <v>33</v>
      </c>
      <c r="Z40" s="2263" t="s">
        <v>34</v>
      </c>
      <c r="AA40" s="2293" t="s">
        <v>33</v>
      </c>
      <c r="AB40" s="2263" t="s">
        <v>34</v>
      </c>
      <c r="AC40" s="2293" t="s">
        <v>33</v>
      </c>
      <c r="AD40" s="2263" t="s">
        <v>34</v>
      </c>
      <c r="AE40" s="2293" t="s">
        <v>33</v>
      </c>
      <c r="AF40" s="2263" t="s">
        <v>34</v>
      </c>
      <c r="AG40" s="2293" t="s">
        <v>33</v>
      </c>
      <c r="AH40" s="2263" t="s">
        <v>34</v>
      </c>
      <c r="AI40" s="2293" t="s">
        <v>33</v>
      </c>
      <c r="AJ40" s="2263" t="s">
        <v>34</v>
      </c>
      <c r="AK40" s="2293" t="s">
        <v>33</v>
      </c>
      <c r="AL40" s="2263" t="s">
        <v>34</v>
      </c>
      <c r="AM40" s="2293" t="s">
        <v>33</v>
      </c>
      <c r="AN40" s="2263" t="s">
        <v>34</v>
      </c>
      <c r="AO40" s="2293" t="s">
        <v>33</v>
      </c>
      <c r="AP40" s="2274" t="s">
        <v>34</v>
      </c>
      <c r="AQ40" s="4184"/>
      <c r="AR40" s="4184"/>
      <c r="AS40" s="4184"/>
      <c r="AT40" s="4184"/>
      <c r="AU40" s="3855"/>
      <c r="AV40" s="3855"/>
      <c r="AW40" s="3855"/>
      <c r="AX40" s="4072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4187" t="s">
        <v>67</v>
      </c>
      <c r="B41" s="4188"/>
      <c r="C41" s="4189"/>
      <c r="D41" s="2294">
        <f>SUM(E41+F41)</f>
        <v>0</v>
      </c>
      <c r="E41" s="2295">
        <f>+S41+Y41+AA41+AC41+AE41+AG41+AI41+AK41+AM41+AO41</f>
        <v>0</v>
      </c>
      <c r="F41" s="2296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2297"/>
      <c r="T41" s="2298"/>
      <c r="U41" s="65"/>
      <c r="V41" s="67"/>
      <c r="W41" s="65"/>
      <c r="X41" s="67"/>
      <c r="Y41" s="2297"/>
      <c r="Z41" s="2298"/>
      <c r="AA41" s="2299"/>
      <c r="AB41" s="2298"/>
      <c r="AC41" s="2300"/>
      <c r="AD41" s="2298"/>
      <c r="AE41" s="2299"/>
      <c r="AF41" s="2298"/>
      <c r="AG41" s="2297"/>
      <c r="AH41" s="2298"/>
      <c r="AI41" s="2297"/>
      <c r="AJ41" s="2298"/>
      <c r="AK41" s="2299"/>
      <c r="AL41" s="2298"/>
      <c r="AM41" s="2300"/>
      <c r="AN41" s="2298"/>
      <c r="AO41" s="2301"/>
      <c r="AP41" s="2302"/>
      <c r="AQ41" s="2303"/>
      <c r="AR41" s="2298"/>
      <c r="AS41" s="2304"/>
      <c r="AT41" s="2304"/>
      <c r="AU41" s="2304"/>
      <c r="AV41" s="2304"/>
      <c r="AW41" s="2304"/>
      <c r="AX41" s="2304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4054" t="s">
        <v>72</v>
      </c>
      <c r="B46" s="4094"/>
      <c r="C46" s="4062"/>
      <c r="D46" s="2264">
        <f t="shared" ref="D46:D59" si="34">SUM(E46+F46)</f>
        <v>0</v>
      </c>
      <c r="E46" s="2279">
        <f>S46+U46+W46+Y46+AA46+AC46+AE46+AG46+AI46+AK46+AM46+AO46</f>
        <v>0</v>
      </c>
      <c r="F46" s="2263">
        <f>T46+V46+X46+Z46+AB46+AD46+AF46+AH46+AJ46+AL46+AN46+AP46</f>
        <v>0</v>
      </c>
      <c r="G46" s="2305"/>
      <c r="H46" s="2306"/>
      <c r="I46" s="2305"/>
      <c r="J46" s="2306"/>
      <c r="K46" s="2305"/>
      <c r="L46" s="2306"/>
      <c r="M46" s="2305"/>
      <c r="N46" s="2306"/>
      <c r="O46" s="2305"/>
      <c r="P46" s="2306"/>
      <c r="Q46" s="2305"/>
      <c r="R46" s="2306"/>
      <c r="S46" s="2264">
        <f t="shared" ref="S46:AB46" si="35">SUM(S44:S45)</f>
        <v>0</v>
      </c>
      <c r="T46" s="2263">
        <f t="shared" si="35"/>
        <v>0</v>
      </c>
      <c r="U46" s="2264">
        <f t="shared" si="35"/>
        <v>0</v>
      </c>
      <c r="V46" s="2263">
        <f t="shared" si="35"/>
        <v>0</v>
      </c>
      <c r="W46" s="2262">
        <f t="shared" si="35"/>
        <v>0</v>
      </c>
      <c r="X46" s="2262">
        <f t="shared" si="35"/>
        <v>0</v>
      </c>
      <c r="Y46" s="2264">
        <f t="shared" si="35"/>
        <v>0</v>
      </c>
      <c r="Z46" s="2262">
        <f t="shared" si="35"/>
        <v>0</v>
      </c>
      <c r="AA46" s="2264">
        <f t="shared" si="35"/>
        <v>0</v>
      </c>
      <c r="AB46" s="2262">
        <f t="shared" si="35"/>
        <v>0</v>
      </c>
      <c r="AC46" s="2264">
        <f>SUM(AC44:AC45)</f>
        <v>0</v>
      </c>
      <c r="AD46" s="2263">
        <f>SUM(AD44:AD45)</f>
        <v>0</v>
      </c>
      <c r="AE46" s="2262">
        <f>SUM(AE44:AE45)</f>
        <v>0</v>
      </c>
      <c r="AF46" s="2262">
        <f t="shared" ref="AF46:AN46" si="36">SUM(AF44:AF45)</f>
        <v>0</v>
      </c>
      <c r="AG46" s="2264">
        <f t="shared" si="36"/>
        <v>0</v>
      </c>
      <c r="AH46" s="2262">
        <f t="shared" si="36"/>
        <v>0</v>
      </c>
      <c r="AI46" s="2264">
        <f t="shared" si="36"/>
        <v>0</v>
      </c>
      <c r="AJ46" s="2262">
        <f t="shared" si="36"/>
        <v>0</v>
      </c>
      <c r="AK46" s="2264">
        <f t="shared" si="36"/>
        <v>0</v>
      </c>
      <c r="AL46" s="2262">
        <f t="shared" si="36"/>
        <v>0</v>
      </c>
      <c r="AM46" s="2264">
        <f t="shared" si="36"/>
        <v>0</v>
      </c>
      <c r="AN46" s="2263">
        <f t="shared" si="36"/>
        <v>0</v>
      </c>
      <c r="AO46" s="2262">
        <f>SUM(AO44:AO45)</f>
        <v>0</v>
      </c>
      <c r="AP46" s="2307">
        <f>SUM(AP44:AP45)</f>
        <v>0</v>
      </c>
      <c r="AQ46" s="2262">
        <f>SUM(AQ44:AQ45)</f>
        <v>0</v>
      </c>
      <c r="AR46" s="2308">
        <f>SUM(AR44:AR45)</f>
        <v>0</v>
      </c>
      <c r="AS46" s="2263">
        <f>SUM(AS44)</f>
        <v>0</v>
      </c>
      <c r="AT46" s="2263">
        <f>SUM(AT44:AT45)</f>
        <v>0</v>
      </c>
      <c r="AU46" s="2263">
        <f>SUM(AU44:AU45)</f>
        <v>0</v>
      </c>
      <c r="AV46" s="2263">
        <f>SUM(AV44:AV45)</f>
        <v>0</v>
      </c>
      <c r="AW46" s="2263">
        <f>SUM(AW44:AW45)</f>
        <v>0</v>
      </c>
      <c r="AX46" s="2263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4208" t="s">
        <v>73</v>
      </c>
      <c r="B47" s="4132"/>
      <c r="C47" s="4209"/>
      <c r="D47" s="2264">
        <f t="shared" si="34"/>
        <v>0</v>
      </c>
      <c r="E47" s="2279">
        <f>+G47+I47+K47+M47+O47+Q47+S47+U47+W47+Y47+AA47+AC47+AE47+AG47+AI47+AK47+AM47+AO47</f>
        <v>0</v>
      </c>
      <c r="F47" s="2263">
        <f>+H47+J47+L47+N47+P47+R47+T47+V47+X47+Z47+AB47+AD47+AF47+AH47+AJ47+AL47+AN47+AP47</f>
        <v>0</v>
      </c>
      <c r="G47" s="2309"/>
      <c r="H47" s="2310"/>
      <c r="I47" s="2309"/>
      <c r="J47" s="2109"/>
      <c r="K47" s="2309"/>
      <c r="L47" s="2310"/>
      <c r="M47" s="2309"/>
      <c r="N47" s="2310"/>
      <c r="O47" s="2309"/>
      <c r="P47" s="2310"/>
      <c r="Q47" s="2309"/>
      <c r="R47" s="2311"/>
      <c r="S47" s="2309"/>
      <c r="T47" s="2311"/>
      <c r="U47" s="2309"/>
      <c r="V47" s="2311"/>
      <c r="W47" s="2309"/>
      <c r="X47" s="2311"/>
      <c r="Y47" s="2309"/>
      <c r="Z47" s="2311"/>
      <c r="AA47" s="2309"/>
      <c r="AB47" s="2311"/>
      <c r="AC47" s="2312"/>
      <c r="AD47" s="2311"/>
      <c r="AE47" s="2313"/>
      <c r="AF47" s="2311"/>
      <c r="AG47" s="2309"/>
      <c r="AH47" s="2311"/>
      <c r="AI47" s="2309"/>
      <c r="AJ47" s="2311"/>
      <c r="AK47" s="2309"/>
      <c r="AL47" s="2311"/>
      <c r="AM47" s="2312"/>
      <c r="AN47" s="2311"/>
      <c r="AO47" s="2109"/>
      <c r="AP47" s="2314"/>
      <c r="AQ47" s="2315"/>
      <c r="AR47" s="2310"/>
      <c r="AS47" s="2310"/>
      <c r="AT47" s="2310"/>
      <c r="AU47" s="2310"/>
      <c r="AV47" s="2310"/>
      <c r="AW47" s="2310"/>
      <c r="AX47" s="2310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3997" t="s">
        <v>74</v>
      </c>
      <c r="B48" s="4103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4200" t="s">
        <v>4</v>
      </c>
      <c r="B54" s="4200"/>
      <c r="C54" s="4200"/>
      <c r="D54" s="2264">
        <f>SUM(D48:D53)</f>
        <v>0</v>
      </c>
      <c r="E54" s="2262">
        <f>SUM(E48:E53)</f>
        <v>0</v>
      </c>
      <c r="F54" s="2263">
        <f>SUM(F48:F53)</f>
        <v>0</v>
      </c>
      <c r="G54" s="2264">
        <f>SUM(G48:G53)</f>
        <v>0</v>
      </c>
      <c r="H54" s="2264">
        <f t="shared" ref="H54:AW54" si="52">SUM(H48:H53)</f>
        <v>0</v>
      </c>
      <c r="I54" s="2264">
        <f t="shared" si="52"/>
        <v>0</v>
      </c>
      <c r="J54" s="2264">
        <f t="shared" si="52"/>
        <v>0</v>
      </c>
      <c r="K54" s="2264">
        <f t="shared" si="52"/>
        <v>0</v>
      </c>
      <c r="L54" s="2264">
        <f t="shared" si="52"/>
        <v>0</v>
      </c>
      <c r="M54" s="2264">
        <f t="shared" si="52"/>
        <v>0</v>
      </c>
      <c r="N54" s="2264">
        <f t="shared" si="52"/>
        <v>0</v>
      </c>
      <c r="O54" s="2264">
        <f t="shared" si="52"/>
        <v>0</v>
      </c>
      <c r="P54" s="2264">
        <f t="shared" si="52"/>
        <v>0</v>
      </c>
      <c r="Q54" s="2264">
        <f t="shared" si="52"/>
        <v>0</v>
      </c>
      <c r="R54" s="2264">
        <f t="shared" si="52"/>
        <v>0</v>
      </c>
      <c r="S54" s="2264">
        <f t="shared" si="52"/>
        <v>0</v>
      </c>
      <c r="T54" s="2264">
        <f t="shared" si="52"/>
        <v>0</v>
      </c>
      <c r="U54" s="2264">
        <f t="shared" si="52"/>
        <v>0</v>
      </c>
      <c r="V54" s="2264">
        <f t="shared" si="52"/>
        <v>0</v>
      </c>
      <c r="W54" s="2264">
        <f t="shared" si="52"/>
        <v>0</v>
      </c>
      <c r="X54" s="2264">
        <f t="shared" si="52"/>
        <v>0</v>
      </c>
      <c r="Y54" s="2264">
        <f>SUM(Y48:Y53)</f>
        <v>0</v>
      </c>
      <c r="Z54" s="2264">
        <f>SUM(Z48:Z53)</f>
        <v>0</v>
      </c>
      <c r="AA54" s="2264">
        <f t="shared" si="52"/>
        <v>0</v>
      </c>
      <c r="AB54" s="2264">
        <f t="shared" si="52"/>
        <v>0</v>
      </c>
      <c r="AC54" s="2264">
        <f t="shared" si="52"/>
        <v>0</v>
      </c>
      <c r="AD54" s="2264">
        <f t="shared" si="52"/>
        <v>0</v>
      </c>
      <c r="AE54" s="2264">
        <f t="shared" si="52"/>
        <v>0</v>
      </c>
      <c r="AF54" s="2264">
        <f t="shared" si="52"/>
        <v>0</v>
      </c>
      <c r="AG54" s="2264">
        <f t="shared" si="52"/>
        <v>0</v>
      </c>
      <c r="AH54" s="2264">
        <f t="shared" si="52"/>
        <v>0</v>
      </c>
      <c r="AI54" s="2264">
        <f t="shared" si="52"/>
        <v>0</v>
      </c>
      <c r="AJ54" s="2264">
        <f t="shared" si="52"/>
        <v>0</v>
      </c>
      <c r="AK54" s="2264">
        <f t="shared" si="52"/>
        <v>0</v>
      </c>
      <c r="AL54" s="2264">
        <f t="shared" si="52"/>
        <v>0</v>
      </c>
      <c r="AM54" s="2264">
        <f t="shared" si="52"/>
        <v>0</v>
      </c>
      <c r="AN54" s="2264">
        <f t="shared" si="52"/>
        <v>0</v>
      </c>
      <c r="AO54" s="2264">
        <f t="shared" si="52"/>
        <v>0</v>
      </c>
      <c r="AP54" s="2264">
        <f t="shared" si="52"/>
        <v>0</v>
      </c>
      <c r="AQ54" s="2264">
        <f t="shared" si="52"/>
        <v>0</v>
      </c>
      <c r="AR54" s="2264">
        <f t="shared" si="52"/>
        <v>0</v>
      </c>
      <c r="AS54" s="2264">
        <f t="shared" si="52"/>
        <v>0</v>
      </c>
      <c r="AT54" s="2264">
        <f t="shared" si="52"/>
        <v>0</v>
      </c>
      <c r="AU54" s="2264">
        <f t="shared" si="52"/>
        <v>0</v>
      </c>
      <c r="AV54" s="2263">
        <f>SUM(AV48:AV53)</f>
        <v>0</v>
      </c>
      <c r="AW54" s="2264">
        <f t="shared" si="52"/>
        <v>0</v>
      </c>
      <c r="AX54" s="2264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2294">
        <f t="shared" si="34"/>
        <v>0</v>
      </c>
      <c r="E55" s="2316">
        <f t="shared" si="51"/>
        <v>0</v>
      </c>
      <c r="F55" s="2317">
        <f t="shared" si="51"/>
        <v>0</v>
      </c>
      <c r="G55" s="2297"/>
      <c r="H55" s="2298"/>
      <c r="I55" s="2297"/>
      <c r="J55" s="2298"/>
      <c r="K55" s="2297"/>
      <c r="L55" s="2298"/>
      <c r="M55" s="2297"/>
      <c r="N55" s="2298"/>
      <c r="O55" s="2297"/>
      <c r="P55" s="2298"/>
      <c r="Q55" s="2297"/>
      <c r="R55" s="2298"/>
      <c r="S55" s="2297"/>
      <c r="T55" s="2298"/>
      <c r="U55" s="2297"/>
      <c r="V55" s="2298"/>
      <c r="W55" s="2297"/>
      <c r="X55" s="2298"/>
      <c r="Y55" s="2297"/>
      <c r="Z55" s="2298"/>
      <c r="AA55" s="2297"/>
      <c r="AB55" s="2298"/>
      <c r="AC55" s="2297"/>
      <c r="AD55" s="2298"/>
      <c r="AE55" s="2297"/>
      <c r="AF55" s="2298"/>
      <c r="AG55" s="2297"/>
      <c r="AH55" s="2298"/>
      <c r="AI55" s="2297"/>
      <c r="AJ55" s="2298"/>
      <c r="AK55" s="2297"/>
      <c r="AL55" s="2298"/>
      <c r="AM55" s="2297"/>
      <c r="AN55" s="2298"/>
      <c r="AO55" s="2297"/>
      <c r="AP55" s="2302"/>
      <c r="AQ55" s="2304"/>
      <c r="AR55" s="2304"/>
      <c r="AS55" s="2318"/>
      <c r="AT55" s="2318"/>
      <c r="AU55" s="2318"/>
      <c r="AV55" s="2318"/>
      <c r="AW55" s="2318"/>
      <c r="AX55" s="2318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4181"/>
      <c r="B59" s="4182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4207" t="s">
        <v>4</v>
      </c>
      <c r="B60" s="4130"/>
      <c r="C60" s="4182"/>
      <c r="D60" s="2319">
        <f t="shared" ref="D60:AX60" si="53">SUM(D55:D59)</f>
        <v>0</v>
      </c>
      <c r="E60" s="2320">
        <f>SUM(E55:E59)</f>
        <v>0</v>
      </c>
      <c r="F60" s="2321">
        <f>SUM(F55:F59)</f>
        <v>0</v>
      </c>
      <c r="G60" s="2319">
        <f t="shared" si="53"/>
        <v>0</v>
      </c>
      <c r="H60" s="2322">
        <f t="shared" si="53"/>
        <v>0</v>
      </c>
      <c r="I60" s="2319">
        <f t="shared" si="53"/>
        <v>0</v>
      </c>
      <c r="J60" s="2322">
        <f t="shared" si="53"/>
        <v>0</v>
      </c>
      <c r="K60" s="2319">
        <f t="shared" si="53"/>
        <v>0</v>
      </c>
      <c r="L60" s="2322">
        <f t="shared" si="53"/>
        <v>0</v>
      </c>
      <c r="M60" s="2319">
        <f t="shared" si="53"/>
        <v>0</v>
      </c>
      <c r="N60" s="2322">
        <f t="shared" si="53"/>
        <v>0</v>
      </c>
      <c r="O60" s="2319">
        <f t="shared" si="53"/>
        <v>0</v>
      </c>
      <c r="P60" s="2322">
        <f t="shared" si="53"/>
        <v>0</v>
      </c>
      <c r="Q60" s="2319">
        <f t="shared" si="53"/>
        <v>0</v>
      </c>
      <c r="R60" s="2322">
        <f t="shared" si="53"/>
        <v>0</v>
      </c>
      <c r="S60" s="2319">
        <f t="shared" si="53"/>
        <v>0</v>
      </c>
      <c r="T60" s="2321">
        <f t="shared" si="53"/>
        <v>0</v>
      </c>
      <c r="U60" s="2319">
        <f t="shared" si="53"/>
        <v>0</v>
      </c>
      <c r="V60" s="2322">
        <f t="shared" si="53"/>
        <v>0</v>
      </c>
      <c r="W60" s="2319">
        <f t="shared" si="53"/>
        <v>0</v>
      </c>
      <c r="X60" s="2322">
        <f t="shared" si="53"/>
        <v>0</v>
      </c>
      <c r="Y60" s="2319">
        <f t="shared" si="53"/>
        <v>0</v>
      </c>
      <c r="Z60" s="2322">
        <f t="shared" si="53"/>
        <v>0</v>
      </c>
      <c r="AA60" s="2319">
        <f t="shared" si="53"/>
        <v>0</v>
      </c>
      <c r="AB60" s="2322">
        <f t="shared" si="53"/>
        <v>0</v>
      </c>
      <c r="AC60" s="2319">
        <f t="shared" si="53"/>
        <v>0</v>
      </c>
      <c r="AD60" s="2322">
        <f t="shared" si="53"/>
        <v>0</v>
      </c>
      <c r="AE60" s="2319">
        <f t="shared" si="53"/>
        <v>0</v>
      </c>
      <c r="AF60" s="2322">
        <f t="shared" si="53"/>
        <v>0</v>
      </c>
      <c r="AG60" s="2319">
        <f t="shared" si="53"/>
        <v>0</v>
      </c>
      <c r="AH60" s="2322">
        <f t="shared" si="53"/>
        <v>0</v>
      </c>
      <c r="AI60" s="2319">
        <f t="shared" si="53"/>
        <v>0</v>
      </c>
      <c r="AJ60" s="2322">
        <f t="shared" si="53"/>
        <v>0</v>
      </c>
      <c r="AK60" s="2319">
        <f t="shared" si="53"/>
        <v>0</v>
      </c>
      <c r="AL60" s="2322">
        <f t="shared" si="53"/>
        <v>0</v>
      </c>
      <c r="AM60" s="2319">
        <f t="shared" si="53"/>
        <v>0</v>
      </c>
      <c r="AN60" s="2322">
        <f t="shared" si="53"/>
        <v>0</v>
      </c>
      <c r="AO60" s="2319">
        <f t="shared" si="53"/>
        <v>0</v>
      </c>
      <c r="AP60" s="2323">
        <f t="shared" si="53"/>
        <v>0</v>
      </c>
      <c r="AQ60" s="2322">
        <f t="shared" si="53"/>
        <v>0</v>
      </c>
      <c r="AR60" s="2319">
        <f t="shared" si="53"/>
        <v>0</v>
      </c>
      <c r="AS60" s="2319">
        <f t="shared" si="53"/>
        <v>0</v>
      </c>
      <c r="AT60" s="2319">
        <f t="shared" si="53"/>
        <v>0</v>
      </c>
      <c r="AU60" s="2319">
        <f t="shared" si="53"/>
        <v>0</v>
      </c>
      <c r="AV60" s="2263">
        <f>SUM(AV55:AV59)</f>
        <v>0</v>
      </c>
      <c r="AW60" s="2319">
        <f t="shared" si="53"/>
        <v>0</v>
      </c>
      <c r="AX60" s="2324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4002" t="s">
        <v>85</v>
      </c>
      <c r="B61" s="3970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2325"/>
      <c r="H61" s="2326"/>
      <c r="I61" s="2327"/>
      <c r="J61" s="2326"/>
      <c r="K61" s="2327"/>
      <c r="L61" s="2326"/>
      <c r="M61" s="2327"/>
      <c r="N61" s="2326"/>
      <c r="O61" s="2327"/>
      <c r="P61" s="2326"/>
      <c r="Q61" s="2327"/>
      <c r="R61" s="2326"/>
      <c r="S61" s="194"/>
      <c r="T61" s="195"/>
      <c r="U61" s="2327"/>
      <c r="V61" s="2326"/>
      <c r="W61" s="2327"/>
      <c r="X61" s="2326"/>
      <c r="Y61" s="163"/>
      <c r="Z61" s="166"/>
      <c r="AA61" s="163"/>
      <c r="AB61" s="166"/>
      <c r="AC61" s="1892"/>
      <c r="AD61" s="1893"/>
      <c r="AE61" s="198"/>
      <c r="AF61" s="199"/>
      <c r="AG61" s="198"/>
      <c r="AH61" s="199"/>
      <c r="AI61" s="133"/>
      <c r="AJ61" s="166"/>
      <c r="AK61" s="163"/>
      <c r="AL61" s="166"/>
      <c r="AM61" s="1892"/>
      <c r="AN61" s="1893"/>
      <c r="AO61" s="133"/>
      <c r="AP61" s="2302"/>
      <c r="AQ61" s="2127"/>
      <c r="AR61" s="164"/>
      <c r="AS61" s="164"/>
      <c r="AT61" s="1895"/>
      <c r="AU61" s="164"/>
      <c r="AV61" s="164"/>
      <c r="AW61" s="1895"/>
      <c r="AX61" s="1895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4183"/>
      <c r="B64" s="4184"/>
      <c r="C64" s="2308" t="s">
        <v>4</v>
      </c>
      <c r="D64" s="2319">
        <f>SUM(E64:F64)</f>
        <v>0</v>
      </c>
      <c r="E64" s="2320">
        <f>SUM(E61:E63)</f>
        <v>0</v>
      </c>
      <c r="F64" s="2263">
        <f>SUM(F61:F63)</f>
        <v>0</v>
      </c>
      <c r="G64" s="2328"/>
      <c r="H64" s="2329"/>
      <c r="I64" s="2328"/>
      <c r="J64" s="2329"/>
      <c r="K64" s="2328"/>
      <c r="L64" s="2329"/>
      <c r="M64" s="2328"/>
      <c r="N64" s="2329"/>
      <c r="O64" s="2328"/>
      <c r="P64" s="2329"/>
      <c r="Q64" s="2328"/>
      <c r="R64" s="2329"/>
      <c r="S64" s="2328"/>
      <c r="T64" s="2330"/>
      <c r="U64" s="2328"/>
      <c r="V64" s="2329"/>
      <c r="W64" s="2328"/>
      <c r="X64" s="2329"/>
      <c r="Y64" s="2264">
        <f>SUM(Y61:Y63)</f>
        <v>0</v>
      </c>
      <c r="Z64" s="2263">
        <f t="shared" ref="Z64:AX64" si="56">SUM(Z61:Z63)</f>
        <v>0</v>
      </c>
      <c r="AA64" s="2264">
        <f t="shared" si="56"/>
        <v>0</v>
      </c>
      <c r="AB64" s="2263">
        <f t="shared" si="56"/>
        <v>0</v>
      </c>
      <c r="AC64" s="2264">
        <f t="shared" si="56"/>
        <v>0</v>
      </c>
      <c r="AD64" s="2331">
        <f t="shared" si="56"/>
        <v>0</v>
      </c>
      <c r="AE64" s="2262">
        <f t="shared" si="56"/>
        <v>0</v>
      </c>
      <c r="AF64" s="2331">
        <f t="shared" si="56"/>
        <v>0</v>
      </c>
      <c r="AG64" s="2262">
        <f t="shared" si="56"/>
        <v>0</v>
      </c>
      <c r="AH64" s="2331">
        <f t="shared" si="56"/>
        <v>0</v>
      </c>
      <c r="AI64" s="2262">
        <f t="shared" si="56"/>
        <v>0</v>
      </c>
      <c r="AJ64" s="2263">
        <f t="shared" si="56"/>
        <v>0</v>
      </c>
      <c r="AK64" s="2264">
        <f t="shared" si="56"/>
        <v>0</v>
      </c>
      <c r="AL64" s="2263">
        <f t="shared" si="56"/>
        <v>0</v>
      </c>
      <c r="AM64" s="2264">
        <f t="shared" si="56"/>
        <v>0</v>
      </c>
      <c r="AN64" s="2331">
        <f t="shared" si="56"/>
        <v>0</v>
      </c>
      <c r="AO64" s="2262">
        <f t="shared" si="56"/>
        <v>0</v>
      </c>
      <c r="AP64" s="2307">
        <f t="shared" si="56"/>
        <v>0</v>
      </c>
      <c r="AQ64" s="2332">
        <f t="shared" si="56"/>
        <v>0</v>
      </c>
      <c r="AR64" s="2263">
        <f t="shared" si="56"/>
        <v>0</v>
      </c>
      <c r="AS64" s="2263">
        <f t="shared" si="56"/>
        <v>0</v>
      </c>
      <c r="AT64" s="2308">
        <f t="shared" si="56"/>
        <v>0</v>
      </c>
      <c r="AU64" s="2263">
        <f t="shared" si="56"/>
        <v>0</v>
      </c>
      <c r="AV64" s="2263">
        <f t="shared" si="56"/>
        <v>0</v>
      </c>
      <c r="AW64" s="2308">
        <f t="shared" si="56"/>
        <v>0</v>
      </c>
      <c r="AX64" s="2308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4190" t="s">
        <v>89</v>
      </c>
      <c r="B66" s="4126"/>
      <c r="C66" s="4061"/>
      <c r="D66" s="1901" t="s">
        <v>4</v>
      </c>
      <c r="E66" s="1901" t="s">
        <v>90</v>
      </c>
      <c r="F66" s="2071" t="s">
        <v>91</v>
      </c>
      <c r="G66" s="2071" t="s">
        <v>9</v>
      </c>
      <c r="H66" s="1902" t="s">
        <v>92</v>
      </c>
      <c r="I66" s="1902" t="s">
        <v>93</v>
      </c>
      <c r="J66" s="1902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4208" t="s">
        <v>94</v>
      </c>
      <c r="B67" s="4132"/>
      <c r="C67" s="4209"/>
      <c r="D67" s="2333"/>
      <c r="E67" s="2333"/>
      <c r="F67" s="2333"/>
      <c r="G67" s="2333"/>
      <c r="H67" s="2333"/>
      <c r="I67" s="2333"/>
      <c r="J67" s="2333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4036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4058" t="s">
        <v>99</v>
      </c>
      <c r="B71" s="4059"/>
      <c r="C71" s="4060"/>
      <c r="D71" s="2334"/>
      <c r="E71" s="2334"/>
      <c r="F71" s="2334"/>
      <c r="G71" s="2334"/>
      <c r="H71" s="2334"/>
      <c r="I71" s="2334"/>
      <c r="J71" s="2334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4205" t="s">
        <v>101</v>
      </c>
      <c r="B73" s="3616"/>
      <c r="C73" s="4206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4035" t="s">
        <v>102</v>
      </c>
      <c r="B74" s="4058" t="s">
        <v>102</v>
      </c>
      <c r="C74" s="4060"/>
      <c r="D74" s="2334"/>
      <c r="E74" s="2334"/>
      <c r="F74" s="2335"/>
      <c r="G74" s="2336"/>
      <c r="H74" s="2336"/>
      <c r="I74" s="2336"/>
      <c r="J74" s="2336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4036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4058" t="s">
        <v>104</v>
      </c>
      <c r="B76" s="4059"/>
      <c r="C76" s="4060"/>
      <c r="D76" s="2334"/>
      <c r="E76" s="2334"/>
      <c r="F76" s="2334"/>
      <c r="G76" s="2334"/>
      <c r="H76" s="2334"/>
      <c r="I76" s="2334"/>
      <c r="J76" s="2334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3840" t="s">
        <v>110</v>
      </c>
      <c r="B82" s="4105"/>
      <c r="C82" s="4106"/>
      <c r="D82" s="4190" t="s">
        <v>111</v>
      </c>
      <c r="E82" s="4126"/>
      <c r="F82" s="4061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4066"/>
      <c r="B83" s="3499"/>
      <c r="C83" s="4067"/>
      <c r="D83" s="2337" t="s">
        <v>4</v>
      </c>
      <c r="E83" s="2291" t="s">
        <v>33</v>
      </c>
      <c r="F83" s="2338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4035" t="s">
        <v>112</v>
      </c>
      <c r="B84" s="4203" t="s">
        <v>113</v>
      </c>
      <c r="C84" s="4204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4036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4105" t="s">
        <v>116</v>
      </c>
      <c r="B87" s="4105"/>
      <c r="C87" s="4106"/>
      <c r="D87" s="3840" t="s">
        <v>4</v>
      </c>
      <c r="E87" s="4105"/>
      <c r="F87" s="4106"/>
      <c r="G87" s="4054" t="s">
        <v>5</v>
      </c>
      <c r="H87" s="4094"/>
      <c r="I87" s="4094"/>
      <c r="J87" s="4094"/>
      <c r="K87" s="4094"/>
      <c r="L87" s="4094"/>
      <c r="M87" s="4094"/>
      <c r="N87" s="4094"/>
      <c r="O87" s="4094"/>
      <c r="P87" s="4094"/>
      <c r="Q87" s="4094"/>
      <c r="R87" s="4094"/>
      <c r="S87" s="4094"/>
      <c r="T87" s="4094"/>
      <c r="U87" s="4094"/>
      <c r="V87" s="4094"/>
      <c r="W87" s="4094"/>
      <c r="X87" s="4094"/>
      <c r="Y87" s="4094"/>
      <c r="Z87" s="4094"/>
      <c r="AA87" s="4094"/>
      <c r="AB87" s="4094"/>
      <c r="AC87" s="4094"/>
      <c r="AD87" s="4094"/>
      <c r="AE87" s="4094"/>
      <c r="AF87" s="4094"/>
      <c r="AG87" s="4094"/>
      <c r="AH87" s="4094"/>
      <c r="AI87" s="4094"/>
      <c r="AJ87" s="4094"/>
      <c r="AK87" s="4094"/>
      <c r="AL87" s="4094"/>
      <c r="AM87" s="4094"/>
      <c r="AN87" s="4074"/>
      <c r="AO87" s="4062" t="s">
        <v>117</v>
      </c>
      <c r="AP87" s="4200" t="s">
        <v>7</v>
      </c>
      <c r="AQ87" s="4032" t="s">
        <v>118</v>
      </c>
      <c r="AR87" s="3854" t="s">
        <v>119</v>
      </c>
      <c r="AS87" s="3854" t="s">
        <v>120</v>
      </c>
      <c r="AT87" s="4195" t="s">
        <v>121</v>
      </c>
      <c r="AU87" s="4195" t="s">
        <v>122</v>
      </c>
      <c r="AV87" s="4195" t="s">
        <v>123</v>
      </c>
      <c r="AW87" s="3972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4066"/>
      <c r="E88" s="3499"/>
      <c r="F88" s="4067"/>
      <c r="G88" s="4175" t="s">
        <v>124</v>
      </c>
      <c r="H88" s="4078"/>
      <c r="I88" s="4054" t="s">
        <v>16</v>
      </c>
      <c r="J88" s="4094"/>
      <c r="K88" s="4054" t="s">
        <v>17</v>
      </c>
      <c r="L88" s="4062"/>
      <c r="M88" s="4054" t="s">
        <v>18</v>
      </c>
      <c r="N88" s="4062"/>
      <c r="O88" s="4054" t="s">
        <v>19</v>
      </c>
      <c r="P88" s="4062"/>
      <c r="Q88" s="4054" t="s">
        <v>20</v>
      </c>
      <c r="R88" s="4062"/>
      <c r="S88" s="4054" t="s">
        <v>21</v>
      </c>
      <c r="T88" s="4062"/>
      <c r="U88" s="4094" t="s">
        <v>22</v>
      </c>
      <c r="V88" s="4062"/>
      <c r="W88" s="4054" t="s">
        <v>23</v>
      </c>
      <c r="X88" s="4061"/>
      <c r="Y88" s="4054" t="s">
        <v>24</v>
      </c>
      <c r="Z88" s="4061"/>
      <c r="AA88" s="4054" t="s">
        <v>25</v>
      </c>
      <c r="AB88" s="4061"/>
      <c r="AC88" s="4054" t="s">
        <v>26</v>
      </c>
      <c r="AD88" s="4061"/>
      <c r="AE88" s="4054" t="s">
        <v>27</v>
      </c>
      <c r="AF88" s="4061"/>
      <c r="AG88" s="4054" t="s">
        <v>28</v>
      </c>
      <c r="AH88" s="4061"/>
      <c r="AI88" s="4054" t="s">
        <v>29</v>
      </c>
      <c r="AJ88" s="4061"/>
      <c r="AK88" s="4094" t="s">
        <v>30</v>
      </c>
      <c r="AL88" s="4061"/>
      <c r="AM88" s="4054" t="s">
        <v>31</v>
      </c>
      <c r="AN88" s="4196"/>
      <c r="AO88" s="4062"/>
      <c r="AP88" s="4200"/>
      <c r="AQ88" s="3441"/>
      <c r="AR88" s="3290"/>
      <c r="AS88" s="3290"/>
      <c r="AT88" s="4195"/>
      <c r="AU88" s="4195"/>
      <c r="AV88" s="4195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4067"/>
      <c r="D89" s="2264" t="s">
        <v>32</v>
      </c>
      <c r="E89" s="2262" t="s">
        <v>33</v>
      </c>
      <c r="F89" s="2263" t="s">
        <v>34</v>
      </c>
      <c r="G89" s="2264" t="s">
        <v>33</v>
      </c>
      <c r="H89" s="2263" t="s">
        <v>34</v>
      </c>
      <c r="I89" s="2264" t="s">
        <v>33</v>
      </c>
      <c r="J89" s="2073" t="s">
        <v>34</v>
      </c>
      <c r="K89" s="2264" t="s">
        <v>33</v>
      </c>
      <c r="L89" s="2263" t="s">
        <v>34</v>
      </c>
      <c r="M89" s="2264" t="s">
        <v>33</v>
      </c>
      <c r="N89" s="2263" t="s">
        <v>34</v>
      </c>
      <c r="O89" s="2262" t="s">
        <v>33</v>
      </c>
      <c r="P89" s="2263" t="s">
        <v>34</v>
      </c>
      <c r="Q89" s="2262" t="s">
        <v>33</v>
      </c>
      <c r="R89" s="2263" t="s">
        <v>34</v>
      </c>
      <c r="S89" s="2262" t="s">
        <v>33</v>
      </c>
      <c r="T89" s="2263" t="s">
        <v>34</v>
      </c>
      <c r="U89" s="2262" t="s">
        <v>33</v>
      </c>
      <c r="V89" s="2263" t="s">
        <v>34</v>
      </c>
      <c r="W89" s="2262" t="s">
        <v>33</v>
      </c>
      <c r="X89" s="2263" t="s">
        <v>34</v>
      </c>
      <c r="Y89" s="2262" t="s">
        <v>33</v>
      </c>
      <c r="Z89" s="2263" t="s">
        <v>34</v>
      </c>
      <c r="AA89" s="2262" t="s">
        <v>33</v>
      </c>
      <c r="AB89" s="2263" t="s">
        <v>34</v>
      </c>
      <c r="AC89" s="2262" t="s">
        <v>33</v>
      </c>
      <c r="AD89" s="2263" t="s">
        <v>34</v>
      </c>
      <c r="AE89" s="2262" t="s">
        <v>33</v>
      </c>
      <c r="AF89" s="2263" t="s">
        <v>34</v>
      </c>
      <c r="AG89" s="2262" t="s">
        <v>33</v>
      </c>
      <c r="AH89" s="2263" t="s">
        <v>34</v>
      </c>
      <c r="AI89" s="2262" t="s">
        <v>33</v>
      </c>
      <c r="AJ89" s="2263" t="s">
        <v>34</v>
      </c>
      <c r="AK89" s="2262" t="s">
        <v>33</v>
      </c>
      <c r="AL89" s="2263" t="s">
        <v>34</v>
      </c>
      <c r="AM89" s="2262" t="s">
        <v>33</v>
      </c>
      <c r="AN89" s="2274" t="s">
        <v>34</v>
      </c>
      <c r="AO89" s="4062"/>
      <c r="AP89" s="4200"/>
      <c r="AQ89" s="4033"/>
      <c r="AR89" s="3855"/>
      <c r="AS89" s="3855"/>
      <c r="AT89" s="4195"/>
      <c r="AU89" s="4195"/>
      <c r="AV89" s="4195"/>
      <c r="AW89" s="3973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4202" t="s">
        <v>125</v>
      </c>
      <c r="B90" s="4202"/>
      <c r="C90" s="4202"/>
      <c r="D90" s="2339">
        <f>SUM(E90:F90)</f>
        <v>107</v>
      </c>
      <c r="E90" s="2275">
        <f>SUM(G90+I90+K90+M90+O90+Q90+S90+U90+W90+Y90+AA90+AC90+AE90+AG90+AI90+AK90+AM90)</f>
        <v>62</v>
      </c>
      <c r="F90" s="2277">
        <f>SUM(H90+J90+L90+N90+P90+R90+T90+V90+X90+Z90+AB90+AD90+AF90+AH90+AJ90+AL90+AN90)</f>
        <v>45</v>
      </c>
      <c r="G90" s="2278">
        <v>1</v>
      </c>
      <c r="H90" s="2268">
        <v>0</v>
      </c>
      <c r="I90" s="2278">
        <v>4</v>
      </c>
      <c r="J90" s="2282">
        <v>1</v>
      </c>
      <c r="K90" s="2278">
        <v>4</v>
      </c>
      <c r="L90" s="2268">
        <v>1</v>
      </c>
      <c r="M90" s="2278">
        <v>4</v>
      </c>
      <c r="N90" s="2268">
        <v>5</v>
      </c>
      <c r="O90" s="2267">
        <v>5</v>
      </c>
      <c r="P90" s="2268">
        <v>2</v>
      </c>
      <c r="Q90" s="2267">
        <v>0</v>
      </c>
      <c r="R90" s="2268">
        <v>2</v>
      </c>
      <c r="S90" s="2267">
        <v>8</v>
      </c>
      <c r="T90" s="2268">
        <v>0</v>
      </c>
      <c r="U90" s="2267">
        <v>4</v>
      </c>
      <c r="V90" s="2268">
        <v>0</v>
      </c>
      <c r="W90" s="2267">
        <v>10</v>
      </c>
      <c r="X90" s="2268">
        <v>1</v>
      </c>
      <c r="Y90" s="2267">
        <v>1</v>
      </c>
      <c r="Z90" s="2268">
        <v>4</v>
      </c>
      <c r="AA90" s="2267">
        <v>0</v>
      </c>
      <c r="AB90" s="2268">
        <v>3</v>
      </c>
      <c r="AC90" s="2267">
        <v>3</v>
      </c>
      <c r="AD90" s="2268">
        <v>5</v>
      </c>
      <c r="AE90" s="2267">
        <v>3</v>
      </c>
      <c r="AF90" s="2268">
        <v>7</v>
      </c>
      <c r="AG90" s="2267">
        <v>6</v>
      </c>
      <c r="AH90" s="2268">
        <v>8</v>
      </c>
      <c r="AI90" s="2267">
        <v>2</v>
      </c>
      <c r="AJ90" s="2268">
        <v>3</v>
      </c>
      <c r="AK90" s="2267">
        <v>5</v>
      </c>
      <c r="AL90" s="2268">
        <v>2</v>
      </c>
      <c r="AM90" s="2267">
        <v>2</v>
      </c>
      <c r="AN90" s="2269">
        <v>1</v>
      </c>
      <c r="AO90" s="2281">
        <v>0</v>
      </c>
      <c r="AP90" s="2271">
        <v>0</v>
      </c>
      <c r="AQ90" s="2271">
        <v>107</v>
      </c>
      <c r="AR90" s="2271">
        <v>0</v>
      </c>
      <c r="AS90" s="2271">
        <v>0</v>
      </c>
      <c r="AT90" s="2271">
        <v>6</v>
      </c>
      <c r="AU90" s="2271">
        <v>0</v>
      </c>
      <c r="AV90" s="2271">
        <v>0</v>
      </c>
      <c r="AW90" s="2271">
        <v>0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3</v>
      </c>
      <c r="E91" s="34">
        <f t="shared" ref="E91:E143" si="78">SUM(G91+I91+K91+M91+O91+Q91+S91+U91+W91+Y91+AA91+AC91+AE91+AG91+AI91+AK91+AM91)</f>
        <v>0</v>
      </c>
      <c r="F91" s="36">
        <f t="shared" ref="F91:F143" si="79">SUM(H91+J91+L91+N91+P91+R91+T91+V91+X91+Z91+AB91+AD91+AF91+AH91+AJ91+AL91+AN91)</f>
        <v>3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0</v>
      </c>
      <c r="X91" s="39">
        <v>0</v>
      </c>
      <c r="Y91" s="68">
        <v>0</v>
      </c>
      <c r="Z91" s="39">
        <v>0</v>
      </c>
      <c r="AA91" s="68">
        <v>0</v>
      </c>
      <c r="AB91" s="39">
        <v>1</v>
      </c>
      <c r="AC91" s="68">
        <v>0</v>
      </c>
      <c r="AD91" s="39">
        <v>1</v>
      </c>
      <c r="AE91" s="68">
        <v>0</v>
      </c>
      <c r="AF91" s="39">
        <v>0</v>
      </c>
      <c r="AG91" s="68">
        <v>0</v>
      </c>
      <c r="AH91" s="39">
        <v>1</v>
      </c>
      <c r="AI91" s="68">
        <v>0</v>
      </c>
      <c r="AJ91" s="39">
        <v>0</v>
      </c>
      <c r="AK91" s="68">
        <v>0</v>
      </c>
      <c r="AL91" s="39">
        <v>0</v>
      </c>
      <c r="AM91" s="68">
        <v>0</v>
      </c>
      <c r="AN91" s="40">
        <v>0</v>
      </c>
      <c r="AO91" s="38">
        <v>0</v>
      </c>
      <c r="AP91" s="38">
        <v>1</v>
      </c>
      <c r="AQ91" s="41">
        <v>3</v>
      </c>
      <c r="AR91" s="41">
        <v>0</v>
      </c>
      <c r="AS91" s="41">
        <v>0</v>
      </c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15</v>
      </c>
      <c r="E92" s="34">
        <f t="shared" si="78"/>
        <v>11</v>
      </c>
      <c r="F92" s="36">
        <f t="shared" si="79"/>
        <v>4</v>
      </c>
      <c r="G92" s="37">
        <v>1</v>
      </c>
      <c r="H92" s="27">
        <v>0</v>
      </c>
      <c r="I92" s="24">
        <v>2</v>
      </c>
      <c r="J92" s="238">
        <v>0</v>
      </c>
      <c r="K92" s="24">
        <v>0</v>
      </c>
      <c r="L92" s="39">
        <v>0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0</v>
      </c>
      <c r="V92" s="39">
        <v>0</v>
      </c>
      <c r="W92" s="68">
        <v>0</v>
      </c>
      <c r="X92" s="39">
        <v>2</v>
      </c>
      <c r="Y92" s="68">
        <v>0</v>
      </c>
      <c r="Z92" s="39">
        <v>0</v>
      </c>
      <c r="AA92" s="68">
        <v>0</v>
      </c>
      <c r="AB92" s="39">
        <v>0</v>
      </c>
      <c r="AC92" s="68">
        <v>0</v>
      </c>
      <c r="AD92" s="39">
        <v>1</v>
      </c>
      <c r="AE92" s="68">
        <v>2</v>
      </c>
      <c r="AF92" s="39">
        <v>1</v>
      </c>
      <c r="AG92" s="68">
        <v>3</v>
      </c>
      <c r="AH92" s="39">
        <v>0</v>
      </c>
      <c r="AI92" s="68">
        <v>1</v>
      </c>
      <c r="AJ92" s="39">
        <v>0</v>
      </c>
      <c r="AK92" s="68">
        <v>1</v>
      </c>
      <c r="AL92" s="39">
        <v>0</v>
      </c>
      <c r="AM92" s="68">
        <v>1</v>
      </c>
      <c r="AN92" s="40">
        <v>0</v>
      </c>
      <c r="AO92" s="38">
        <v>0</v>
      </c>
      <c r="AP92" s="25">
        <v>0</v>
      </c>
      <c r="AQ92" s="29">
        <v>15</v>
      </c>
      <c r="AR92" s="29">
        <v>0</v>
      </c>
      <c r="AS92" s="29">
        <v>0</v>
      </c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24</v>
      </c>
      <c r="E93" s="34">
        <f t="shared" si="78"/>
        <v>16</v>
      </c>
      <c r="F93" s="36">
        <f t="shared" si="79"/>
        <v>8</v>
      </c>
      <c r="G93" s="37">
        <v>1</v>
      </c>
      <c r="H93" s="27">
        <v>0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1</v>
      </c>
      <c r="V93" s="39">
        <v>1</v>
      </c>
      <c r="W93" s="68">
        <v>1</v>
      </c>
      <c r="X93" s="39">
        <v>2</v>
      </c>
      <c r="Y93" s="68">
        <v>0</v>
      </c>
      <c r="Z93" s="39">
        <v>0</v>
      </c>
      <c r="AA93" s="68">
        <v>0</v>
      </c>
      <c r="AB93" s="39">
        <v>1</v>
      </c>
      <c r="AC93" s="68">
        <v>0</v>
      </c>
      <c r="AD93" s="39">
        <v>2</v>
      </c>
      <c r="AE93" s="68">
        <v>2</v>
      </c>
      <c r="AF93" s="39">
        <v>2</v>
      </c>
      <c r="AG93" s="68">
        <v>9</v>
      </c>
      <c r="AH93" s="39">
        <v>0</v>
      </c>
      <c r="AI93" s="68">
        <v>2</v>
      </c>
      <c r="AJ93" s="39">
        <v>0</v>
      </c>
      <c r="AK93" s="68">
        <v>0</v>
      </c>
      <c r="AL93" s="39">
        <v>0</v>
      </c>
      <c r="AM93" s="68">
        <v>0</v>
      </c>
      <c r="AN93" s="40">
        <v>0</v>
      </c>
      <c r="AO93" s="38">
        <v>0</v>
      </c>
      <c r="AP93" s="25">
        <v>0</v>
      </c>
      <c r="AQ93" s="29">
        <v>24</v>
      </c>
      <c r="AR93" s="29">
        <v>0</v>
      </c>
      <c r="AS93" s="29">
        <v>0</v>
      </c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168</v>
      </c>
      <c r="E94" s="34">
        <f t="shared" si="78"/>
        <v>75</v>
      </c>
      <c r="F94" s="36">
        <f>SUM(H94+J94+L94+N94+P94+R94+T94+V94+X94+Z94+AB94+AD94+AF94+AH94+AJ94+AL94+AN94)</f>
        <v>93</v>
      </c>
      <c r="G94" s="37">
        <v>2</v>
      </c>
      <c r="H94" s="27">
        <v>1</v>
      </c>
      <c r="I94" s="24">
        <v>2</v>
      </c>
      <c r="J94" s="238"/>
      <c r="K94" s="24"/>
      <c r="L94" s="39">
        <v>2</v>
      </c>
      <c r="M94" s="37">
        <v>6</v>
      </c>
      <c r="N94" s="39">
        <v>6</v>
      </c>
      <c r="O94" s="68">
        <v>3</v>
      </c>
      <c r="P94" s="39">
        <v>3</v>
      </c>
      <c r="Q94" s="68">
        <v>6</v>
      </c>
      <c r="R94" s="39">
        <v>1</v>
      </c>
      <c r="S94" s="68">
        <v>4</v>
      </c>
      <c r="T94" s="39">
        <v>4</v>
      </c>
      <c r="U94" s="68">
        <v>10</v>
      </c>
      <c r="V94" s="39">
        <v>11</v>
      </c>
      <c r="W94" s="68">
        <v>18</v>
      </c>
      <c r="X94" s="39">
        <v>24</v>
      </c>
      <c r="Y94" s="68">
        <v>2</v>
      </c>
      <c r="Z94" s="39">
        <v>2</v>
      </c>
      <c r="AA94" s="68">
        <v>4</v>
      </c>
      <c r="AB94" s="39">
        <v>1</v>
      </c>
      <c r="AC94" s="68"/>
      <c r="AD94" s="39">
        <v>5</v>
      </c>
      <c r="AE94" s="68">
        <v>2</v>
      </c>
      <c r="AF94" s="39">
        <v>12</v>
      </c>
      <c r="AG94" s="68">
        <v>3</v>
      </c>
      <c r="AH94" s="39">
        <v>8</v>
      </c>
      <c r="AI94" s="68">
        <v>3</v>
      </c>
      <c r="AJ94" s="39">
        <v>3</v>
      </c>
      <c r="AK94" s="68">
        <v>5</v>
      </c>
      <c r="AL94" s="39">
        <v>8</v>
      </c>
      <c r="AM94" s="68">
        <v>5</v>
      </c>
      <c r="AN94" s="40">
        <v>2</v>
      </c>
      <c r="AO94" s="38">
        <v>16</v>
      </c>
      <c r="AP94" s="25">
        <v>0</v>
      </c>
      <c r="AQ94" s="29">
        <v>168</v>
      </c>
      <c r="AR94" s="29">
        <v>0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41</v>
      </c>
      <c r="E95" s="34">
        <f>SUM(Y95+AA95+AC95+AE95+AG95+AI95+AK95+AM95)</f>
        <v>15</v>
      </c>
      <c r="F95" s="36">
        <f>SUM(Z95+AB95+AD95+AF95+AH95+AJ95+AL95+AN95)</f>
        <v>26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15</v>
      </c>
      <c r="Z95" s="39">
        <v>12</v>
      </c>
      <c r="AA95" s="68">
        <v>0</v>
      </c>
      <c r="AB95" s="39">
        <v>11</v>
      </c>
      <c r="AC95" s="68">
        <v>0</v>
      </c>
      <c r="AD95" s="39">
        <v>0</v>
      </c>
      <c r="AE95" s="68">
        <v>0</v>
      </c>
      <c r="AF95" s="39">
        <v>3</v>
      </c>
      <c r="AG95" s="68">
        <v>0</v>
      </c>
      <c r="AH95" s="39">
        <v>0</v>
      </c>
      <c r="AI95" s="68">
        <v>0</v>
      </c>
      <c r="AJ95" s="39">
        <v>0</v>
      </c>
      <c r="AK95" s="68">
        <v>0</v>
      </c>
      <c r="AL95" s="39">
        <v>0</v>
      </c>
      <c r="AM95" s="68">
        <v>0</v>
      </c>
      <c r="AN95" s="40">
        <v>0</v>
      </c>
      <c r="AO95" s="243"/>
      <c r="AP95" s="25">
        <v>0</v>
      </c>
      <c r="AQ95" s="29">
        <v>41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73</v>
      </c>
      <c r="E96" s="34">
        <f t="shared" si="78"/>
        <v>24</v>
      </c>
      <c r="F96" s="36">
        <f t="shared" si="79"/>
        <v>49</v>
      </c>
      <c r="G96" s="37">
        <v>1</v>
      </c>
      <c r="H96" s="39">
        <v>0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2</v>
      </c>
      <c r="O96" s="68">
        <v>0</v>
      </c>
      <c r="P96" s="39">
        <v>0</v>
      </c>
      <c r="Q96" s="68">
        <v>0</v>
      </c>
      <c r="R96" s="39">
        <v>0</v>
      </c>
      <c r="S96" s="68">
        <v>1</v>
      </c>
      <c r="T96" s="39">
        <v>0</v>
      </c>
      <c r="U96" s="68">
        <v>1</v>
      </c>
      <c r="V96" s="39">
        <v>1</v>
      </c>
      <c r="W96" s="68">
        <v>3</v>
      </c>
      <c r="X96" s="39">
        <v>2</v>
      </c>
      <c r="Y96" s="68">
        <v>15</v>
      </c>
      <c r="Z96" s="39">
        <v>14</v>
      </c>
      <c r="AA96" s="68">
        <v>1</v>
      </c>
      <c r="AB96" s="39">
        <v>11</v>
      </c>
      <c r="AC96" s="68">
        <v>0</v>
      </c>
      <c r="AD96" s="39">
        <v>2</v>
      </c>
      <c r="AE96" s="68">
        <v>0</v>
      </c>
      <c r="AF96" s="39">
        <v>6</v>
      </c>
      <c r="AG96" s="68">
        <v>0</v>
      </c>
      <c r="AH96" s="39">
        <v>5</v>
      </c>
      <c r="AI96" s="68">
        <v>2</v>
      </c>
      <c r="AJ96" s="39">
        <v>4</v>
      </c>
      <c r="AK96" s="68">
        <v>0</v>
      </c>
      <c r="AL96" s="39">
        <v>2</v>
      </c>
      <c r="AM96" s="68">
        <v>0</v>
      </c>
      <c r="AN96" s="40">
        <v>0</v>
      </c>
      <c r="AO96" s="38">
        <v>0</v>
      </c>
      <c r="AP96" s="38">
        <v>0</v>
      </c>
      <c r="AQ96" s="41">
        <v>73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4</v>
      </c>
      <c r="E97" s="34">
        <f t="shared" si="78"/>
        <v>4</v>
      </c>
      <c r="F97" s="36">
        <f t="shared" si="79"/>
        <v>0</v>
      </c>
      <c r="G97" s="37">
        <v>0</v>
      </c>
      <c r="H97" s="39">
        <v>0</v>
      </c>
      <c r="I97" s="37">
        <v>1</v>
      </c>
      <c r="J97" s="69">
        <v>0</v>
      </c>
      <c r="K97" s="37">
        <v>0</v>
      </c>
      <c r="L97" s="39">
        <v>0</v>
      </c>
      <c r="M97" s="37">
        <v>0</v>
      </c>
      <c r="N97" s="39">
        <v>0</v>
      </c>
      <c r="O97" s="68">
        <v>0</v>
      </c>
      <c r="P97" s="39">
        <v>0</v>
      </c>
      <c r="Q97" s="68">
        <v>0</v>
      </c>
      <c r="R97" s="39">
        <v>0</v>
      </c>
      <c r="S97" s="68">
        <v>1</v>
      </c>
      <c r="T97" s="39">
        <v>0</v>
      </c>
      <c r="U97" s="68">
        <v>0</v>
      </c>
      <c r="V97" s="39">
        <v>0</v>
      </c>
      <c r="W97" s="68">
        <v>1</v>
      </c>
      <c r="X97" s="39">
        <v>0</v>
      </c>
      <c r="Y97" s="68">
        <v>0</v>
      </c>
      <c r="Z97" s="39">
        <v>0</v>
      </c>
      <c r="AA97" s="68">
        <v>0</v>
      </c>
      <c r="AB97" s="39">
        <v>0</v>
      </c>
      <c r="AC97" s="68">
        <v>1</v>
      </c>
      <c r="AD97" s="39">
        <v>0</v>
      </c>
      <c r="AE97" s="68">
        <v>0</v>
      </c>
      <c r="AF97" s="39">
        <v>0</v>
      </c>
      <c r="AG97" s="68">
        <v>0</v>
      </c>
      <c r="AH97" s="39">
        <v>0</v>
      </c>
      <c r="AI97" s="68">
        <v>0</v>
      </c>
      <c r="AJ97" s="39">
        <v>0</v>
      </c>
      <c r="AK97" s="68">
        <v>0</v>
      </c>
      <c r="AL97" s="39">
        <v>0</v>
      </c>
      <c r="AM97" s="68">
        <v>0</v>
      </c>
      <c r="AN97" s="40">
        <v>0</v>
      </c>
      <c r="AO97" s="38">
        <v>0</v>
      </c>
      <c r="AP97" s="38">
        <v>0</v>
      </c>
      <c r="AQ97" s="41">
        <v>4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85</v>
      </c>
      <c r="E98" s="34">
        <f t="shared" si="78"/>
        <v>37</v>
      </c>
      <c r="F98" s="36">
        <f t="shared" si="79"/>
        <v>48</v>
      </c>
      <c r="G98" s="37">
        <v>0</v>
      </c>
      <c r="H98" s="27">
        <v>0</v>
      </c>
      <c r="I98" s="24">
        <v>0</v>
      </c>
      <c r="J98" s="238">
        <v>0</v>
      </c>
      <c r="K98" s="24">
        <v>0</v>
      </c>
      <c r="L98" s="39">
        <v>0</v>
      </c>
      <c r="M98" s="37">
        <v>0</v>
      </c>
      <c r="N98" s="39">
        <v>0</v>
      </c>
      <c r="O98" s="68">
        <v>0</v>
      </c>
      <c r="P98" s="39">
        <v>0</v>
      </c>
      <c r="Q98" s="68">
        <v>0</v>
      </c>
      <c r="R98" s="39">
        <v>0</v>
      </c>
      <c r="S98" s="68">
        <v>0</v>
      </c>
      <c r="T98" s="39">
        <v>0</v>
      </c>
      <c r="U98" s="68">
        <v>0</v>
      </c>
      <c r="V98" s="39">
        <v>0</v>
      </c>
      <c r="W98" s="68">
        <v>4</v>
      </c>
      <c r="X98" s="39">
        <v>0</v>
      </c>
      <c r="Y98" s="68">
        <v>0</v>
      </c>
      <c r="Z98" s="39">
        <v>1</v>
      </c>
      <c r="AA98" s="68">
        <v>0</v>
      </c>
      <c r="AB98" s="39">
        <v>0</v>
      </c>
      <c r="AC98" s="68">
        <v>2</v>
      </c>
      <c r="AD98" s="39">
        <v>1</v>
      </c>
      <c r="AE98" s="68">
        <v>20</v>
      </c>
      <c r="AF98" s="39">
        <v>13</v>
      </c>
      <c r="AG98" s="68">
        <v>9</v>
      </c>
      <c r="AH98" s="39">
        <v>23</v>
      </c>
      <c r="AI98" s="68">
        <v>0</v>
      </c>
      <c r="AJ98" s="39">
        <v>9</v>
      </c>
      <c r="AK98" s="68">
        <v>0</v>
      </c>
      <c r="AL98" s="39">
        <v>1</v>
      </c>
      <c r="AM98" s="68">
        <v>2</v>
      </c>
      <c r="AN98" s="40">
        <v>0</v>
      </c>
      <c r="AO98" s="38">
        <v>0</v>
      </c>
      <c r="AP98" s="25">
        <v>0</v>
      </c>
      <c r="AQ98" s="29">
        <v>85</v>
      </c>
      <c r="AR98" s="29">
        <v>0</v>
      </c>
      <c r="AS98" s="29">
        <v>0</v>
      </c>
      <c r="AT98" s="25">
        <v>0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>
        <v>0</v>
      </c>
      <c r="AS99" s="29">
        <v>0</v>
      </c>
      <c r="AT99" s="25">
        <v>0</v>
      </c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31</v>
      </c>
      <c r="E100" s="34">
        <f>SUM(G100+I100+K100+M100+O100+Q100+S100+U100+W100+Y100)</f>
        <v>8</v>
      </c>
      <c r="F100" s="36">
        <f>SUM(H100+J100+L100+N100+P100+R100+T100+V100+X100+Z100)</f>
        <v>23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4</v>
      </c>
      <c r="V100" s="39">
        <v>0</v>
      </c>
      <c r="W100" s="68">
        <v>4</v>
      </c>
      <c r="X100" s="39">
        <v>15</v>
      </c>
      <c r="Y100" s="68">
        <v>0</v>
      </c>
      <c r="Z100" s="39">
        <v>8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>
        <v>0</v>
      </c>
      <c r="AP100" s="38">
        <v>0</v>
      </c>
      <c r="AQ100" s="41">
        <v>31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15</v>
      </c>
      <c r="E101" s="34">
        <f t="shared" si="78"/>
        <v>5</v>
      </c>
      <c r="F101" s="36">
        <f t="shared" si="79"/>
        <v>10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0</v>
      </c>
      <c r="X101" s="39">
        <v>3</v>
      </c>
      <c r="Y101" s="68">
        <v>3</v>
      </c>
      <c r="Z101" s="39">
        <v>3</v>
      </c>
      <c r="AA101" s="68">
        <v>1</v>
      </c>
      <c r="AB101" s="39">
        <v>4</v>
      </c>
      <c r="AC101" s="68">
        <v>1</v>
      </c>
      <c r="AD101" s="39">
        <v>0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>
        <v>0</v>
      </c>
      <c r="AP101" s="38">
        <v>0</v>
      </c>
      <c r="AQ101" s="41">
        <v>15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12</v>
      </c>
      <c r="E102" s="34">
        <f t="shared" si="78"/>
        <v>3</v>
      </c>
      <c r="F102" s="36">
        <f t="shared" si="79"/>
        <v>9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1</v>
      </c>
      <c r="Y102" s="68">
        <v>1</v>
      </c>
      <c r="Z102" s="39">
        <v>3</v>
      </c>
      <c r="AA102" s="68">
        <v>2</v>
      </c>
      <c r="AB102" s="39">
        <v>3</v>
      </c>
      <c r="AC102" s="68">
        <v>0</v>
      </c>
      <c r="AD102" s="39">
        <v>0</v>
      </c>
      <c r="AE102" s="68">
        <v>0</v>
      </c>
      <c r="AF102" s="39">
        <v>0</v>
      </c>
      <c r="AG102" s="68">
        <v>0</v>
      </c>
      <c r="AH102" s="39">
        <v>0</v>
      </c>
      <c r="AI102" s="68">
        <v>0</v>
      </c>
      <c r="AJ102" s="39">
        <v>2</v>
      </c>
      <c r="AK102" s="68">
        <v>0</v>
      </c>
      <c r="AL102" s="39">
        <v>0</v>
      </c>
      <c r="AM102" s="68">
        <v>0</v>
      </c>
      <c r="AN102" s="40">
        <v>0</v>
      </c>
      <c r="AO102" s="38">
        <v>0</v>
      </c>
      <c r="AP102" s="38">
        <v>0</v>
      </c>
      <c r="AQ102" s="41">
        <v>12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16</v>
      </c>
      <c r="E103" s="34">
        <f t="shared" si="78"/>
        <v>5</v>
      </c>
      <c r="F103" s="36">
        <f t="shared" si="79"/>
        <v>11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1</v>
      </c>
      <c r="X103" s="39">
        <v>2</v>
      </c>
      <c r="Y103" s="68">
        <v>2</v>
      </c>
      <c r="Z103" s="39">
        <v>6</v>
      </c>
      <c r="AA103" s="68">
        <v>2</v>
      </c>
      <c r="AB103" s="39">
        <v>3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>
        <v>0</v>
      </c>
      <c r="AP103" s="38">
        <v>0</v>
      </c>
      <c r="AQ103" s="41">
        <v>16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>
        <v>0</v>
      </c>
      <c r="AP104" s="38">
        <v>0</v>
      </c>
      <c r="AQ104" s="41">
        <v>0</v>
      </c>
      <c r="AR104" s="29">
        <v>0</v>
      </c>
      <c r="AS104" s="41">
        <v>0</v>
      </c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>
        <v>0</v>
      </c>
      <c r="AP105" s="38">
        <v>0</v>
      </c>
      <c r="AQ105" s="41">
        <v>0</v>
      </c>
      <c r="AR105" s="245"/>
      <c r="AS105" s="41">
        <v>0</v>
      </c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4</v>
      </c>
      <c r="E106" s="34">
        <f t="shared" ref="E106:F108" si="87">SUM(Q106+S106+U106+W106+Y106+AA106+AC106+AE106+AG106+AI106+AK106+AM106)</f>
        <v>3</v>
      </c>
      <c r="F106" s="36">
        <f t="shared" si="87"/>
        <v>1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2</v>
      </c>
      <c r="X106" s="39">
        <v>0</v>
      </c>
      <c r="Y106" s="68">
        <v>0</v>
      </c>
      <c r="Z106" s="39">
        <v>1</v>
      </c>
      <c r="AA106" s="68">
        <v>0</v>
      </c>
      <c r="AB106" s="39">
        <v>0</v>
      </c>
      <c r="AC106" s="68">
        <v>0</v>
      </c>
      <c r="AD106" s="39">
        <v>0</v>
      </c>
      <c r="AE106" s="68">
        <v>0</v>
      </c>
      <c r="AF106" s="39">
        <v>0</v>
      </c>
      <c r="AG106" s="68">
        <v>1</v>
      </c>
      <c r="AH106" s="39">
        <v>0</v>
      </c>
      <c r="AI106" s="68">
        <v>0</v>
      </c>
      <c r="AJ106" s="39">
        <v>0</v>
      </c>
      <c r="AK106" s="68">
        <v>0</v>
      </c>
      <c r="AL106" s="39">
        <v>0</v>
      </c>
      <c r="AM106" s="68">
        <v>0</v>
      </c>
      <c r="AN106" s="40">
        <v>0</v>
      </c>
      <c r="AO106" s="38">
        <v>0</v>
      </c>
      <c r="AP106" s="38">
        <v>0</v>
      </c>
      <c r="AQ106" s="41">
        <v>4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5</v>
      </c>
      <c r="E107" s="34">
        <f t="shared" si="87"/>
        <v>4</v>
      </c>
      <c r="F107" s="36">
        <f t="shared" si="87"/>
        <v>1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0</v>
      </c>
      <c r="Y107" s="68">
        <v>0</v>
      </c>
      <c r="Z107" s="39">
        <v>0</v>
      </c>
      <c r="AA107" s="68">
        <v>0</v>
      </c>
      <c r="AB107" s="39">
        <v>0</v>
      </c>
      <c r="AC107" s="68">
        <v>1</v>
      </c>
      <c r="AD107" s="39">
        <v>0</v>
      </c>
      <c r="AE107" s="68">
        <v>0</v>
      </c>
      <c r="AF107" s="39">
        <v>1</v>
      </c>
      <c r="AG107" s="68">
        <v>1</v>
      </c>
      <c r="AH107" s="39">
        <v>0</v>
      </c>
      <c r="AI107" s="68">
        <v>2</v>
      </c>
      <c r="AJ107" s="39">
        <v>0</v>
      </c>
      <c r="AK107" s="68">
        <v>0</v>
      </c>
      <c r="AL107" s="39">
        <v>0</v>
      </c>
      <c r="AM107" s="68">
        <v>0</v>
      </c>
      <c r="AN107" s="40">
        <v>0</v>
      </c>
      <c r="AO107" s="38">
        <v>0</v>
      </c>
      <c r="AP107" s="38">
        <v>1</v>
      </c>
      <c r="AQ107" s="41">
        <v>5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0</v>
      </c>
      <c r="E108" s="34">
        <f t="shared" si="87"/>
        <v>0</v>
      </c>
      <c r="F108" s="36">
        <f t="shared" si="87"/>
        <v>0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0</v>
      </c>
      <c r="X108" s="39">
        <v>0</v>
      </c>
      <c r="Y108" s="68">
        <v>0</v>
      </c>
      <c r="Z108" s="39">
        <v>0</v>
      </c>
      <c r="AA108" s="68">
        <v>0</v>
      </c>
      <c r="AB108" s="39">
        <v>0</v>
      </c>
      <c r="AC108" s="68">
        <v>0</v>
      </c>
      <c r="AD108" s="39">
        <v>0</v>
      </c>
      <c r="AE108" s="68">
        <v>0</v>
      </c>
      <c r="AF108" s="39">
        <v>0</v>
      </c>
      <c r="AG108" s="68">
        <v>0</v>
      </c>
      <c r="AH108" s="39">
        <v>0</v>
      </c>
      <c r="AI108" s="68">
        <v>0</v>
      </c>
      <c r="AJ108" s="39">
        <v>0</v>
      </c>
      <c r="AK108" s="68">
        <v>0</v>
      </c>
      <c r="AL108" s="39">
        <v>0</v>
      </c>
      <c r="AM108" s="68">
        <v>0</v>
      </c>
      <c r="AN108" s="40">
        <v>0</v>
      </c>
      <c r="AO108" s="38">
        <v>0</v>
      </c>
      <c r="AP108" s="38">
        <v>0</v>
      </c>
      <c r="AQ108" s="41">
        <v>0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>
        <v>0</v>
      </c>
      <c r="AP109" s="38">
        <v>0</v>
      </c>
      <c r="AQ109" s="41">
        <v>0</v>
      </c>
      <c r="AR109" s="245"/>
      <c r="AS109" s="41">
        <v>0</v>
      </c>
      <c r="AT109" s="38">
        <v>0</v>
      </c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>
        <v>0</v>
      </c>
      <c r="AP110" s="38">
        <v>0</v>
      </c>
      <c r="AQ110" s="41">
        <v>0</v>
      </c>
      <c r="AR110" s="41">
        <v>0</v>
      </c>
      <c r="AS110" s="41">
        <v>0</v>
      </c>
      <c r="AT110" s="38">
        <v>0</v>
      </c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>
        <v>0</v>
      </c>
      <c r="AP111" s="38">
        <v>0</v>
      </c>
      <c r="AQ111" s="41">
        <v>0</v>
      </c>
      <c r="AR111" s="41">
        <v>0</v>
      </c>
      <c r="AS111" s="41">
        <v>0</v>
      </c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>
        <v>0</v>
      </c>
      <c r="AP112" s="38">
        <v>0</v>
      </c>
      <c r="AQ112" s="41">
        <v>0</v>
      </c>
      <c r="AR112" s="41">
        <v>0</v>
      </c>
      <c r="AS112" s="41">
        <v>0</v>
      </c>
      <c r="AT112" s="38">
        <v>0</v>
      </c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>
        <v>0</v>
      </c>
      <c r="AP113" s="38">
        <v>0</v>
      </c>
      <c r="AQ113" s="41">
        <v>0</v>
      </c>
      <c r="AR113" s="41">
        <v>0</v>
      </c>
      <c r="AS113" s="41">
        <v>0</v>
      </c>
      <c r="AT113" s="38">
        <v>0</v>
      </c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>
        <v>0</v>
      </c>
      <c r="AP114" s="38">
        <v>0</v>
      </c>
      <c r="AQ114" s="41">
        <v>0</v>
      </c>
      <c r="AR114" s="41">
        <v>0</v>
      </c>
      <c r="AS114" s="41">
        <v>0</v>
      </c>
      <c r="AT114" s="38">
        <v>0</v>
      </c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>
        <v>0</v>
      </c>
      <c r="AP115" s="38">
        <v>0</v>
      </c>
      <c r="AQ115" s="41">
        <v>0</v>
      </c>
      <c r="AR115" s="41">
        <v>0</v>
      </c>
      <c r="AS115" s="41">
        <v>0</v>
      </c>
      <c r="AT115" s="38">
        <v>0</v>
      </c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>
        <v>0</v>
      </c>
      <c r="AP116" s="38">
        <v>0</v>
      </c>
      <c r="AQ116" s="41">
        <v>0</v>
      </c>
      <c r="AR116" s="41">
        <v>0</v>
      </c>
      <c r="AS116" s="41">
        <v>0</v>
      </c>
      <c r="AT116" s="38">
        <v>0</v>
      </c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10</v>
      </c>
      <c r="E117" s="34">
        <f>SUM(S117+U117+W117+Y117+AA117+AC117+AE117+AG117+AI117+AK117+AM117)</f>
        <v>2</v>
      </c>
      <c r="F117" s="36">
        <f>SUM(T117+V117+X117+Z117+AB117+AD117+AF117+AH117+AJ117+AL117+AN117)</f>
        <v>8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/>
      <c r="T117" s="39"/>
      <c r="U117" s="68">
        <v>0</v>
      </c>
      <c r="V117" s="39">
        <v>0</v>
      </c>
      <c r="W117" s="68">
        <v>0</v>
      </c>
      <c r="X117" s="39">
        <v>0</v>
      </c>
      <c r="Y117" s="68">
        <v>0</v>
      </c>
      <c r="Z117" s="39">
        <v>1</v>
      </c>
      <c r="AA117" s="68">
        <v>0</v>
      </c>
      <c r="AB117" s="39">
        <v>0</v>
      </c>
      <c r="AC117" s="68">
        <v>1</v>
      </c>
      <c r="AD117" s="39">
        <v>0</v>
      </c>
      <c r="AE117" s="68">
        <v>0</v>
      </c>
      <c r="AF117" s="39">
        <v>1</v>
      </c>
      <c r="AG117" s="68">
        <v>0</v>
      </c>
      <c r="AH117" s="39">
        <v>4</v>
      </c>
      <c r="AI117" s="68">
        <v>1</v>
      </c>
      <c r="AJ117" s="39">
        <v>2</v>
      </c>
      <c r="AK117" s="68">
        <v>0</v>
      </c>
      <c r="AL117" s="39">
        <v>0</v>
      </c>
      <c r="AM117" s="68">
        <v>0</v>
      </c>
      <c r="AN117" s="40">
        <v>0</v>
      </c>
      <c r="AO117" s="38">
        <v>0</v>
      </c>
      <c r="AP117" s="38">
        <v>0</v>
      </c>
      <c r="AQ117" s="41">
        <v>10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16</v>
      </c>
      <c r="E118" s="34">
        <f>SUM(U118+W118+Y118+AA118+AC118+AE118+AG118+AI118+AK118+AM118)</f>
        <v>3</v>
      </c>
      <c r="F118" s="36">
        <f>SUM(V118+X118+Z118+AB118+AD118+AF118+AH118+AJ118+AL118+AN118)</f>
        <v>13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0</v>
      </c>
      <c r="W118" s="68">
        <v>2</v>
      </c>
      <c r="X118" s="39">
        <v>0</v>
      </c>
      <c r="Y118" s="68">
        <v>0</v>
      </c>
      <c r="Z118" s="39">
        <v>2</v>
      </c>
      <c r="AA118" s="68">
        <v>1</v>
      </c>
      <c r="AB118" s="39">
        <v>0</v>
      </c>
      <c r="AC118" s="68">
        <v>0</v>
      </c>
      <c r="AD118" s="39">
        <v>2</v>
      </c>
      <c r="AE118" s="68">
        <v>0</v>
      </c>
      <c r="AF118" s="39">
        <v>3</v>
      </c>
      <c r="AG118" s="68">
        <v>0</v>
      </c>
      <c r="AH118" s="39">
        <v>4</v>
      </c>
      <c r="AI118" s="68">
        <v>0</v>
      </c>
      <c r="AJ118" s="39">
        <v>0</v>
      </c>
      <c r="AK118" s="68">
        <v>0</v>
      </c>
      <c r="AL118" s="39">
        <v>2</v>
      </c>
      <c r="AM118" s="68">
        <v>0</v>
      </c>
      <c r="AN118" s="40">
        <v>0</v>
      </c>
      <c r="AO118" s="38">
        <v>0</v>
      </c>
      <c r="AP118" s="38">
        <v>0</v>
      </c>
      <c r="AQ118" s="41">
        <v>16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12</v>
      </c>
      <c r="E120" s="34">
        <f>SUM(G120+I120+K120+M120+O120+Q120+S120+U120+W120+Y120+AA120+AC120+AE120+AG120+AI120+AK120+AM120)</f>
        <v>3</v>
      </c>
      <c r="F120" s="36">
        <f t="shared" si="79"/>
        <v>9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0</v>
      </c>
      <c r="X120" s="39">
        <v>1</v>
      </c>
      <c r="Y120" s="68">
        <v>1</v>
      </c>
      <c r="Z120" s="39">
        <v>3</v>
      </c>
      <c r="AA120" s="68">
        <v>2</v>
      </c>
      <c r="AB120" s="39">
        <v>3</v>
      </c>
      <c r="AC120" s="68">
        <v>0</v>
      </c>
      <c r="AD120" s="39">
        <v>0</v>
      </c>
      <c r="AE120" s="68">
        <v>0</v>
      </c>
      <c r="AF120" s="39">
        <v>0</v>
      </c>
      <c r="AG120" s="68">
        <v>0</v>
      </c>
      <c r="AH120" s="39">
        <v>0</v>
      </c>
      <c r="AI120" s="68">
        <v>0</v>
      </c>
      <c r="AJ120" s="39">
        <v>2</v>
      </c>
      <c r="AK120" s="68">
        <v>0</v>
      </c>
      <c r="AL120" s="39">
        <v>0</v>
      </c>
      <c r="AM120" s="68">
        <v>0</v>
      </c>
      <c r="AN120" s="40">
        <v>0</v>
      </c>
      <c r="AO120" s="38">
        <v>0</v>
      </c>
      <c r="AP120" s="38">
        <v>0</v>
      </c>
      <c r="AQ120" s="41">
        <v>12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>
        <v>0</v>
      </c>
      <c r="AS121" s="41">
        <v>0</v>
      </c>
      <c r="AT121" s="38">
        <v>0</v>
      </c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>
        <v>0</v>
      </c>
      <c r="AS122" s="41">
        <v>0</v>
      </c>
      <c r="AT122" s="38">
        <v>0</v>
      </c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>
        <v>0</v>
      </c>
      <c r="AS123" s="41">
        <v>0</v>
      </c>
      <c r="AT123" s="38">
        <v>0</v>
      </c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>
        <v>0</v>
      </c>
      <c r="AS124" s="41">
        <v>0</v>
      </c>
      <c r="AT124" s="38">
        <v>0</v>
      </c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>
        <v>0</v>
      </c>
      <c r="AS125" s="41">
        <v>0</v>
      </c>
      <c r="AT125" s="38">
        <v>0</v>
      </c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5</v>
      </c>
      <c r="E126" s="34">
        <f t="shared" si="92"/>
        <v>2</v>
      </c>
      <c r="F126" s="36">
        <f t="shared" si="92"/>
        <v>3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0</v>
      </c>
      <c r="AH126" s="39">
        <v>0</v>
      </c>
      <c r="AI126" s="68">
        <v>0</v>
      </c>
      <c r="AJ126" s="39">
        <v>1</v>
      </c>
      <c r="AK126" s="68">
        <v>0</v>
      </c>
      <c r="AL126" s="39">
        <v>2</v>
      </c>
      <c r="AM126" s="68">
        <v>2</v>
      </c>
      <c r="AN126" s="40">
        <v>0</v>
      </c>
      <c r="AO126" s="243"/>
      <c r="AP126" s="38">
        <v>0</v>
      </c>
      <c r="AQ126" s="41">
        <v>5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>
        <v>0</v>
      </c>
      <c r="AS127" s="41">
        <v>0</v>
      </c>
      <c r="AT127" s="38">
        <v>0</v>
      </c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/>
      <c r="AP128" s="252"/>
      <c r="AQ128" s="249">
        <v>0</v>
      </c>
      <c r="AR128" s="249"/>
      <c r="AS128" s="41"/>
      <c r="AT128" s="38"/>
      <c r="AU128" s="38"/>
      <c r="AV128" s="38"/>
      <c r="AW128" s="38"/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/>
      <c r="AP129" s="252"/>
      <c r="AQ129" s="249">
        <v>0</v>
      </c>
      <c r="AR129" s="249"/>
      <c r="AS129" s="41"/>
      <c r="AT129" s="38"/>
      <c r="AU129" s="38"/>
      <c r="AV129" s="38"/>
      <c r="AW129" s="38"/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/>
      <c r="AP130" s="252"/>
      <c r="AQ130" s="249">
        <v>0</v>
      </c>
      <c r="AR130" s="249"/>
      <c r="AS130" s="41"/>
      <c r="AT130" s="38"/>
      <c r="AU130" s="38"/>
      <c r="AV130" s="38"/>
      <c r="AW130" s="38"/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/>
      <c r="AP131" s="252"/>
      <c r="AQ131" s="249">
        <v>0</v>
      </c>
      <c r="AR131" s="249"/>
      <c r="AS131" s="41"/>
      <c r="AT131" s="38"/>
      <c r="AU131" s="38"/>
      <c r="AV131" s="38"/>
      <c r="AW131" s="38"/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/>
      <c r="AP132" s="252"/>
      <c r="AQ132" s="249">
        <v>0</v>
      </c>
      <c r="AR132" s="249"/>
      <c r="AS132" s="41"/>
      <c r="AT132" s="38"/>
      <c r="AU132" s="38"/>
      <c r="AV132" s="38"/>
      <c r="AW132" s="38"/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/>
      <c r="AP133" s="252"/>
      <c r="AQ133" s="249">
        <v>0</v>
      </c>
      <c r="AR133" s="249"/>
      <c r="AS133" s="41"/>
      <c r="AT133" s="38"/>
      <c r="AU133" s="38"/>
      <c r="AV133" s="38"/>
      <c r="AW133" s="38"/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/>
      <c r="AP134" s="38"/>
      <c r="AQ134" s="41">
        <v>0</v>
      </c>
      <c r="AR134" s="41"/>
      <c r="AS134" s="41"/>
      <c r="AT134" s="38"/>
      <c r="AU134" s="38"/>
      <c r="AV134" s="38"/>
      <c r="AW134" s="38"/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/>
      <c r="AP135" s="38"/>
      <c r="AQ135" s="41">
        <v>0</v>
      </c>
      <c r="AR135" s="41"/>
      <c r="AS135" s="41"/>
      <c r="AT135" s="38"/>
      <c r="AU135" s="38"/>
      <c r="AV135" s="38"/>
      <c r="AW135" s="38"/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0</v>
      </c>
      <c r="E136" s="34">
        <f t="shared" si="78"/>
        <v>0</v>
      </c>
      <c r="F136" s="36">
        <f t="shared" si="79"/>
        <v>0</v>
      </c>
      <c r="G136" s="253"/>
      <c r="H136" s="254"/>
      <c r="I136" s="253"/>
      <c r="J136" s="255"/>
      <c r="K136" s="253"/>
      <c r="L136" s="39"/>
      <c r="M136" s="37"/>
      <c r="N136" s="39"/>
      <c r="O136" s="68"/>
      <c r="P136" s="39"/>
      <c r="Q136" s="68"/>
      <c r="R136" s="39"/>
      <c r="S136" s="68"/>
      <c r="T136" s="39"/>
      <c r="U136" s="68"/>
      <c r="V136" s="39"/>
      <c r="W136" s="68"/>
      <c r="X136" s="39"/>
      <c r="Y136" s="68"/>
      <c r="Z136" s="39"/>
      <c r="AA136" s="68"/>
      <c r="AB136" s="39"/>
      <c r="AC136" s="68"/>
      <c r="AD136" s="39"/>
      <c r="AE136" s="68"/>
      <c r="AF136" s="39"/>
      <c r="AG136" s="68"/>
      <c r="AH136" s="39"/>
      <c r="AI136" s="68"/>
      <c r="AJ136" s="39"/>
      <c r="AK136" s="68"/>
      <c r="AL136" s="39"/>
      <c r="AM136" s="68"/>
      <c r="AN136" s="40"/>
      <c r="AO136" s="38"/>
      <c r="AP136" s="256"/>
      <c r="AQ136" s="41">
        <v>0</v>
      </c>
      <c r="AR136" s="41"/>
      <c r="AS136" s="257"/>
      <c r="AT136" s="38"/>
      <c r="AU136" s="38"/>
      <c r="AV136" s="38"/>
      <c r="AW136" s="38"/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/>
      <c r="AP137" s="256"/>
      <c r="AQ137" s="41">
        <v>0</v>
      </c>
      <c r="AR137" s="41"/>
      <c r="AS137" s="257"/>
      <c r="AT137" s="38"/>
      <c r="AU137" s="38"/>
      <c r="AV137" s="38"/>
      <c r="AW137" s="38"/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/>
      <c r="AP138" s="256"/>
      <c r="AQ138" s="41">
        <v>0</v>
      </c>
      <c r="AR138" s="41"/>
      <c r="AS138" s="257"/>
      <c r="AT138" s="38"/>
      <c r="AU138" s="38"/>
      <c r="AV138" s="38"/>
      <c r="AW138" s="38"/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/>
      <c r="AP139" s="256"/>
      <c r="AQ139" s="41">
        <v>0</v>
      </c>
      <c r="AR139" s="41"/>
      <c r="AS139" s="257"/>
      <c r="AT139" s="38"/>
      <c r="AU139" s="38"/>
      <c r="AV139" s="38"/>
      <c r="AW139" s="38"/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/>
      <c r="AP140" s="256"/>
      <c r="AQ140" s="41">
        <v>0</v>
      </c>
      <c r="AR140" s="41"/>
      <c r="AS140" s="257"/>
      <c r="AT140" s="38"/>
      <c r="AU140" s="38"/>
      <c r="AV140" s="38"/>
      <c r="AW140" s="38"/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/>
      <c r="AP141" s="38"/>
      <c r="AQ141" s="41">
        <v>0</v>
      </c>
      <c r="AR141" s="41"/>
      <c r="AS141" s="41"/>
      <c r="AT141" s="38"/>
      <c r="AU141" s="38"/>
      <c r="AV141" s="38"/>
      <c r="AW141" s="38"/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/>
      <c r="AP142" s="38"/>
      <c r="AQ142" s="41">
        <v>0</v>
      </c>
      <c r="AR142" s="41"/>
      <c r="AS142" s="41"/>
      <c r="AT142" s="38"/>
      <c r="AU142" s="80"/>
      <c r="AV142" s="80"/>
      <c r="AW142" s="80"/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4054" t="s">
        <v>4</v>
      </c>
      <c r="B143" s="4094"/>
      <c r="C143" s="4062"/>
      <c r="D143" s="2340">
        <f t="shared" si="77"/>
        <v>646</v>
      </c>
      <c r="E143" s="2288">
        <f t="shared" si="78"/>
        <v>282</v>
      </c>
      <c r="F143" s="2341">
        <f t="shared" si="79"/>
        <v>364</v>
      </c>
      <c r="G143" s="2340">
        <f t="shared" ref="G143:AW143" si="95">SUM(G90:G142)</f>
        <v>6</v>
      </c>
      <c r="H143" s="2342">
        <f t="shared" si="95"/>
        <v>1</v>
      </c>
      <c r="I143" s="2340">
        <f t="shared" si="95"/>
        <v>9</v>
      </c>
      <c r="J143" s="2143">
        <f t="shared" si="95"/>
        <v>1</v>
      </c>
      <c r="K143" s="2340">
        <f t="shared" si="95"/>
        <v>4</v>
      </c>
      <c r="L143" s="2342">
        <f t="shared" si="95"/>
        <v>3</v>
      </c>
      <c r="M143" s="2343">
        <f t="shared" si="95"/>
        <v>10</v>
      </c>
      <c r="N143" s="2344">
        <f t="shared" si="95"/>
        <v>13</v>
      </c>
      <c r="O143" s="2146">
        <f t="shared" si="95"/>
        <v>8</v>
      </c>
      <c r="P143" s="2344">
        <f t="shared" si="95"/>
        <v>5</v>
      </c>
      <c r="Q143" s="2146">
        <f t="shared" si="95"/>
        <v>6</v>
      </c>
      <c r="R143" s="2344">
        <f t="shared" si="95"/>
        <v>3</v>
      </c>
      <c r="S143" s="2146">
        <f t="shared" si="95"/>
        <v>14</v>
      </c>
      <c r="T143" s="2344">
        <f t="shared" si="95"/>
        <v>4</v>
      </c>
      <c r="U143" s="2146">
        <f t="shared" si="95"/>
        <v>20</v>
      </c>
      <c r="V143" s="2344">
        <f t="shared" si="95"/>
        <v>13</v>
      </c>
      <c r="W143" s="2146">
        <f t="shared" si="95"/>
        <v>46</v>
      </c>
      <c r="X143" s="2344">
        <f t="shared" si="95"/>
        <v>53</v>
      </c>
      <c r="Y143" s="2146">
        <f t="shared" si="95"/>
        <v>40</v>
      </c>
      <c r="Z143" s="2344">
        <f t="shared" si="95"/>
        <v>60</v>
      </c>
      <c r="AA143" s="2146">
        <f t="shared" si="95"/>
        <v>13</v>
      </c>
      <c r="AB143" s="2344">
        <f t="shared" si="95"/>
        <v>41</v>
      </c>
      <c r="AC143" s="2146">
        <f t="shared" si="95"/>
        <v>9</v>
      </c>
      <c r="AD143" s="2344">
        <f t="shared" si="95"/>
        <v>19</v>
      </c>
      <c r="AE143" s="2146">
        <f t="shared" si="95"/>
        <v>29</v>
      </c>
      <c r="AF143" s="2344">
        <f t="shared" si="95"/>
        <v>49</v>
      </c>
      <c r="AG143" s="2146">
        <f t="shared" si="95"/>
        <v>32</v>
      </c>
      <c r="AH143" s="2344">
        <f t="shared" si="95"/>
        <v>53</v>
      </c>
      <c r="AI143" s="2146">
        <f t="shared" si="95"/>
        <v>13</v>
      </c>
      <c r="AJ143" s="2344">
        <f t="shared" si="95"/>
        <v>26</v>
      </c>
      <c r="AK143" s="2146">
        <f t="shared" si="95"/>
        <v>11</v>
      </c>
      <c r="AL143" s="2344">
        <f t="shared" si="95"/>
        <v>17</v>
      </c>
      <c r="AM143" s="2146">
        <f t="shared" si="95"/>
        <v>12</v>
      </c>
      <c r="AN143" s="2345">
        <f t="shared" si="95"/>
        <v>3</v>
      </c>
      <c r="AO143" s="2346">
        <f t="shared" si="95"/>
        <v>16</v>
      </c>
      <c r="AP143" s="2347">
        <f t="shared" si="95"/>
        <v>2</v>
      </c>
      <c r="AQ143" s="2347">
        <f t="shared" si="95"/>
        <v>646</v>
      </c>
      <c r="AR143" s="2347">
        <f t="shared" si="95"/>
        <v>0</v>
      </c>
      <c r="AS143" s="2347">
        <f t="shared" si="95"/>
        <v>0</v>
      </c>
      <c r="AT143" s="2347">
        <f t="shared" si="95"/>
        <v>6</v>
      </c>
      <c r="AU143" s="2347">
        <f t="shared" si="95"/>
        <v>0</v>
      </c>
      <c r="AV143" s="2347">
        <f t="shared" si="95"/>
        <v>0</v>
      </c>
      <c r="AW143" s="2347">
        <f t="shared" si="95"/>
        <v>0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4201" t="s">
        <v>179</v>
      </c>
      <c r="B145" s="4201"/>
      <c r="C145" s="4201"/>
      <c r="D145" s="4002" t="s">
        <v>4</v>
      </c>
      <c r="E145" s="4104"/>
      <c r="F145" s="3970"/>
      <c r="G145" s="4054" t="s">
        <v>5</v>
      </c>
      <c r="H145" s="4094"/>
      <c r="I145" s="4094"/>
      <c r="J145" s="4094"/>
      <c r="K145" s="4094"/>
      <c r="L145" s="4094"/>
      <c r="M145" s="4094"/>
      <c r="N145" s="4094"/>
      <c r="O145" s="4094"/>
      <c r="P145" s="4094"/>
      <c r="Q145" s="4094"/>
      <c r="R145" s="4094"/>
      <c r="S145" s="4094"/>
      <c r="T145" s="4094"/>
      <c r="U145" s="4094"/>
      <c r="V145" s="4094"/>
      <c r="W145" s="4094"/>
      <c r="X145" s="4094"/>
      <c r="Y145" s="4094"/>
      <c r="Z145" s="4094"/>
      <c r="AA145" s="4094"/>
      <c r="AB145" s="4094"/>
      <c r="AC145" s="4094"/>
      <c r="AD145" s="4094"/>
      <c r="AE145" s="4094"/>
      <c r="AF145" s="4094"/>
      <c r="AG145" s="4094"/>
      <c r="AH145" s="4094"/>
      <c r="AI145" s="4094"/>
      <c r="AJ145" s="4094"/>
      <c r="AK145" s="4094"/>
      <c r="AL145" s="4094"/>
      <c r="AM145" s="4094"/>
      <c r="AN145" s="4094"/>
      <c r="AO145" s="4094"/>
      <c r="AP145" s="4074"/>
      <c r="AQ145" s="4062" t="s">
        <v>117</v>
      </c>
      <c r="AR145" s="4200" t="s">
        <v>7</v>
      </c>
      <c r="AS145" s="4200" t="s">
        <v>8</v>
      </c>
      <c r="AT145" s="4200" t="s">
        <v>42</v>
      </c>
      <c r="AU145" s="4195" t="s">
        <v>121</v>
      </c>
      <c r="AV145" s="4195" t="s">
        <v>122</v>
      </c>
      <c r="AW145" s="4195" t="s">
        <v>123</v>
      </c>
      <c r="AX145" s="4195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4201"/>
      <c r="B146" s="4201"/>
      <c r="C146" s="4201"/>
      <c r="D146" s="4183"/>
      <c r="E146" s="3567"/>
      <c r="F146" s="4184"/>
      <c r="G146" s="4175" t="s">
        <v>14</v>
      </c>
      <c r="H146" s="4078"/>
      <c r="I146" s="4054" t="s">
        <v>15</v>
      </c>
      <c r="J146" s="4062"/>
      <c r="K146" s="4094" t="s">
        <v>16</v>
      </c>
      <c r="L146" s="4062"/>
      <c r="M146" s="4054" t="s">
        <v>17</v>
      </c>
      <c r="N146" s="4062"/>
      <c r="O146" s="4054" t="s">
        <v>18</v>
      </c>
      <c r="P146" s="4062"/>
      <c r="Q146" s="4054" t="s">
        <v>19</v>
      </c>
      <c r="R146" s="4062"/>
      <c r="S146" s="4054" t="s">
        <v>20</v>
      </c>
      <c r="T146" s="4062"/>
      <c r="U146" s="4054" t="s">
        <v>21</v>
      </c>
      <c r="V146" s="4062"/>
      <c r="W146" s="4054" t="s">
        <v>22</v>
      </c>
      <c r="X146" s="4062"/>
      <c r="Y146" s="4054" t="s">
        <v>23</v>
      </c>
      <c r="Z146" s="4061"/>
      <c r="AA146" s="4054" t="s">
        <v>24</v>
      </c>
      <c r="AB146" s="4061"/>
      <c r="AC146" s="4054" t="s">
        <v>25</v>
      </c>
      <c r="AD146" s="4061"/>
      <c r="AE146" s="4054" t="s">
        <v>26</v>
      </c>
      <c r="AF146" s="4061"/>
      <c r="AG146" s="4054" t="s">
        <v>27</v>
      </c>
      <c r="AH146" s="4061"/>
      <c r="AI146" s="4054" t="s">
        <v>28</v>
      </c>
      <c r="AJ146" s="4061"/>
      <c r="AK146" s="4054" t="s">
        <v>29</v>
      </c>
      <c r="AL146" s="4061"/>
      <c r="AM146" s="4054" t="s">
        <v>30</v>
      </c>
      <c r="AN146" s="4061"/>
      <c r="AO146" s="4054" t="s">
        <v>31</v>
      </c>
      <c r="AP146" s="4196"/>
      <c r="AQ146" s="4062"/>
      <c r="AR146" s="4200"/>
      <c r="AS146" s="4200"/>
      <c r="AT146" s="4200"/>
      <c r="AU146" s="4195"/>
      <c r="AV146" s="4195"/>
      <c r="AW146" s="4195"/>
      <c r="AX146" s="4195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4201"/>
      <c r="B147" s="4201"/>
      <c r="C147" s="4201"/>
      <c r="D147" s="2263" t="s">
        <v>180</v>
      </c>
      <c r="E147" s="2264" t="s">
        <v>33</v>
      </c>
      <c r="F147" s="2263" t="s">
        <v>34</v>
      </c>
      <c r="G147" s="2264" t="s">
        <v>33</v>
      </c>
      <c r="H147" s="2263" t="s">
        <v>34</v>
      </c>
      <c r="I147" s="2264" t="s">
        <v>33</v>
      </c>
      <c r="J147" s="2263" t="s">
        <v>34</v>
      </c>
      <c r="K147" s="2264" t="s">
        <v>33</v>
      </c>
      <c r="L147" s="2263" t="s">
        <v>34</v>
      </c>
      <c r="M147" s="2264" t="s">
        <v>33</v>
      </c>
      <c r="N147" s="2263" t="s">
        <v>34</v>
      </c>
      <c r="O147" s="2264" t="s">
        <v>33</v>
      </c>
      <c r="P147" s="2263" t="s">
        <v>34</v>
      </c>
      <c r="Q147" s="2264" t="s">
        <v>33</v>
      </c>
      <c r="R147" s="2263" t="s">
        <v>34</v>
      </c>
      <c r="S147" s="2264" t="s">
        <v>33</v>
      </c>
      <c r="T147" s="2263" t="s">
        <v>34</v>
      </c>
      <c r="U147" s="2264" t="s">
        <v>33</v>
      </c>
      <c r="V147" s="2263" t="s">
        <v>34</v>
      </c>
      <c r="W147" s="2264" t="s">
        <v>33</v>
      </c>
      <c r="X147" s="2263" t="s">
        <v>34</v>
      </c>
      <c r="Y147" s="2264" t="s">
        <v>33</v>
      </c>
      <c r="Z147" s="2263" t="s">
        <v>34</v>
      </c>
      <c r="AA147" s="2264" t="s">
        <v>33</v>
      </c>
      <c r="AB147" s="2263" t="s">
        <v>34</v>
      </c>
      <c r="AC147" s="2264" t="s">
        <v>33</v>
      </c>
      <c r="AD147" s="2263" t="s">
        <v>34</v>
      </c>
      <c r="AE147" s="2264" t="s">
        <v>33</v>
      </c>
      <c r="AF147" s="2263" t="s">
        <v>34</v>
      </c>
      <c r="AG147" s="2264" t="s">
        <v>33</v>
      </c>
      <c r="AH147" s="2263" t="s">
        <v>34</v>
      </c>
      <c r="AI147" s="2264" t="s">
        <v>33</v>
      </c>
      <c r="AJ147" s="2263" t="s">
        <v>34</v>
      </c>
      <c r="AK147" s="2264" t="s">
        <v>33</v>
      </c>
      <c r="AL147" s="2263" t="s">
        <v>34</v>
      </c>
      <c r="AM147" s="2264" t="s">
        <v>33</v>
      </c>
      <c r="AN147" s="2263" t="s">
        <v>34</v>
      </c>
      <c r="AO147" s="2264" t="s">
        <v>33</v>
      </c>
      <c r="AP147" s="2274" t="s">
        <v>34</v>
      </c>
      <c r="AQ147" s="4062"/>
      <c r="AR147" s="4200"/>
      <c r="AS147" s="4200"/>
      <c r="AT147" s="4200"/>
      <c r="AU147" s="4195"/>
      <c r="AV147" s="4195"/>
      <c r="AW147" s="4195"/>
      <c r="AX147" s="4195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4197" t="s">
        <v>181</v>
      </c>
      <c r="B148" s="4198"/>
      <c r="C148" s="4199"/>
      <c r="D148" s="2265">
        <f>SUM(G148:AP148)</f>
        <v>649</v>
      </c>
      <c r="E148" s="2275">
        <f>SUM(G148+I148+K148+M148+O148+Q148+S148+U148+W148+Y148+AA148+AC148+AE148+AG148+AI148+AK148+AM148+AO148)</f>
        <v>268</v>
      </c>
      <c r="F148" s="2277">
        <f>SUM(H148+J148+L148+N148+P148+R148+T148+V148+X148+Z148+AB148+AD148+AF148+AH148+AJ148+AL148+AN148+AP148)</f>
        <v>381</v>
      </c>
      <c r="G148" s="2278">
        <v>0</v>
      </c>
      <c r="H148" s="2268">
        <v>0</v>
      </c>
      <c r="I148" s="2267">
        <v>0</v>
      </c>
      <c r="J148" s="2268">
        <v>0</v>
      </c>
      <c r="K148" s="2267">
        <v>0</v>
      </c>
      <c r="L148" s="2268">
        <v>0</v>
      </c>
      <c r="M148" s="2267">
        <v>1</v>
      </c>
      <c r="N148" s="2268">
        <v>0</v>
      </c>
      <c r="O148" s="2348">
        <v>0</v>
      </c>
      <c r="P148" s="2268">
        <v>4</v>
      </c>
      <c r="Q148" s="2348">
        <v>2</v>
      </c>
      <c r="R148" s="2268">
        <v>3</v>
      </c>
      <c r="S148" s="2348">
        <v>0</v>
      </c>
      <c r="T148" s="2268">
        <v>0</v>
      </c>
      <c r="U148" s="2267">
        <v>6</v>
      </c>
      <c r="V148" s="2268">
        <v>0</v>
      </c>
      <c r="W148" s="2267">
        <v>4</v>
      </c>
      <c r="X148" s="2268">
        <v>1</v>
      </c>
      <c r="Y148" s="2267">
        <v>24</v>
      </c>
      <c r="Z148" s="2268">
        <v>11</v>
      </c>
      <c r="AA148" s="2267">
        <v>27</v>
      </c>
      <c r="AB148" s="2268">
        <v>21</v>
      </c>
      <c r="AC148" s="2267">
        <v>1</v>
      </c>
      <c r="AD148" s="2268">
        <v>13</v>
      </c>
      <c r="AE148" s="2267">
        <v>32</v>
      </c>
      <c r="AF148" s="2268">
        <v>35</v>
      </c>
      <c r="AG148" s="2267">
        <v>32</v>
      </c>
      <c r="AH148" s="2268">
        <v>84</v>
      </c>
      <c r="AI148" s="2267">
        <v>45</v>
      </c>
      <c r="AJ148" s="2268">
        <v>137</v>
      </c>
      <c r="AK148" s="2267">
        <v>58</v>
      </c>
      <c r="AL148" s="2268">
        <v>36</v>
      </c>
      <c r="AM148" s="2267">
        <v>31</v>
      </c>
      <c r="AN148" s="2268">
        <v>33</v>
      </c>
      <c r="AO148" s="2267">
        <v>5</v>
      </c>
      <c r="AP148" s="2269">
        <v>3</v>
      </c>
      <c r="AQ148" s="2281">
        <v>0</v>
      </c>
      <c r="AR148" s="25">
        <v>11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194</v>
      </c>
      <c r="E149" s="34">
        <f t="shared" ref="E149:E155" si="108">SUM(G149+I149+K149+M149+O149+Q149+S149+U149+W149+Y149+AA149+AC149+AE149+AG149+AI149+AK149+AM149+AO149)</f>
        <v>94</v>
      </c>
      <c r="F149" s="36">
        <f t="shared" ref="F149:F156" si="109">SUM(H149+J149+L149+N149+P149+R149+T149+V149+X149+Z149+AB149+AD149+AF149+AH149+AJ149+AL149+AN149+AP149)</f>
        <v>100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0</v>
      </c>
      <c r="P149" s="39">
        <v>0</v>
      </c>
      <c r="Q149" s="276">
        <v>2</v>
      </c>
      <c r="R149" s="39">
        <v>0</v>
      </c>
      <c r="S149" s="276">
        <v>2</v>
      </c>
      <c r="T149" s="39">
        <v>4</v>
      </c>
      <c r="U149" s="68">
        <v>2</v>
      </c>
      <c r="V149" s="39">
        <v>6</v>
      </c>
      <c r="W149" s="68">
        <v>4</v>
      </c>
      <c r="X149" s="39">
        <v>0</v>
      </c>
      <c r="Y149" s="68">
        <v>24</v>
      </c>
      <c r="Z149" s="39">
        <v>22</v>
      </c>
      <c r="AA149" s="68">
        <v>40</v>
      </c>
      <c r="AB149" s="39">
        <v>24</v>
      </c>
      <c r="AC149" s="68">
        <v>4</v>
      </c>
      <c r="AD149" s="39">
        <v>4</v>
      </c>
      <c r="AE149" s="68">
        <v>8</v>
      </c>
      <c r="AF149" s="39">
        <v>12</v>
      </c>
      <c r="AG149" s="68">
        <v>4</v>
      </c>
      <c r="AH149" s="39">
        <v>12</v>
      </c>
      <c r="AI149" s="68">
        <v>4</v>
      </c>
      <c r="AJ149" s="39">
        <v>16</v>
      </c>
      <c r="AK149" s="68">
        <v>0</v>
      </c>
      <c r="AL149" s="39">
        <v>0</v>
      </c>
      <c r="AM149" s="68">
        <v>0</v>
      </c>
      <c r="AN149" s="39">
        <v>0</v>
      </c>
      <c r="AO149" s="68">
        <v>0</v>
      </c>
      <c r="AP149" s="40">
        <v>0</v>
      </c>
      <c r="AQ149" s="38">
        <v>0</v>
      </c>
      <c r="AR149" s="25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/>
      <c r="AR150" s="25"/>
      <c r="AS150" s="29"/>
      <c r="AT150" s="29"/>
      <c r="AU150" s="29"/>
      <c r="AV150" s="29"/>
      <c r="AW150" s="29"/>
      <c r="AX150" s="29"/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/>
      <c r="AR151" s="25"/>
      <c r="AS151" s="29"/>
      <c r="AT151" s="29"/>
      <c r="AU151" s="29"/>
      <c r="AV151" s="29"/>
      <c r="AW151" s="29"/>
      <c r="AX151" s="29"/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0</v>
      </c>
      <c r="E152" s="34">
        <f t="shared" si="108"/>
        <v>0</v>
      </c>
      <c r="F152" s="36">
        <f t="shared" si="109"/>
        <v>0</v>
      </c>
      <c r="G152" s="37"/>
      <c r="H152" s="39"/>
      <c r="I152" s="68"/>
      <c r="J152" s="39"/>
      <c r="K152" s="68"/>
      <c r="L152" s="39"/>
      <c r="M152" s="68"/>
      <c r="N152" s="39"/>
      <c r="O152" s="276"/>
      <c r="P152" s="39"/>
      <c r="Q152" s="276"/>
      <c r="R152" s="39"/>
      <c r="S152" s="276"/>
      <c r="T152" s="39"/>
      <c r="U152" s="68"/>
      <c r="V152" s="39"/>
      <c r="W152" s="68"/>
      <c r="X152" s="39"/>
      <c r="Y152" s="68"/>
      <c r="Z152" s="39"/>
      <c r="AA152" s="68"/>
      <c r="AB152" s="39"/>
      <c r="AC152" s="68"/>
      <c r="AD152" s="39"/>
      <c r="AE152" s="68"/>
      <c r="AF152" s="39"/>
      <c r="AG152" s="68"/>
      <c r="AH152" s="39"/>
      <c r="AI152" s="68"/>
      <c r="AJ152" s="39"/>
      <c r="AK152" s="68"/>
      <c r="AL152" s="39"/>
      <c r="AM152" s="68"/>
      <c r="AN152" s="39"/>
      <c r="AO152" s="68"/>
      <c r="AP152" s="40"/>
      <c r="AQ152" s="38"/>
      <c r="AR152" s="25"/>
      <c r="AS152" s="29"/>
      <c r="AT152" s="29"/>
      <c r="AU152" s="29"/>
      <c r="AV152" s="29"/>
      <c r="AW152" s="29"/>
      <c r="AX152" s="29"/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0</v>
      </c>
      <c r="E153" s="34">
        <f t="shared" si="108"/>
        <v>0</v>
      </c>
      <c r="F153" s="36">
        <f t="shared" si="109"/>
        <v>0</v>
      </c>
      <c r="G153" s="37"/>
      <c r="H153" s="39"/>
      <c r="I153" s="68"/>
      <c r="J153" s="39"/>
      <c r="K153" s="68"/>
      <c r="L153" s="39"/>
      <c r="M153" s="68"/>
      <c r="N153" s="39"/>
      <c r="O153" s="276"/>
      <c r="P153" s="39"/>
      <c r="Q153" s="276"/>
      <c r="R153" s="39"/>
      <c r="S153" s="276"/>
      <c r="T153" s="39"/>
      <c r="U153" s="68"/>
      <c r="V153" s="39"/>
      <c r="W153" s="68"/>
      <c r="X153" s="39"/>
      <c r="Y153" s="68"/>
      <c r="Z153" s="39"/>
      <c r="AA153" s="68"/>
      <c r="AB153" s="39"/>
      <c r="AC153" s="68"/>
      <c r="AD153" s="39"/>
      <c r="AE153" s="68"/>
      <c r="AF153" s="39"/>
      <c r="AG153" s="68"/>
      <c r="AH153" s="39"/>
      <c r="AI153" s="68"/>
      <c r="AJ153" s="39"/>
      <c r="AK153" s="68"/>
      <c r="AL153" s="39"/>
      <c r="AM153" s="68"/>
      <c r="AN153" s="39"/>
      <c r="AO153" s="68"/>
      <c r="AP153" s="40"/>
      <c r="AQ153" s="38"/>
      <c r="AR153" s="25"/>
      <c r="AS153" s="29"/>
      <c r="AT153" s="29"/>
      <c r="AU153" s="29"/>
      <c r="AV153" s="29"/>
      <c r="AW153" s="29"/>
      <c r="AX153" s="29"/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0</v>
      </c>
      <c r="E154" s="34">
        <f t="shared" si="108"/>
        <v>0</v>
      </c>
      <c r="F154" s="36">
        <f t="shared" si="109"/>
        <v>0</v>
      </c>
      <c r="G154" s="37"/>
      <c r="H154" s="39"/>
      <c r="I154" s="68"/>
      <c r="J154" s="39"/>
      <c r="K154" s="68"/>
      <c r="L154" s="39"/>
      <c r="M154" s="68"/>
      <c r="N154" s="39"/>
      <c r="O154" s="276"/>
      <c r="P154" s="39"/>
      <c r="Q154" s="276"/>
      <c r="R154" s="39"/>
      <c r="S154" s="276"/>
      <c r="T154" s="39"/>
      <c r="U154" s="68"/>
      <c r="V154" s="39"/>
      <c r="W154" s="68"/>
      <c r="X154" s="39"/>
      <c r="Y154" s="68"/>
      <c r="Z154" s="39"/>
      <c r="AA154" s="68"/>
      <c r="AB154" s="39"/>
      <c r="AC154" s="68"/>
      <c r="AD154" s="39"/>
      <c r="AE154" s="68"/>
      <c r="AF154" s="39"/>
      <c r="AG154" s="68"/>
      <c r="AH154" s="39"/>
      <c r="AI154" s="68"/>
      <c r="AJ154" s="39"/>
      <c r="AK154" s="68"/>
      <c r="AL154" s="39"/>
      <c r="AM154" s="68"/>
      <c r="AN154" s="39"/>
      <c r="AO154" s="68"/>
      <c r="AP154" s="40"/>
      <c r="AQ154" s="38"/>
      <c r="AR154" s="25"/>
      <c r="AS154" s="29"/>
      <c r="AT154" s="29"/>
      <c r="AU154" s="29"/>
      <c r="AV154" s="29"/>
      <c r="AW154" s="29"/>
      <c r="AX154" s="29"/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/>
      <c r="AR155" s="25"/>
      <c r="AS155" s="29"/>
      <c r="AT155" s="29"/>
      <c r="AU155" s="29"/>
      <c r="AV155" s="29"/>
      <c r="AW155" s="29"/>
      <c r="AX155" s="29"/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/>
      <c r="AR156" s="38"/>
      <c r="AS156" s="41"/>
      <c r="AT156" s="257"/>
      <c r="AU156" s="257"/>
      <c r="AV156" s="257"/>
      <c r="AW156" s="257"/>
      <c r="AX156" s="257"/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4054" t="s">
        <v>4</v>
      </c>
      <c r="B157" s="4094"/>
      <c r="C157" s="4062"/>
      <c r="D157" s="2342">
        <f>SUM(D148:D156)</f>
        <v>843</v>
      </c>
      <c r="E157" s="2340">
        <f>SUM(E148:E156)</f>
        <v>362</v>
      </c>
      <c r="F157" s="2344">
        <f>SUM(F148:F156)</f>
        <v>481</v>
      </c>
      <c r="G157" s="2349">
        <f t="shared" ref="G157:AT157" si="114">SUM(G148:G156)</f>
        <v>0</v>
      </c>
      <c r="H157" s="2344">
        <f t="shared" si="114"/>
        <v>0</v>
      </c>
      <c r="I157" s="2349">
        <f t="shared" si="114"/>
        <v>0</v>
      </c>
      <c r="J157" s="2350">
        <f t="shared" si="114"/>
        <v>0</v>
      </c>
      <c r="K157" s="2349">
        <f t="shared" si="114"/>
        <v>0</v>
      </c>
      <c r="L157" s="2350">
        <f t="shared" si="114"/>
        <v>0</v>
      </c>
      <c r="M157" s="2349">
        <f t="shared" si="114"/>
        <v>1</v>
      </c>
      <c r="N157" s="2344">
        <f t="shared" si="114"/>
        <v>0</v>
      </c>
      <c r="O157" s="2349">
        <f t="shared" si="114"/>
        <v>0</v>
      </c>
      <c r="P157" s="2344">
        <f t="shared" si="114"/>
        <v>4</v>
      </c>
      <c r="Q157" s="2349">
        <f t="shared" si="114"/>
        <v>4</v>
      </c>
      <c r="R157" s="2344">
        <f t="shared" si="114"/>
        <v>3</v>
      </c>
      <c r="S157" s="2349">
        <f t="shared" si="114"/>
        <v>2</v>
      </c>
      <c r="T157" s="2344">
        <f t="shared" si="114"/>
        <v>4</v>
      </c>
      <c r="U157" s="2349">
        <f t="shared" si="114"/>
        <v>8</v>
      </c>
      <c r="V157" s="2344">
        <f t="shared" si="114"/>
        <v>6</v>
      </c>
      <c r="W157" s="2349">
        <f t="shared" si="114"/>
        <v>8</v>
      </c>
      <c r="X157" s="2344">
        <f t="shared" si="114"/>
        <v>1</v>
      </c>
      <c r="Y157" s="2349">
        <f t="shared" si="114"/>
        <v>48</v>
      </c>
      <c r="Z157" s="2344">
        <f t="shared" si="114"/>
        <v>33</v>
      </c>
      <c r="AA157" s="2349">
        <f t="shared" si="114"/>
        <v>67</v>
      </c>
      <c r="AB157" s="2344">
        <f t="shared" si="114"/>
        <v>45</v>
      </c>
      <c r="AC157" s="2349">
        <f t="shared" si="114"/>
        <v>5</v>
      </c>
      <c r="AD157" s="2344">
        <f t="shared" si="114"/>
        <v>17</v>
      </c>
      <c r="AE157" s="2349">
        <f t="shared" si="114"/>
        <v>40</v>
      </c>
      <c r="AF157" s="2344">
        <f t="shared" si="114"/>
        <v>47</v>
      </c>
      <c r="AG157" s="2349">
        <f t="shared" si="114"/>
        <v>36</v>
      </c>
      <c r="AH157" s="2344">
        <f t="shared" si="114"/>
        <v>96</v>
      </c>
      <c r="AI157" s="2349">
        <f t="shared" si="114"/>
        <v>49</v>
      </c>
      <c r="AJ157" s="2344">
        <f t="shared" si="114"/>
        <v>153</v>
      </c>
      <c r="AK157" s="2349">
        <f t="shared" si="114"/>
        <v>58</v>
      </c>
      <c r="AL157" s="2344">
        <f t="shared" si="114"/>
        <v>36</v>
      </c>
      <c r="AM157" s="2349">
        <f t="shared" si="114"/>
        <v>31</v>
      </c>
      <c r="AN157" s="2344">
        <f t="shared" si="114"/>
        <v>33</v>
      </c>
      <c r="AO157" s="2349">
        <f t="shared" si="114"/>
        <v>5</v>
      </c>
      <c r="AP157" s="2345">
        <f t="shared" si="114"/>
        <v>3</v>
      </c>
      <c r="AQ157" s="2344">
        <f t="shared" si="114"/>
        <v>0</v>
      </c>
      <c r="AR157" s="2146">
        <f t="shared" si="114"/>
        <v>11</v>
      </c>
      <c r="AS157" s="2344">
        <f t="shared" si="114"/>
        <v>0</v>
      </c>
      <c r="AT157" s="2351">
        <f t="shared" si="114"/>
        <v>0</v>
      </c>
      <c r="AU157" s="2351">
        <f>SUM(AU148:AU156)</f>
        <v>0</v>
      </c>
      <c r="AV157" s="2351">
        <f>SUM(AV148:AV156)</f>
        <v>0</v>
      </c>
      <c r="AW157" s="2351">
        <f>SUM(AW148:AW156)</f>
        <v>0</v>
      </c>
      <c r="AX157" s="2351">
        <f>SUM(AX148:AX156)</f>
        <v>0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3840" t="s">
        <v>191</v>
      </c>
      <c r="B159" s="4105"/>
      <c r="C159" s="4106"/>
      <c r="D159" s="4002" t="s">
        <v>4</v>
      </c>
      <c r="E159" s="4104"/>
      <c r="F159" s="3970"/>
      <c r="G159" s="4054" t="s">
        <v>5</v>
      </c>
      <c r="H159" s="4094"/>
      <c r="I159" s="4094"/>
      <c r="J159" s="4094"/>
      <c r="K159" s="4094"/>
      <c r="L159" s="4094"/>
      <c r="M159" s="4094"/>
      <c r="N159" s="4094"/>
      <c r="O159" s="4094"/>
      <c r="P159" s="4094"/>
      <c r="Q159" s="4094"/>
      <c r="R159" s="4094"/>
      <c r="S159" s="4094"/>
      <c r="T159" s="4094"/>
      <c r="U159" s="4094"/>
      <c r="V159" s="4094"/>
      <c r="W159" s="4094"/>
      <c r="X159" s="4094"/>
      <c r="Y159" s="4094"/>
      <c r="Z159" s="4094"/>
      <c r="AA159" s="4094"/>
      <c r="AB159" s="4094"/>
      <c r="AC159" s="4094"/>
      <c r="AD159" s="4094"/>
      <c r="AE159" s="4094"/>
      <c r="AF159" s="4094"/>
      <c r="AG159" s="4094"/>
      <c r="AH159" s="4094"/>
      <c r="AI159" s="4094"/>
      <c r="AJ159" s="4094"/>
      <c r="AK159" s="4094"/>
      <c r="AL159" s="4094"/>
      <c r="AM159" s="4094"/>
      <c r="AN159" s="4094"/>
      <c r="AO159" s="4094"/>
      <c r="AP159" s="4062"/>
      <c r="AQ159" s="3852" t="s">
        <v>42</v>
      </c>
      <c r="AR159" s="4103" t="s">
        <v>9</v>
      </c>
      <c r="AS159" s="4195" t="s">
        <v>122</v>
      </c>
      <c r="AT159" s="4195" t="s">
        <v>123</v>
      </c>
      <c r="AU159" s="1923"/>
      <c r="AV159" s="3972" t="s">
        <v>192</v>
      </c>
      <c r="AW159" s="4118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4175" t="s">
        <v>14</v>
      </c>
      <c r="H160" s="4078"/>
      <c r="I160" s="4054" t="s">
        <v>15</v>
      </c>
      <c r="J160" s="4062"/>
      <c r="K160" s="4094" t="s">
        <v>16</v>
      </c>
      <c r="L160" s="4062"/>
      <c r="M160" s="4054" t="s">
        <v>17</v>
      </c>
      <c r="N160" s="4062"/>
      <c r="O160" s="4054" t="s">
        <v>18</v>
      </c>
      <c r="P160" s="4062"/>
      <c r="Q160" s="4054" t="s">
        <v>19</v>
      </c>
      <c r="R160" s="4062"/>
      <c r="S160" s="4054" t="s">
        <v>20</v>
      </c>
      <c r="T160" s="4062"/>
      <c r="U160" s="4054" t="s">
        <v>21</v>
      </c>
      <c r="V160" s="4062"/>
      <c r="W160" s="4054" t="s">
        <v>22</v>
      </c>
      <c r="X160" s="4062"/>
      <c r="Y160" s="4054" t="s">
        <v>23</v>
      </c>
      <c r="Z160" s="4061"/>
      <c r="AA160" s="4054" t="s">
        <v>24</v>
      </c>
      <c r="AB160" s="4061"/>
      <c r="AC160" s="4193" t="s">
        <v>25</v>
      </c>
      <c r="AD160" s="4194"/>
      <c r="AE160" s="4193" t="s">
        <v>26</v>
      </c>
      <c r="AF160" s="4194"/>
      <c r="AG160" s="4193" t="s">
        <v>27</v>
      </c>
      <c r="AH160" s="4194"/>
      <c r="AI160" s="4193" t="s">
        <v>28</v>
      </c>
      <c r="AJ160" s="4194"/>
      <c r="AK160" s="4054" t="s">
        <v>29</v>
      </c>
      <c r="AL160" s="4061"/>
      <c r="AM160" s="4054" t="s">
        <v>30</v>
      </c>
      <c r="AN160" s="4061"/>
      <c r="AO160" s="4054" t="s">
        <v>31</v>
      </c>
      <c r="AP160" s="4061"/>
      <c r="AQ160" s="3287"/>
      <c r="AR160" s="3365"/>
      <c r="AS160" s="4195"/>
      <c r="AT160" s="4195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4066"/>
      <c r="B161" s="3499"/>
      <c r="C161" s="4067"/>
      <c r="D161" s="2337" t="s">
        <v>32</v>
      </c>
      <c r="E161" s="2292" t="s">
        <v>33</v>
      </c>
      <c r="F161" s="2308" t="s">
        <v>34</v>
      </c>
      <c r="G161" s="2264" t="s">
        <v>33</v>
      </c>
      <c r="H161" s="2263" t="s">
        <v>34</v>
      </c>
      <c r="I161" s="2264" t="s">
        <v>33</v>
      </c>
      <c r="J161" s="2263" t="s">
        <v>34</v>
      </c>
      <c r="K161" s="2264" t="s">
        <v>33</v>
      </c>
      <c r="L161" s="2263" t="s">
        <v>34</v>
      </c>
      <c r="M161" s="2264" t="s">
        <v>33</v>
      </c>
      <c r="N161" s="2263" t="s">
        <v>34</v>
      </c>
      <c r="O161" s="2264" t="s">
        <v>33</v>
      </c>
      <c r="P161" s="2263" t="s">
        <v>34</v>
      </c>
      <c r="Q161" s="2264" t="s">
        <v>33</v>
      </c>
      <c r="R161" s="2263" t="s">
        <v>34</v>
      </c>
      <c r="S161" s="2264" t="s">
        <v>33</v>
      </c>
      <c r="T161" s="2263" t="s">
        <v>34</v>
      </c>
      <c r="U161" s="2264" t="s">
        <v>33</v>
      </c>
      <c r="V161" s="2263" t="s">
        <v>34</v>
      </c>
      <c r="W161" s="2264" t="s">
        <v>33</v>
      </c>
      <c r="X161" s="2263" t="s">
        <v>34</v>
      </c>
      <c r="Y161" s="2264" t="s">
        <v>33</v>
      </c>
      <c r="Z161" s="2263" t="s">
        <v>34</v>
      </c>
      <c r="AA161" s="2264" t="s">
        <v>33</v>
      </c>
      <c r="AB161" s="2263" t="s">
        <v>34</v>
      </c>
      <c r="AC161" s="2264" t="s">
        <v>33</v>
      </c>
      <c r="AD161" s="2263" t="s">
        <v>34</v>
      </c>
      <c r="AE161" s="2264" t="s">
        <v>33</v>
      </c>
      <c r="AF161" s="2263" t="s">
        <v>34</v>
      </c>
      <c r="AG161" s="2264" t="s">
        <v>33</v>
      </c>
      <c r="AH161" s="2263" t="s">
        <v>34</v>
      </c>
      <c r="AI161" s="2264" t="s">
        <v>33</v>
      </c>
      <c r="AJ161" s="2263" t="s">
        <v>34</v>
      </c>
      <c r="AK161" s="2264" t="s">
        <v>33</v>
      </c>
      <c r="AL161" s="2263" t="s">
        <v>34</v>
      </c>
      <c r="AM161" s="2264" t="s">
        <v>33</v>
      </c>
      <c r="AN161" s="2263" t="s">
        <v>34</v>
      </c>
      <c r="AO161" s="2264" t="s">
        <v>33</v>
      </c>
      <c r="AP161" s="2263" t="s">
        <v>34</v>
      </c>
      <c r="AQ161" s="3853"/>
      <c r="AR161" s="4182"/>
      <c r="AS161" s="4195"/>
      <c r="AT161" s="4195"/>
      <c r="AU161" s="1924"/>
      <c r="AV161" s="3973"/>
      <c r="AW161" s="4072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3854" t="s">
        <v>194</v>
      </c>
      <c r="B162" s="4191" t="s">
        <v>195</v>
      </c>
      <c r="C162" s="4192"/>
      <c r="D162" s="2352">
        <f t="shared" ref="D162:D172" si="115">SUM(F162)</f>
        <v>0</v>
      </c>
      <c r="E162" s="2353"/>
      <c r="F162" s="2354">
        <f>SUM(AD162+AF162+AH162+AJ162+AL162+AN162+AP162)</f>
        <v>0</v>
      </c>
      <c r="G162" s="2355"/>
      <c r="H162" s="2356"/>
      <c r="I162" s="2355"/>
      <c r="J162" s="2356"/>
      <c r="K162" s="2355"/>
      <c r="L162" s="2356"/>
      <c r="M162" s="2355"/>
      <c r="N162" s="2356"/>
      <c r="O162" s="2355"/>
      <c r="P162" s="2356"/>
      <c r="Q162" s="2355"/>
      <c r="R162" s="2356"/>
      <c r="S162" s="2355"/>
      <c r="T162" s="2356"/>
      <c r="U162" s="2355"/>
      <c r="V162" s="2356"/>
      <c r="W162" s="2355"/>
      <c r="X162" s="2356"/>
      <c r="Y162" s="2355"/>
      <c r="Z162" s="2356"/>
      <c r="AA162" s="2355"/>
      <c r="AB162" s="2356"/>
      <c r="AC162" s="2357"/>
      <c r="AD162" s="2268"/>
      <c r="AE162" s="2357"/>
      <c r="AF162" s="2268"/>
      <c r="AG162" s="2357"/>
      <c r="AH162" s="2268"/>
      <c r="AI162" s="2357"/>
      <c r="AJ162" s="2268"/>
      <c r="AK162" s="2357"/>
      <c r="AL162" s="2268"/>
      <c r="AM162" s="2357"/>
      <c r="AN162" s="2268"/>
      <c r="AO162" s="2357"/>
      <c r="AP162" s="2268"/>
      <c r="AQ162" s="2358"/>
      <c r="AR162" s="2268"/>
      <c r="AS162" s="2281"/>
      <c r="AT162" s="2281"/>
      <c r="AU162" s="2271"/>
      <c r="AV162" s="2359"/>
      <c r="AW162" s="2359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933"/>
      <c r="AD165" s="47"/>
      <c r="AE165" s="1933"/>
      <c r="AF165" s="47"/>
      <c r="AG165" s="1933"/>
      <c r="AH165" s="47"/>
      <c r="AI165" s="1933"/>
      <c r="AJ165" s="47"/>
      <c r="AK165" s="1933"/>
      <c r="AL165" s="47"/>
      <c r="AM165" s="1933"/>
      <c r="AN165" s="47"/>
      <c r="AO165" s="1933"/>
      <c r="AP165" s="47"/>
      <c r="AQ165" s="314"/>
      <c r="AR165" s="47"/>
      <c r="AS165" s="46"/>
      <c r="AT165" s="46"/>
      <c r="AU165" s="49"/>
      <c r="AV165" s="1934"/>
      <c r="AW165" s="1934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3854" t="s">
        <v>196</v>
      </c>
      <c r="C166" s="2360" t="s">
        <v>4</v>
      </c>
      <c r="D166" s="1936">
        <f t="shared" si="115"/>
        <v>0</v>
      </c>
      <c r="E166" s="309"/>
      <c r="F166" s="2351">
        <f t="shared" si="117"/>
        <v>0</v>
      </c>
      <c r="G166" s="2305"/>
      <c r="H166" s="2361"/>
      <c r="I166" s="2305"/>
      <c r="J166" s="2361"/>
      <c r="K166" s="2305"/>
      <c r="L166" s="2361"/>
      <c r="M166" s="2305"/>
      <c r="N166" s="2361"/>
      <c r="O166" s="2305"/>
      <c r="P166" s="2361"/>
      <c r="Q166" s="2305"/>
      <c r="R166" s="2361"/>
      <c r="S166" s="2305"/>
      <c r="T166" s="2361"/>
      <c r="U166" s="2305"/>
      <c r="V166" s="2361"/>
      <c r="W166" s="2305"/>
      <c r="X166" s="2361"/>
      <c r="Y166" s="2305"/>
      <c r="Z166" s="2361"/>
      <c r="AA166" s="2305"/>
      <c r="AB166" s="2361"/>
      <c r="AC166" s="2362"/>
      <c r="AD166" s="2341">
        <f t="shared" ref="AD166:AW166" si="120">SUM(AD167:AD172)</f>
        <v>0</v>
      </c>
      <c r="AE166" s="2362"/>
      <c r="AF166" s="2341">
        <f t="shared" si="120"/>
        <v>0</v>
      </c>
      <c r="AG166" s="2362"/>
      <c r="AH166" s="2341">
        <f t="shared" si="120"/>
        <v>0</v>
      </c>
      <c r="AI166" s="2362"/>
      <c r="AJ166" s="2341">
        <f t="shared" si="120"/>
        <v>0</v>
      </c>
      <c r="AK166" s="2362"/>
      <c r="AL166" s="2341">
        <f t="shared" si="120"/>
        <v>0</v>
      </c>
      <c r="AM166" s="2362"/>
      <c r="AN166" s="2341">
        <f t="shared" si="120"/>
        <v>0</v>
      </c>
      <c r="AO166" s="2362"/>
      <c r="AP166" s="2341">
        <f t="shared" si="120"/>
        <v>0</v>
      </c>
      <c r="AQ166" s="2363">
        <f>SUM(AQ167:AQ172)</f>
        <v>0</v>
      </c>
      <c r="AR166" s="2341">
        <f t="shared" si="120"/>
        <v>0</v>
      </c>
      <c r="AS166" s="2287">
        <f>SUM(AS167:AS172)</f>
        <v>0</v>
      </c>
      <c r="AT166" s="2287">
        <f>SUM(AT167:AT172)</f>
        <v>0</v>
      </c>
      <c r="AU166" s="2287">
        <f>SUM(AU167:AU172)</f>
        <v>0</v>
      </c>
      <c r="AV166" s="2290">
        <f t="shared" si="120"/>
        <v>0</v>
      </c>
      <c r="AW166" s="2287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2353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855"/>
      <c r="B172" s="3855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933"/>
      <c r="AD172" s="304"/>
      <c r="AE172" s="1933"/>
      <c r="AF172" s="304"/>
      <c r="AG172" s="1933"/>
      <c r="AH172" s="304"/>
      <c r="AI172" s="1933"/>
      <c r="AJ172" s="304"/>
      <c r="AK172" s="1933"/>
      <c r="AL172" s="304"/>
      <c r="AM172" s="1933"/>
      <c r="AN172" s="304"/>
      <c r="AO172" s="1933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3854" t="s">
        <v>203</v>
      </c>
      <c r="B173" s="3854" t="s">
        <v>204</v>
      </c>
      <c r="C173" s="2364" t="s">
        <v>96</v>
      </c>
      <c r="D173" s="322">
        <f t="shared" ref="D173:D177" si="127">SUM(E173)</f>
        <v>0</v>
      </c>
      <c r="E173" s="2352">
        <f>SUM(AC173+AE173+AG173+AI173+AK173+AM173+AO173)</f>
        <v>0</v>
      </c>
      <c r="F173" s="2353"/>
      <c r="G173" s="2355"/>
      <c r="H173" s="2356"/>
      <c r="I173" s="2355"/>
      <c r="J173" s="2365"/>
      <c r="K173" s="2355"/>
      <c r="L173" s="2356"/>
      <c r="M173" s="2355"/>
      <c r="N173" s="2365"/>
      <c r="O173" s="2355"/>
      <c r="P173" s="2356"/>
      <c r="Q173" s="2355"/>
      <c r="R173" s="2365"/>
      <c r="S173" s="2355"/>
      <c r="T173" s="2356"/>
      <c r="U173" s="2355"/>
      <c r="V173" s="2365"/>
      <c r="W173" s="2355"/>
      <c r="X173" s="2356"/>
      <c r="Y173" s="2355"/>
      <c r="Z173" s="2365"/>
      <c r="AA173" s="2355"/>
      <c r="AB173" s="2365"/>
      <c r="AC173" s="2278"/>
      <c r="AD173" s="2366"/>
      <c r="AE173" s="2278"/>
      <c r="AF173" s="2366"/>
      <c r="AG173" s="2278"/>
      <c r="AH173" s="2366"/>
      <c r="AI173" s="2278"/>
      <c r="AJ173" s="2366"/>
      <c r="AK173" s="2278"/>
      <c r="AL173" s="2366"/>
      <c r="AM173" s="2278"/>
      <c r="AN173" s="2366"/>
      <c r="AO173" s="2278"/>
      <c r="AP173" s="2366"/>
      <c r="AQ173" s="2358"/>
      <c r="AR173" s="2281"/>
      <c r="AS173" s="2281"/>
      <c r="AT173" s="2281"/>
      <c r="AU173" s="2281"/>
      <c r="AV173" s="2359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855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943"/>
      <c r="K177" s="311"/>
      <c r="L177" s="312"/>
      <c r="M177" s="311"/>
      <c r="N177" s="1943"/>
      <c r="O177" s="311"/>
      <c r="P177" s="312"/>
      <c r="Q177" s="311"/>
      <c r="R177" s="1943"/>
      <c r="S177" s="311"/>
      <c r="T177" s="312"/>
      <c r="U177" s="311"/>
      <c r="V177" s="1943"/>
      <c r="W177" s="311"/>
      <c r="X177" s="312"/>
      <c r="Y177" s="311"/>
      <c r="Z177" s="1943"/>
      <c r="AA177" s="311"/>
      <c r="AB177" s="1943"/>
      <c r="AC177" s="45"/>
      <c r="AD177" s="2367"/>
      <c r="AE177" s="45"/>
      <c r="AF177" s="2367"/>
      <c r="AG177" s="45"/>
      <c r="AH177" s="2367"/>
      <c r="AI177" s="45"/>
      <c r="AJ177" s="2367"/>
      <c r="AK177" s="45"/>
      <c r="AL177" s="2367"/>
      <c r="AM177" s="45"/>
      <c r="AN177" s="2367"/>
      <c r="AO177" s="45"/>
      <c r="AP177" s="2367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4019" t="s">
        <v>208</v>
      </c>
      <c r="B178" s="3972" t="s">
        <v>209</v>
      </c>
      <c r="C178" s="2368" t="s">
        <v>210</v>
      </c>
      <c r="D178" s="1946">
        <f>SUM(E178:F178)</f>
        <v>0</v>
      </c>
      <c r="E178" s="1936">
        <f>+G178+I178+K178+M178+O178+Q178+S178+U178+W178+Y178+AA178+AC178+AE178+AG178+AI178+AK178+AM178+AO178</f>
        <v>0</v>
      </c>
      <c r="F178" s="1947">
        <f t="shared" ref="E178:F180" si="128">+H178+J178+L178+N178+P178+R178+T178+V178+X178+Z178+AB178+AD178+AF178+AH178+AJ178+AL178+AN178+AP178</f>
        <v>0</v>
      </c>
      <c r="G178" s="1948">
        <f>SUM(G179:G180)</f>
        <v>0</v>
      </c>
      <c r="H178" s="2369">
        <f t="shared" ref="H178:AS178" si="129">SUM(H179:H180)</f>
        <v>0</v>
      </c>
      <c r="I178" s="1948">
        <f t="shared" si="129"/>
        <v>0</v>
      </c>
      <c r="J178" s="2369">
        <f t="shared" si="129"/>
        <v>0</v>
      </c>
      <c r="K178" s="1948">
        <f>SUM(K179:K180)</f>
        <v>0</v>
      </c>
      <c r="L178" s="630">
        <f t="shared" si="129"/>
        <v>0</v>
      </c>
      <c r="M178" s="1948">
        <f t="shared" si="129"/>
        <v>0</v>
      </c>
      <c r="N178" s="1950">
        <f t="shared" si="129"/>
        <v>0</v>
      </c>
      <c r="O178" s="2370">
        <f t="shared" si="129"/>
        <v>0</v>
      </c>
      <c r="P178" s="2369">
        <f t="shared" si="129"/>
        <v>0</v>
      </c>
      <c r="Q178" s="2370">
        <f t="shared" si="129"/>
        <v>0</v>
      </c>
      <c r="R178" s="2369">
        <f t="shared" si="129"/>
        <v>0</v>
      </c>
      <c r="S178" s="2370">
        <f t="shared" si="129"/>
        <v>0</v>
      </c>
      <c r="T178" s="2369">
        <f t="shared" si="129"/>
        <v>0</v>
      </c>
      <c r="U178" s="2370">
        <f t="shared" si="129"/>
        <v>0</v>
      </c>
      <c r="V178" s="2369">
        <f t="shared" si="129"/>
        <v>0</v>
      </c>
      <c r="W178" s="2370">
        <f t="shared" si="129"/>
        <v>0</v>
      </c>
      <c r="X178" s="2369">
        <f t="shared" si="129"/>
        <v>0</v>
      </c>
      <c r="Y178" s="2370">
        <f t="shared" si="129"/>
        <v>0</v>
      </c>
      <c r="Z178" s="2369">
        <f t="shared" si="129"/>
        <v>0</v>
      </c>
      <c r="AA178" s="2370">
        <f t="shared" si="129"/>
        <v>0</v>
      </c>
      <c r="AB178" s="2369">
        <f t="shared" si="129"/>
        <v>0</v>
      </c>
      <c r="AC178" s="1948">
        <f t="shared" si="129"/>
        <v>0</v>
      </c>
      <c r="AD178" s="2369">
        <f t="shared" si="129"/>
        <v>0</v>
      </c>
      <c r="AE178" s="1948">
        <f t="shared" si="129"/>
        <v>0</v>
      </c>
      <c r="AF178" s="2369">
        <f t="shared" si="129"/>
        <v>0</v>
      </c>
      <c r="AG178" s="1948">
        <f t="shared" si="129"/>
        <v>0</v>
      </c>
      <c r="AH178" s="2369">
        <f t="shared" si="129"/>
        <v>0</v>
      </c>
      <c r="AI178" s="1948">
        <f t="shared" si="129"/>
        <v>0</v>
      </c>
      <c r="AJ178" s="2369">
        <f t="shared" si="129"/>
        <v>0</v>
      </c>
      <c r="AK178" s="1948">
        <f t="shared" si="129"/>
        <v>0</v>
      </c>
      <c r="AL178" s="2369">
        <f t="shared" si="129"/>
        <v>0</v>
      </c>
      <c r="AM178" s="1948">
        <f t="shared" si="129"/>
        <v>0</v>
      </c>
      <c r="AN178" s="2369">
        <f t="shared" si="129"/>
        <v>0</v>
      </c>
      <c r="AO178" s="1948">
        <f t="shared" si="129"/>
        <v>0</v>
      </c>
      <c r="AP178" s="2369">
        <f t="shared" si="129"/>
        <v>0</v>
      </c>
      <c r="AQ178" s="1952">
        <f t="shared" si="129"/>
        <v>0</v>
      </c>
      <c r="AR178" s="2369">
        <f t="shared" si="129"/>
        <v>0</v>
      </c>
      <c r="AS178" s="2369">
        <f t="shared" si="129"/>
        <v>0</v>
      </c>
      <c r="AT178" s="2369">
        <f>SUM(AT179:AT180)</f>
        <v>0</v>
      </c>
      <c r="AU178" s="2369">
        <f>SUM(AU179:AU180)</f>
        <v>0</v>
      </c>
      <c r="AV178" s="1953">
        <f>SUM(AV179:AV180)</f>
        <v>0</v>
      </c>
      <c r="AW178" s="2369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2368" t="s">
        <v>211</v>
      </c>
      <c r="D179" s="322">
        <f>SUM(E179:F179)</f>
        <v>0</v>
      </c>
      <c r="E179" s="322">
        <f t="shared" si="128"/>
        <v>0</v>
      </c>
      <c r="F179" s="2352">
        <f t="shared" si="128"/>
        <v>0</v>
      </c>
      <c r="G179" s="2267"/>
      <c r="H179" s="2268"/>
      <c r="I179" s="2278"/>
      <c r="J179" s="2281"/>
      <c r="K179" s="2278"/>
      <c r="L179" s="2371"/>
      <c r="M179" s="2278"/>
      <c r="N179" s="2268"/>
      <c r="O179" s="2278"/>
      <c r="P179" s="25"/>
      <c r="Q179" s="2278"/>
      <c r="R179" s="25"/>
      <c r="S179" s="2278"/>
      <c r="T179" s="25"/>
      <c r="U179" s="2278"/>
      <c r="V179" s="25"/>
      <c r="W179" s="2278"/>
      <c r="X179" s="25"/>
      <c r="Y179" s="2278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4011"/>
      <c r="B180" s="3973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4019" t="s">
        <v>213</v>
      </c>
      <c r="B181" s="3854" t="s">
        <v>214</v>
      </c>
      <c r="C181" s="2372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855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3972" t="s">
        <v>218</v>
      </c>
      <c r="C184" s="2368" t="s">
        <v>215</v>
      </c>
      <c r="D184" s="2352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2365"/>
      <c r="I184" s="357"/>
      <c r="J184" s="2365"/>
      <c r="K184" s="357"/>
      <c r="L184" s="2365"/>
      <c r="M184" s="357"/>
      <c r="N184" s="2365"/>
      <c r="O184" s="357"/>
      <c r="P184" s="2365"/>
      <c r="Q184" s="357"/>
      <c r="R184" s="2365"/>
      <c r="S184" s="357"/>
      <c r="T184" s="2365"/>
      <c r="U184" s="357"/>
      <c r="V184" s="2365"/>
      <c r="W184" s="357"/>
      <c r="X184" s="2365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973"/>
      <c r="C185" s="368" t="s">
        <v>219</v>
      </c>
      <c r="D185" s="1936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4002" t="s">
        <v>96</v>
      </c>
      <c r="C186" s="2372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2357"/>
      <c r="AB186" s="2366"/>
      <c r="AC186" s="2278"/>
      <c r="AD186" s="2281"/>
      <c r="AE186" s="2278"/>
      <c r="AF186" s="2281"/>
      <c r="AG186" s="2278"/>
      <c r="AH186" s="2281"/>
      <c r="AI186" s="2278"/>
      <c r="AJ186" s="2281"/>
      <c r="AK186" s="2278"/>
      <c r="AL186" s="2281"/>
      <c r="AM186" s="2278"/>
      <c r="AN186" s="2281"/>
      <c r="AO186" s="2278"/>
      <c r="AP186" s="2281"/>
      <c r="AQ186" s="2358"/>
      <c r="AR186" s="2268"/>
      <c r="AS186" s="2281"/>
      <c r="AT186" s="2281"/>
      <c r="AU186" s="2281"/>
      <c r="AV186" s="2271"/>
      <c r="AW186" s="2281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4011"/>
      <c r="B188" s="4183"/>
      <c r="C188" s="1956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3854" t="s">
        <v>222</v>
      </c>
      <c r="B189" s="4190" t="s">
        <v>196</v>
      </c>
      <c r="C189" s="4061"/>
      <c r="D189" s="2373">
        <f>SUM(E189+F189)</f>
        <v>0</v>
      </c>
      <c r="E189" s="2373">
        <f>SUM(AC189+AE189+AG189+AI189+AK189)</f>
        <v>0</v>
      </c>
      <c r="F189" s="2373">
        <f>SUM(AD189+AF189+AH189+AJ189+AL189)</f>
        <v>0</v>
      </c>
      <c r="G189" s="2305"/>
      <c r="H189" s="2306"/>
      <c r="I189" s="2305"/>
      <c r="J189" s="2306"/>
      <c r="K189" s="2305"/>
      <c r="L189" s="2306"/>
      <c r="M189" s="2305"/>
      <c r="N189" s="2306"/>
      <c r="O189" s="2305"/>
      <c r="P189" s="2306"/>
      <c r="Q189" s="2305"/>
      <c r="R189" s="2306"/>
      <c r="S189" s="2305"/>
      <c r="T189" s="2306"/>
      <c r="U189" s="2305"/>
      <c r="V189" s="2306"/>
      <c r="W189" s="2305"/>
      <c r="X189" s="2306"/>
      <c r="Y189" s="2305"/>
      <c r="Z189" s="2306"/>
      <c r="AA189" s="2305"/>
      <c r="AB189" s="2306"/>
      <c r="AC189" s="2306"/>
      <c r="AD189" s="2306"/>
      <c r="AE189" s="2306"/>
      <c r="AF189" s="2306"/>
      <c r="AG189" s="2306"/>
      <c r="AH189" s="2306"/>
      <c r="AI189" s="2306"/>
      <c r="AJ189" s="2306"/>
      <c r="AK189" s="2374"/>
      <c r="AL189" s="2375"/>
      <c r="AM189" s="2305"/>
      <c r="AN189" s="2306"/>
      <c r="AO189" s="2305"/>
      <c r="AP189" s="2306"/>
      <c r="AQ189" s="2376"/>
      <c r="AR189" s="2377"/>
      <c r="AS189" s="2375"/>
      <c r="AT189" s="2375"/>
      <c r="AU189" s="2375"/>
      <c r="AV189" s="2378"/>
      <c r="AW189" s="2378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2352">
        <f t="shared" si="137"/>
        <v>0</v>
      </c>
      <c r="E190" s="2352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3854" t="s">
        <v>96</v>
      </c>
      <c r="C192" s="2372" t="s">
        <v>215</v>
      </c>
      <c r="D192" s="2352">
        <f t="shared" si="137"/>
        <v>0</v>
      </c>
      <c r="E192" s="322">
        <f t="shared" si="139"/>
        <v>0</v>
      </c>
      <c r="F192" s="378">
        <f t="shared" si="139"/>
        <v>0</v>
      </c>
      <c r="G192" s="2355"/>
      <c r="H192" s="2379"/>
      <c r="I192" s="2355"/>
      <c r="J192" s="2379"/>
      <c r="K192" s="2355"/>
      <c r="L192" s="2379"/>
      <c r="M192" s="2355"/>
      <c r="N192" s="2379"/>
      <c r="O192" s="2355"/>
      <c r="P192" s="2379"/>
      <c r="Q192" s="2355"/>
      <c r="R192" s="2379"/>
      <c r="S192" s="2355"/>
      <c r="T192" s="2379"/>
      <c r="U192" s="2355"/>
      <c r="V192" s="2379"/>
      <c r="W192" s="2355"/>
      <c r="X192" s="2379"/>
      <c r="Y192" s="2355"/>
      <c r="Z192" s="2379"/>
      <c r="AA192" s="2355"/>
      <c r="AB192" s="2379"/>
      <c r="AC192" s="2379"/>
      <c r="AD192" s="2379"/>
      <c r="AE192" s="2379"/>
      <c r="AF192" s="2379"/>
      <c r="AG192" s="2379"/>
      <c r="AH192" s="2379"/>
      <c r="AI192" s="2379"/>
      <c r="AJ192" s="2379"/>
      <c r="AK192" s="2278"/>
      <c r="AL192" s="2281"/>
      <c r="AM192" s="2355"/>
      <c r="AN192" s="2379"/>
      <c r="AO192" s="2355"/>
      <c r="AP192" s="2379"/>
      <c r="AQ192" s="2358"/>
      <c r="AR192" s="2268"/>
      <c r="AS192" s="2281"/>
      <c r="AT192" s="2281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855"/>
      <c r="B193" s="3855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2380"/>
      <c r="I193" s="311"/>
      <c r="J193" s="2380"/>
      <c r="K193" s="311"/>
      <c r="L193" s="2380"/>
      <c r="M193" s="311"/>
      <c r="N193" s="2380"/>
      <c r="O193" s="311"/>
      <c r="P193" s="2380"/>
      <c r="Q193" s="311"/>
      <c r="R193" s="2380"/>
      <c r="S193" s="311"/>
      <c r="T193" s="2380"/>
      <c r="U193" s="311"/>
      <c r="V193" s="2380"/>
      <c r="W193" s="311"/>
      <c r="X193" s="2380"/>
      <c r="Y193" s="311"/>
      <c r="Z193" s="2380"/>
      <c r="AA193" s="311"/>
      <c r="AB193" s="2380"/>
      <c r="AC193" s="2380"/>
      <c r="AD193" s="2380"/>
      <c r="AE193" s="2380"/>
      <c r="AF193" s="2380"/>
      <c r="AG193" s="2380"/>
      <c r="AH193" s="2380"/>
      <c r="AI193" s="2380"/>
      <c r="AJ193" s="2380"/>
      <c r="AK193" s="1965"/>
      <c r="AL193" s="2381"/>
      <c r="AM193" s="1967"/>
      <c r="AN193" s="2380"/>
      <c r="AO193" s="1967"/>
      <c r="AP193" s="2380"/>
      <c r="AQ193" s="1968"/>
      <c r="AR193" s="1969"/>
      <c r="AS193" s="2381"/>
      <c r="AT193" s="2381"/>
      <c r="AU193" s="2381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4015" t="s">
        <v>225</v>
      </c>
      <c r="B194" s="4017" t="s">
        <v>226</v>
      </c>
      <c r="C194" s="2382" t="s">
        <v>227</v>
      </c>
      <c r="D194" s="2352">
        <f t="shared" si="137"/>
        <v>0</v>
      </c>
      <c r="E194" s="2352">
        <f t="shared" ref="E194:F196" si="140">SUM(Y194+AA194+AC194+AE194+AG194+AI194+AK194+AM194+AO194)</f>
        <v>0</v>
      </c>
      <c r="F194" s="2383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4016"/>
      <c r="B196" s="4018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3854" t="s">
        <v>231</v>
      </c>
      <c r="C197" s="2384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2355"/>
      <c r="H197" s="2379"/>
      <c r="I197" s="2355"/>
      <c r="J197" s="2379"/>
      <c r="K197" s="2355"/>
      <c r="L197" s="2379"/>
      <c r="M197" s="2355"/>
      <c r="N197" s="2379"/>
      <c r="O197" s="2355"/>
      <c r="P197" s="2379"/>
      <c r="Q197" s="2355"/>
      <c r="R197" s="2379"/>
      <c r="S197" s="2355"/>
      <c r="T197" s="2379"/>
      <c r="U197" s="2355"/>
      <c r="V197" s="2379"/>
      <c r="W197" s="2355"/>
      <c r="X197" s="2379"/>
      <c r="Y197" s="2355"/>
      <c r="Z197" s="2379"/>
      <c r="AA197" s="2355"/>
      <c r="AB197" s="2379"/>
      <c r="AC197" s="2278"/>
      <c r="AD197" s="2281"/>
      <c r="AE197" s="2278"/>
      <c r="AF197" s="2281"/>
      <c r="AG197" s="2278"/>
      <c r="AH197" s="2281"/>
      <c r="AI197" s="2278"/>
      <c r="AJ197" s="2281"/>
      <c r="AK197" s="2278"/>
      <c r="AL197" s="2281"/>
      <c r="AM197" s="2278"/>
      <c r="AN197" s="2281"/>
      <c r="AO197" s="2278"/>
      <c r="AP197" s="2281"/>
      <c r="AQ197" s="2385"/>
      <c r="AR197" s="2281"/>
      <c r="AS197" s="2281"/>
      <c r="AT197" s="2281"/>
      <c r="AU197" s="2281"/>
      <c r="AV197" s="2386"/>
      <c r="AW197" s="2281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4011"/>
      <c r="B198" s="3855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3840" t="s">
        <v>235</v>
      </c>
      <c r="B200" s="4105"/>
      <c r="C200" s="4106"/>
      <c r="D200" s="4002" t="s">
        <v>4</v>
      </c>
      <c r="E200" s="4104"/>
      <c r="F200" s="3970"/>
      <c r="G200" s="4054" t="s">
        <v>5</v>
      </c>
      <c r="H200" s="4094"/>
      <c r="I200" s="4094"/>
      <c r="J200" s="4094"/>
      <c r="K200" s="4094"/>
      <c r="L200" s="4094"/>
      <c r="M200" s="4094"/>
      <c r="N200" s="4094"/>
      <c r="O200" s="4094"/>
      <c r="P200" s="4094"/>
      <c r="Q200" s="4094"/>
      <c r="R200" s="4094"/>
      <c r="S200" s="4094"/>
      <c r="T200" s="4094"/>
      <c r="U200" s="4094"/>
      <c r="V200" s="4094"/>
      <c r="W200" s="4094"/>
      <c r="X200" s="4094"/>
      <c r="Y200" s="4094"/>
      <c r="Z200" s="4094"/>
      <c r="AA200" s="4094"/>
      <c r="AB200" s="4074"/>
      <c r="AC200" s="4012" t="s">
        <v>9</v>
      </c>
      <c r="AD200" s="4103" t="s">
        <v>236</v>
      </c>
      <c r="AE200" s="4103" t="s">
        <v>237</v>
      </c>
      <c r="AF200" s="4103" t="s">
        <v>238</v>
      </c>
      <c r="AG200" s="4103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4175" t="s">
        <v>14</v>
      </c>
      <c r="H201" s="4078"/>
      <c r="I201" s="4054" t="s">
        <v>15</v>
      </c>
      <c r="J201" s="4062"/>
      <c r="K201" s="4094" t="s">
        <v>16</v>
      </c>
      <c r="L201" s="4062"/>
      <c r="M201" s="4054" t="s">
        <v>17</v>
      </c>
      <c r="N201" s="4062"/>
      <c r="O201" s="4054" t="s">
        <v>18</v>
      </c>
      <c r="P201" s="4062"/>
      <c r="Q201" s="4054" t="s">
        <v>19</v>
      </c>
      <c r="R201" s="4062"/>
      <c r="S201" s="4054" t="s">
        <v>20</v>
      </c>
      <c r="T201" s="4062"/>
      <c r="U201" s="4054" t="s">
        <v>21</v>
      </c>
      <c r="V201" s="4062"/>
      <c r="W201" s="4054" t="s">
        <v>22</v>
      </c>
      <c r="X201" s="4062"/>
      <c r="Y201" s="4054" t="s">
        <v>23</v>
      </c>
      <c r="Z201" s="4061"/>
      <c r="AA201" s="4054" t="s">
        <v>24</v>
      </c>
      <c r="AB201" s="4061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4066"/>
      <c r="B202" s="3499"/>
      <c r="C202" s="4067"/>
      <c r="D202" s="2291" t="s">
        <v>32</v>
      </c>
      <c r="E202" s="2273" t="s">
        <v>33</v>
      </c>
      <c r="F202" s="2263" t="s">
        <v>34</v>
      </c>
      <c r="G202" s="2293" t="s">
        <v>33</v>
      </c>
      <c r="H202" s="2263" t="s">
        <v>34</v>
      </c>
      <c r="I202" s="2293" t="s">
        <v>33</v>
      </c>
      <c r="J202" s="2263" t="s">
        <v>34</v>
      </c>
      <c r="K202" s="2264" t="s">
        <v>33</v>
      </c>
      <c r="L202" s="2263" t="s">
        <v>34</v>
      </c>
      <c r="M202" s="2264" t="s">
        <v>33</v>
      </c>
      <c r="N202" s="2263" t="s">
        <v>34</v>
      </c>
      <c r="O202" s="2264" t="s">
        <v>33</v>
      </c>
      <c r="P202" s="2263" t="s">
        <v>34</v>
      </c>
      <c r="Q202" s="2264" t="s">
        <v>33</v>
      </c>
      <c r="R202" s="2263" t="s">
        <v>34</v>
      </c>
      <c r="S202" s="2264" t="s">
        <v>33</v>
      </c>
      <c r="T202" s="2263" t="s">
        <v>34</v>
      </c>
      <c r="U202" s="2264" t="s">
        <v>33</v>
      </c>
      <c r="V202" s="2263" t="s">
        <v>34</v>
      </c>
      <c r="W202" s="2264" t="s">
        <v>33</v>
      </c>
      <c r="X202" s="2263" t="s">
        <v>34</v>
      </c>
      <c r="Y202" s="2264" t="s">
        <v>33</v>
      </c>
      <c r="Z202" s="2263" t="s">
        <v>34</v>
      </c>
      <c r="AA202" s="2264" t="s">
        <v>33</v>
      </c>
      <c r="AB202" s="2263" t="s">
        <v>34</v>
      </c>
      <c r="AC202" s="4013"/>
      <c r="AD202" s="4182"/>
      <c r="AE202" s="4182"/>
      <c r="AF202" s="4182"/>
      <c r="AG202" s="4182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4187" t="s">
        <v>240</v>
      </c>
      <c r="B203" s="4188"/>
      <c r="C203" s="4189"/>
      <c r="D203" s="2387">
        <f>SUM(E203+F203)</f>
        <v>0</v>
      </c>
      <c r="E203" s="2276">
        <f>+K203+M203+O203+Q203+S203</f>
        <v>0</v>
      </c>
      <c r="F203" s="2388">
        <f>+L203+N203+P203+R203+T203</f>
        <v>0</v>
      </c>
      <c r="G203" s="2355"/>
      <c r="H203" s="2379"/>
      <c r="I203" s="2355"/>
      <c r="J203" s="2379"/>
      <c r="K203" s="2278"/>
      <c r="L203" s="2281"/>
      <c r="M203" s="2278"/>
      <c r="N203" s="2281"/>
      <c r="O203" s="2278"/>
      <c r="P203" s="2281"/>
      <c r="Q203" s="2278"/>
      <c r="R203" s="2281"/>
      <c r="S203" s="2278"/>
      <c r="T203" s="2281"/>
      <c r="U203" s="2389"/>
      <c r="V203" s="2390"/>
      <c r="W203" s="2389"/>
      <c r="X203" s="2390"/>
      <c r="Y203" s="2389"/>
      <c r="Z203" s="2390"/>
      <c r="AA203" s="2389"/>
      <c r="AB203" s="2391"/>
      <c r="AC203" s="2358"/>
      <c r="AD203" s="2266">
        <f t="shared" ref="AD203:AD208" si="141">SUM(AE203:AG203)</f>
        <v>0</v>
      </c>
      <c r="AE203" s="2281"/>
      <c r="AF203" s="2281"/>
      <c r="AG203" s="2281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3840" t="s">
        <v>235</v>
      </c>
      <c r="B210" s="4105"/>
      <c r="C210" s="4106"/>
      <c r="D210" s="4002" t="s">
        <v>4</v>
      </c>
      <c r="E210" s="4104"/>
      <c r="F210" s="4107"/>
      <c r="G210" s="4186" t="s">
        <v>5</v>
      </c>
      <c r="H210" s="4094"/>
      <c r="I210" s="4094"/>
      <c r="J210" s="4094"/>
      <c r="K210" s="4094"/>
      <c r="L210" s="4094"/>
      <c r="M210" s="4094"/>
      <c r="N210" s="4094"/>
      <c r="O210" s="4094"/>
      <c r="P210" s="4094"/>
      <c r="Q210" s="4094"/>
      <c r="R210" s="4094"/>
      <c r="S210" s="4094"/>
      <c r="T210" s="4094"/>
      <c r="U210" s="4094"/>
      <c r="V210" s="4094"/>
      <c r="W210" s="4094"/>
      <c r="X210" s="4094"/>
      <c r="Y210" s="4094"/>
      <c r="Z210" s="4094"/>
      <c r="AA210" s="4094"/>
      <c r="AB210" s="4094"/>
      <c r="AC210" s="4094"/>
      <c r="AD210" s="4094"/>
      <c r="AE210" s="4094"/>
      <c r="AF210" s="4094"/>
      <c r="AG210" s="4094"/>
      <c r="AH210" s="4094"/>
      <c r="AI210" s="4094"/>
      <c r="AJ210" s="4094"/>
      <c r="AK210" s="4094"/>
      <c r="AL210" s="4094"/>
      <c r="AM210" s="4094"/>
      <c r="AN210" s="4094"/>
      <c r="AO210" s="4094"/>
      <c r="AP210" s="4062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4183"/>
      <c r="E211" s="3567"/>
      <c r="F211" s="4185"/>
      <c r="G211" s="4175" t="s">
        <v>14</v>
      </c>
      <c r="H211" s="4078"/>
      <c r="I211" s="4054" t="s">
        <v>15</v>
      </c>
      <c r="J211" s="4062"/>
      <c r="K211" s="4094" t="s">
        <v>16</v>
      </c>
      <c r="L211" s="4062"/>
      <c r="M211" s="4054" t="s">
        <v>17</v>
      </c>
      <c r="N211" s="4062"/>
      <c r="O211" s="4054" t="s">
        <v>18</v>
      </c>
      <c r="P211" s="4062"/>
      <c r="Q211" s="4054" t="s">
        <v>19</v>
      </c>
      <c r="R211" s="4062"/>
      <c r="S211" s="4054" t="s">
        <v>20</v>
      </c>
      <c r="T211" s="4062"/>
      <c r="U211" s="4054" t="s">
        <v>21</v>
      </c>
      <c r="V211" s="4062"/>
      <c r="W211" s="4054" t="s">
        <v>22</v>
      </c>
      <c r="X211" s="4062"/>
      <c r="Y211" s="4054" t="s">
        <v>23</v>
      </c>
      <c r="Z211" s="4061"/>
      <c r="AA211" s="4054" t="s">
        <v>24</v>
      </c>
      <c r="AB211" s="4061"/>
      <c r="AC211" s="4054" t="s">
        <v>247</v>
      </c>
      <c r="AD211" s="4061"/>
      <c r="AE211" s="4054" t="s">
        <v>248</v>
      </c>
      <c r="AF211" s="4061"/>
      <c r="AG211" s="4054" t="s">
        <v>249</v>
      </c>
      <c r="AH211" s="4061"/>
      <c r="AI211" s="4054" t="s">
        <v>250</v>
      </c>
      <c r="AJ211" s="4061"/>
      <c r="AK211" s="4054" t="s">
        <v>29</v>
      </c>
      <c r="AL211" s="4061"/>
      <c r="AM211" s="4054" t="s">
        <v>30</v>
      </c>
      <c r="AN211" s="4061"/>
      <c r="AO211" s="4054" t="s">
        <v>31</v>
      </c>
      <c r="AP211" s="4061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4066"/>
      <c r="B212" s="3499"/>
      <c r="C212" s="4067"/>
      <c r="D212" s="2392" t="s">
        <v>32</v>
      </c>
      <c r="E212" s="2337" t="s">
        <v>33</v>
      </c>
      <c r="F212" s="442" t="s">
        <v>34</v>
      </c>
      <c r="G212" s="2264" t="s">
        <v>33</v>
      </c>
      <c r="H212" s="2263" t="s">
        <v>34</v>
      </c>
      <c r="I212" s="2264" t="s">
        <v>33</v>
      </c>
      <c r="J212" s="2263" t="s">
        <v>34</v>
      </c>
      <c r="K212" s="2264" t="s">
        <v>33</v>
      </c>
      <c r="L212" s="2263" t="s">
        <v>34</v>
      </c>
      <c r="M212" s="2264" t="s">
        <v>33</v>
      </c>
      <c r="N212" s="2263" t="s">
        <v>34</v>
      </c>
      <c r="O212" s="2264" t="s">
        <v>33</v>
      </c>
      <c r="P212" s="2263" t="s">
        <v>34</v>
      </c>
      <c r="Q212" s="2264" t="s">
        <v>33</v>
      </c>
      <c r="R212" s="2263" t="s">
        <v>34</v>
      </c>
      <c r="S212" s="2264" t="s">
        <v>33</v>
      </c>
      <c r="T212" s="2263" t="s">
        <v>34</v>
      </c>
      <c r="U212" s="2264" t="s">
        <v>33</v>
      </c>
      <c r="V212" s="2263" t="s">
        <v>34</v>
      </c>
      <c r="W212" s="2264" t="s">
        <v>33</v>
      </c>
      <c r="X212" s="2263" t="s">
        <v>34</v>
      </c>
      <c r="Y212" s="2264" t="s">
        <v>33</v>
      </c>
      <c r="Z212" s="2263" t="s">
        <v>34</v>
      </c>
      <c r="AA212" s="2264" t="s">
        <v>33</v>
      </c>
      <c r="AB212" s="2263" t="s">
        <v>34</v>
      </c>
      <c r="AC212" s="2264" t="s">
        <v>33</v>
      </c>
      <c r="AD212" s="2263" t="s">
        <v>34</v>
      </c>
      <c r="AE212" s="2264" t="s">
        <v>33</v>
      </c>
      <c r="AF212" s="2263" t="s">
        <v>34</v>
      </c>
      <c r="AG212" s="2264" t="s">
        <v>33</v>
      </c>
      <c r="AH212" s="2263" t="s">
        <v>34</v>
      </c>
      <c r="AI212" s="2264" t="s">
        <v>33</v>
      </c>
      <c r="AJ212" s="2263" t="s">
        <v>34</v>
      </c>
      <c r="AK212" s="2264" t="s">
        <v>33</v>
      </c>
      <c r="AL212" s="2263" t="s">
        <v>34</v>
      </c>
      <c r="AM212" s="2264" t="s">
        <v>33</v>
      </c>
      <c r="AN212" s="2263" t="s">
        <v>34</v>
      </c>
      <c r="AO212" s="2264" t="s">
        <v>33</v>
      </c>
      <c r="AP212" s="2263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4178" t="s">
        <v>251</v>
      </c>
      <c r="B213" s="4179"/>
      <c r="C213" s="4180"/>
      <c r="D213" s="2265">
        <f>SUM(E213:F213)</f>
        <v>0</v>
      </c>
      <c r="E213" s="2266">
        <f>SUM(G213+I213+K213+M213+O213+Q213+S213+U213+W213+Y213+AA213+AC213+AE213+AG213+AI213+AK213+AM213+AO213)</f>
        <v>0</v>
      </c>
      <c r="F213" s="2393">
        <f t="shared" ref="E213:F216" si="148">SUM(H213+J213+L213+N213+P213+R213+T213+V213+X213+Z213+AB213+AD213+AF213+AH213+AJ213+AL213+AN213+AP213)</f>
        <v>0</v>
      </c>
      <c r="G213" s="2394"/>
      <c r="H213" s="2268"/>
      <c r="I213" s="2267"/>
      <c r="J213" s="2268"/>
      <c r="K213" s="2267"/>
      <c r="L213" s="2268"/>
      <c r="M213" s="2267"/>
      <c r="N213" s="2268"/>
      <c r="O213" s="2267"/>
      <c r="P213" s="2268"/>
      <c r="Q213" s="2267"/>
      <c r="R213" s="2268"/>
      <c r="S213" s="2267"/>
      <c r="T213" s="2268"/>
      <c r="U213" s="2267"/>
      <c r="V213" s="2268"/>
      <c r="W213" s="2348"/>
      <c r="X213" s="2268"/>
      <c r="Y213" s="2267"/>
      <c r="Z213" s="2268"/>
      <c r="AA213" s="2267"/>
      <c r="AB213" s="2268"/>
      <c r="AC213" s="2267"/>
      <c r="AD213" s="2268"/>
      <c r="AE213" s="2267"/>
      <c r="AF213" s="2268"/>
      <c r="AG213" s="2267"/>
      <c r="AH213" s="2268"/>
      <c r="AI213" s="2267"/>
      <c r="AJ213" s="2268"/>
      <c r="AK213" s="2348"/>
      <c r="AL213" s="2268"/>
      <c r="AM213" s="2267"/>
      <c r="AN213" s="2268"/>
      <c r="AO213" s="2267"/>
      <c r="AP213" s="2268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3997" t="s">
        <v>256</v>
      </c>
      <c r="B218" s="4102"/>
      <c r="C218" s="4103"/>
      <c r="D218" s="4002" t="s">
        <v>257</v>
      </c>
      <c r="E218" s="4104"/>
      <c r="F218" s="3970"/>
      <c r="G218" s="4054" t="s">
        <v>5</v>
      </c>
      <c r="H218" s="4094"/>
      <c r="I218" s="4094"/>
      <c r="J218" s="4094"/>
      <c r="K218" s="4094"/>
      <c r="L218" s="4094"/>
      <c r="M218" s="4094"/>
      <c r="N218" s="4094"/>
      <c r="O218" s="4094"/>
      <c r="P218" s="4094"/>
      <c r="Q218" s="4094"/>
      <c r="R218" s="4094"/>
      <c r="S218" s="4094"/>
      <c r="T218" s="4094"/>
      <c r="U218" s="4094"/>
      <c r="V218" s="4094"/>
      <c r="W218" s="4094"/>
      <c r="X218" s="4094"/>
      <c r="Y218" s="4094"/>
      <c r="Z218" s="4094"/>
      <c r="AA218" s="4094"/>
      <c r="AB218" s="4094"/>
      <c r="AC218" s="4094"/>
      <c r="AD218" s="4094"/>
      <c r="AE218" s="4094"/>
      <c r="AF218" s="4094"/>
      <c r="AG218" s="4094"/>
      <c r="AH218" s="4094"/>
      <c r="AI218" s="4094"/>
      <c r="AJ218" s="4094"/>
      <c r="AK218" s="4094"/>
      <c r="AL218" s="4094"/>
      <c r="AM218" s="4094"/>
      <c r="AN218" s="4074"/>
      <c r="AO218" s="3983" t="s">
        <v>7</v>
      </c>
      <c r="AP218" s="3985" t="s">
        <v>258</v>
      </c>
      <c r="AQ218" s="4176" t="s">
        <v>259</v>
      </c>
      <c r="AR218" s="4174"/>
      <c r="AS218" s="3988" t="s">
        <v>260</v>
      </c>
      <c r="AT218" s="4090" t="s">
        <v>42</v>
      </c>
      <c r="AU218" s="4090" t="s">
        <v>261</v>
      </c>
      <c r="AV218" s="3980" t="s">
        <v>9</v>
      </c>
      <c r="AW218" s="3980" t="s">
        <v>262</v>
      </c>
      <c r="AX218" s="4174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4183"/>
      <c r="E219" s="3567"/>
      <c r="F219" s="4184"/>
      <c r="G219" s="4175" t="s">
        <v>124</v>
      </c>
      <c r="H219" s="4078"/>
      <c r="I219" s="4094" t="s">
        <v>16</v>
      </c>
      <c r="J219" s="4062"/>
      <c r="K219" s="4054" t="s">
        <v>17</v>
      </c>
      <c r="L219" s="4062"/>
      <c r="M219" s="4054" t="s">
        <v>18</v>
      </c>
      <c r="N219" s="4062"/>
      <c r="O219" s="4054" t="s">
        <v>19</v>
      </c>
      <c r="P219" s="4062"/>
      <c r="Q219" s="4054" t="s">
        <v>20</v>
      </c>
      <c r="R219" s="4062"/>
      <c r="S219" s="4054" t="s">
        <v>21</v>
      </c>
      <c r="T219" s="4062"/>
      <c r="U219" s="4054" t="s">
        <v>22</v>
      </c>
      <c r="V219" s="4062"/>
      <c r="W219" s="4054" t="s">
        <v>23</v>
      </c>
      <c r="X219" s="4061"/>
      <c r="Y219" s="4054" t="s">
        <v>24</v>
      </c>
      <c r="Z219" s="4061"/>
      <c r="AA219" s="4054" t="s">
        <v>247</v>
      </c>
      <c r="AB219" s="4061"/>
      <c r="AC219" s="4054" t="s">
        <v>248</v>
      </c>
      <c r="AD219" s="4061"/>
      <c r="AE219" s="4054" t="s">
        <v>249</v>
      </c>
      <c r="AF219" s="4061"/>
      <c r="AG219" s="4054" t="s">
        <v>250</v>
      </c>
      <c r="AH219" s="4061"/>
      <c r="AI219" s="4054" t="s">
        <v>29</v>
      </c>
      <c r="AJ219" s="4061"/>
      <c r="AK219" s="4054" t="s">
        <v>30</v>
      </c>
      <c r="AL219" s="4061"/>
      <c r="AM219" s="4054" t="s">
        <v>31</v>
      </c>
      <c r="AN219" s="4061"/>
      <c r="AO219" s="3343"/>
      <c r="AP219" s="3346"/>
      <c r="AQ219" s="4098" t="s">
        <v>263</v>
      </c>
      <c r="AR219" s="3992" t="s">
        <v>264</v>
      </c>
      <c r="AS219" s="3350"/>
      <c r="AT219" s="3331"/>
      <c r="AU219" s="3331"/>
      <c r="AV219" s="3334"/>
      <c r="AW219" s="3334"/>
      <c r="AX219" s="4174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4181"/>
      <c r="B220" s="3562"/>
      <c r="C220" s="4182"/>
      <c r="D220" s="1983" t="s">
        <v>32</v>
      </c>
      <c r="E220" s="1984" t="s">
        <v>33</v>
      </c>
      <c r="F220" s="617" t="s">
        <v>34</v>
      </c>
      <c r="G220" s="2264" t="s">
        <v>33</v>
      </c>
      <c r="H220" s="2263" t="s">
        <v>34</v>
      </c>
      <c r="I220" s="2264" t="s">
        <v>33</v>
      </c>
      <c r="J220" s="2263" t="s">
        <v>34</v>
      </c>
      <c r="K220" s="2264" t="s">
        <v>33</v>
      </c>
      <c r="L220" s="2263" t="s">
        <v>34</v>
      </c>
      <c r="M220" s="2264" t="s">
        <v>33</v>
      </c>
      <c r="N220" s="2263" t="s">
        <v>34</v>
      </c>
      <c r="O220" s="2264" t="s">
        <v>33</v>
      </c>
      <c r="P220" s="2263" t="s">
        <v>34</v>
      </c>
      <c r="Q220" s="2264" t="s">
        <v>33</v>
      </c>
      <c r="R220" s="2263" t="s">
        <v>34</v>
      </c>
      <c r="S220" s="2264" t="s">
        <v>33</v>
      </c>
      <c r="T220" s="2263" t="s">
        <v>34</v>
      </c>
      <c r="U220" s="2264" t="s">
        <v>33</v>
      </c>
      <c r="V220" s="2263" t="s">
        <v>34</v>
      </c>
      <c r="W220" s="2264" t="s">
        <v>33</v>
      </c>
      <c r="X220" s="2263" t="s">
        <v>34</v>
      </c>
      <c r="Y220" s="2264" t="s">
        <v>33</v>
      </c>
      <c r="Z220" s="2263" t="s">
        <v>34</v>
      </c>
      <c r="AA220" s="2264" t="s">
        <v>33</v>
      </c>
      <c r="AB220" s="2263" t="s">
        <v>34</v>
      </c>
      <c r="AC220" s="2264" t="s">
        <v>33</v>
      </c>
      <c r="AD220" s="2263" t="s">
        <v>34</v>
      </c>
      <c r="AE220" s="2264" t="s">
        <v>33</v>
      </c>
      <c r="AF220" s="2263" t="s">
        <v>34</v>
      </c>
      <c r="AG220" s="2264" t="s">
        <v>33</v>
      </c>
      <c r="AH220" s="2263" t="s">
        <v>34</v>
      </c>
      <c r="AI220" s="2264" t="s">
        <v>33</v>
      </c>
      <c r="AJ220" s="2263" t="s">
        <v>34</v>
      </c>
      <c r="AK220" s="2264" t="s">
        <v>33</v>
      </c>
      <c r="AL220" s="2263" t="s">
        <v>34</v>
      </c>
      <c r="AM220" s="2264" t="s">
        <v>33</v>
      </c>
      <c r="AN220" s="2263" t="s">
        <v>34</v>
      </c>
      <c r="AO220" s="3984"/>
      <c r="AP220" s="3986"/>
      <c r="AQ220" s="4177"/>
      <c r="AR220" s="3993"/>
      <c r="AS220" s="3989"/>
      <c r="AT220" s="4173"/>
      <c r="AU220" s="4173"/>
      <c r="AV220" s="3537"/>
      <c r="AW220" s="3537"/>
      <c r="AX220" s="4174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4170" t="s">
        <v>265</v>
      </c>
      <c r="B221" s="4171" t="s">
        <v>266</v>
      </c>
      <c r="C221" s="4172"/>
      <c r="D221" s="2395">
        <f t="shared" ref="D221:D265" si="149">SUM(E221+F221)</f>
        <v>9</v>
      </c>
      <c r="E221" s="2396">
        <f t="shared" ref="E221:F227" si="150">SUM(G221+I221+K221+M221+O221+Q221+S221+U221+W221+Y221+AA221+AC221+AE221+AG221+AI221+AK221+AM221)</f>
        <v>6</v>
      </c>
      <c r="F221" s="2397">
        <f t="shared" si="150"/>
        <v>3</v>
      </c>
      <c r="G221" s="2398">
        <v>0</v>
      </c>
      <c r="H221" s="2399">
        <v>0</v>
      </c>
      <c r="I221" s="2400">
        <v>1</v>
      </c>
      <c r="J221" s="2399">
        <v>0</v>
      </c>
      <c r="K221" s="2400">
        <v>0</v>
      </c>
      <c r="L221" s="2399">
        <v>0</v>
      </c>
      <c r="M221" s="2400">
        <v>0</v>
      </c>
      <c r="N221" s="2399">
        <v>2</v>
      </c>
      <c r="O221" s="2400">
        <v>0</v>
      </c>
      <c r="P221" s="2399">
        <v>0</v>
      </c>
      <c r="Q221" s="2400">
        <v>0</v>
      </c>
      <c r="R221" s="2399">
        <v>0</v>
      </c>
      <c r="S221" s="2400">
        <v>1</v>
      </c>
      <c r="T221" s="2399">
        <v>0</v>
      </c>
      <c r="U221" s="2400">
        <v>0</v>
      </c>
      <c r="V221" s="2401">
        <v>0</v>
      </c>
      <c r="W221" s="2400">
        <v>3</v>
      </c>
      <c r="X221" s="2401">
        <v>0</v>
      </c>
      <c r="Y221" s="2400">
        <v>0</v>
      </c>
      <c r="Z221" s="2401">
        <v>0</v>
      </c>
      <c r="AA221" s="2400">
        <v>0</v>
      </c>
      <c r="AB221" s="2401">
        <v>0</v>
      </c>
      <c r="AC221" s="2400">
        <v>1</v>
      </c>
      <c r="AD221" s="2401">
        <v>0</v>
      </c>
      <c r="AE221" s="2400">
        <v>0</v>
      </c>
      <c r="AF221" s="2401">
        <v>1</v>
      </c>
      <c r="AG221" s="2400">
        <v>0</v>
      </c>
      <c r="AH221" s="2401">
        <v>0</v>
      </c>
      <c r="AI221" s="2400">
        <v>0</v>
      </c>
      <c r="AJ221" s="2401">
        <v>0</v>
      </c>
      <c r="AK221" s="2400">
        <v>0</v>
      </c>
      <c r="AL221" s="2401">
        <v>0</v>
      </c>
      <c r="AM221" s="2400">
        <v>0</v>
      </c>
      <c r="AN221" s="2401">
        <v>0</v>
      </c>
      <c r="AO221" s="2402">
        <v>0</v>
      </c>
      <c r="AP221" s="2403">
        <v>0</v>
      </c>
      <c r="AQ221" s="466"/>
      <c r="AR221" s="467"/>
      <c r="AS221" s="467"/>
      <c r="AT221" s="2400">
        <v>0</v>
      </c>
      <c r="AU221" s="2400">
        <v>0</v>
      </c>
      <c r="AV221" s="2404">
        <v>0</v>
      </c>
      <c r="AW221" s="2404">
        <v>0</v>
      </c>
      <c r="AX221" s="2401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59</v>
      </c>
      <c r="E222" s="470">
        <f t="shared" si="150"/>
        <v>28</v>
      </c>
      <c r="F222" s="471">
        <f t="shared" si="150"/>
        <v>31</v>
      </c>
      <c r="G222" s="472">
        <v>0</v>
      </c>
      <c r="H222" s="473">
        <v>0</v>
      </c>
      <c r="I222" s="474">
        <v>1</v>
      </c>
      <c r="J222" s="473">
        <v>0</v>
      </c>
      <c r="K222" s="474">
        <v>1</v>
      </c>
      <c r="L222" s="473">
        <v>0</v>
      </c>
      <c r="M222" s="474">
        <v>0</v>
      </c>
      <c r="N222" s="473">
        <v>1</v>
      </c>
      <c r="O222" s="474">
        <v>0</v>
      </c>
      <c r="P222" s="473">
        <v>0</v>
      </c>
      <c r="Q222" s="474">
        <v>0</v>
      </c>
      <c r="R222" s="473">
        <v>0</v>
      </c>
      <c r="S222" s="474">
        <v>2</v>
      </c>
      <c r="T222" s="473">
        <v>0</v>
      </c>
      <c r="U222" s="474">
        <v>1</v>
      </c>
      <c r="V222" s="475">
        <v>1</v>
      </c>
      <c r="W222" s="474">
        <v>3</v>
      </c>
      <c r="X222" s="475">
        <v>0</v>
      </c>
      <c r="Y222" s="474">
        <v>1</v>
      </c>
      <c r="Z222" s="475">
        <v>0</v>
      </c>
      <c r="AA222" s="474">
        <v>0</v>
      </c>
      <c r="AB222" s="475">
        <v>0</v>
      </c>
      <c r="AC222" s="474">
        <v>4</v>
      </c>
      <c r="AD222" s="475">
        <v>5</v>
      </c>
      <c r="AE222" s="474">
        <v>5</v>
      </c>
      <c r="AF222" s="475">
        <v>8</v>
      </c>
      <c r="AG222" s="474">
        <v>5</v>
      </c>
      <c r="AH222" s="475">
        <v>5</v>
      </c>
      <c r="AI222" s="474">
        <v>3</v>
      </c>
      <c r="AJ222" s="475">
        <v>6</v>
      </c>
      <c r="AK222" s="474">
        <v>1</v>
      </c>
      <c r="AL222" s="475">
        <v>3</v>
      </c>
      <c r="AM222" s="474">
        <v>1</v>
      </c>
      <c r="AN222" s="475">
        <v>2</v>
      </c>
      <c r="AO222" s="476">
        <v>2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0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>
        <v>0</v>
      </c>
      <c r="AP223" s="486">
        <v>0</v>
      </c>
      <c r="AQ223" s="481">
        <v>0</v>
      </c>
      <c r="AR223" s="486">
        <v>0</v>
      </c>
      <c r="AS223" s="2398">
        <v>0</v>
      </c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>
        <v>0</v>
      </c>
      <c r="AP224" s="495">
        <v>0</v>
      </c>
      <c r="AQ224" s="466"/>
      <c r="AR224" s="467"/>
      <c r="AS224" s="481">
        <v>0</v>
      </c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>
        <v>0</v>
      </c>
      <c r="AP225" s="495">
        <v>0</v>
      </c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>
        <v>0</v>
      </c>
      <c r="AP226" s="502">
        <v>0</v>
      </c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>
        <v>0</v>
      </c>
      <c r="AP227" s="502">
        <v>0</v>
      </c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855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>
        <v>0</v>
      </c>
      <c r="AP228" s="477">
        <v>0</v>
      </c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3854" t="s">
        <v>100</v>
      </c>
      <c r="B229" s="3296" t="s">
        <v>269</v>
      </c>
      <c r="C229" s="3296"/>
      <c r="D229" s="2387">
        <f t="shared" si="149"/>
        <v>83</v>
      </c>
      <c r="E229" s="2405">
        <f t="shared" si="161"/>
        <v>40</v>
      </c>
      <c r="F229" s="2406">
        <f t="shared" si="161"/>
        <v>43</v>
      </c>
      <c r="G229" s="2398">
        <v>6</v>
      </c>
      <c r="H229" s="2399">
        <v>0</v>
      </c>
      <c r="I229" s="2400">
        <v>0</v>
      </c>
      <c r="J229" s="2399">
        <v>0</v>
      </c>
      <c r="K229" s="2400">
        <v>2</v>
      </c>
      <c r="L229" s="2399">
        <v>1</v>
      </c>
      <c r="M229" s="2400">
        <v>0</v>
      </c>
      <c r="N229" s="2399">
        <v>0</v>
      </c>
      <c r="O229" s="2400">
        <v>0</v>
      </c>
      <c r="P229" s="2399">
        <v>1</v>
      </c>
      <c r="Q229" s="2400">
        <v>1</v>
      </c>
      <c r="R229" s="2399">
        <v>0</v>
      </c>
      <c r="S229" s="2400">
        <v>1</v>
      </c>
      <c r="T229" s="2399">
        <v>1</v>
      </c>
      <c r="U229" s="2400">
        <v>2</v>
      </c>
      <c r="V229" s="2401">
        <v>1</v>
      </c>
      <c r="W229" s="2400">
        <v>1</v>
      </c>
      <c r="X229" s="2401">
        <v>5</v>
      </c>
      <c r="Y229" s="2400">
        <v>5</v>
      </c>
      <c r="Z229" s="2401">
        <v>6</v>
      </c>
      <c r="AA229" s="2400">
        <v>3</v>
      </c>
      <c r="AB229" s="2401">
        <v>8</v>
      </c>
      <c r="AC229" s="2400">
        <v>5</v>
      </c>
      <c r="AD229" s="2401">
        <v>6</v>
      </c>
      <c r="AE229" s="2400">
        <v>3</v>
      </c>
      <c r="AF229" s="2401">
        <v>4</v>
      </c>
      <c r="AG229" s="2400">
        <v>6</v>
      </c>
      <c r="AH229" s="2401">
        <v>5</v>
      </c>
      <c r="AI229" s="2400">
        <v>3</v>
      </c>
      <c r="AJ229" s="2401">
        <v>3</v>
      </c>
      <c r="AK229" s="2400">
        <v>1</v>
      </c>
      <c r="AL229" s="2401">
        <v>2</v>
      </c>
      <c r="AM229" s="2400">
        <v>1</v>
      </c>
      <c r="AN229" s="2401">
        <v>0</v>
      </c>
      <c r="AO229" s="485">
        <v>0</v>
      </c>
      <c r="AP229" s="486">
        <v>1</v>
      </c>
      <c r="AQ229" s="2398">
        <v>49</v>
      </c>
      <c r="AR229" s="487">
        <v>49</v>
      </c>
      <c r="AS229" s="2398">
        <v>17</v>
      </c>
      <c r="AT229" s="483">
        <v>0</v>
      </c>
      <c r="AU229" s="483">
        <v>0</v>
      </c>
      <c r="AV229" s="487">
        <v>3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102</v>
      </c>
      <c r="E230" s="488">
        <f t="shared" si="161"/>
        <v>47</v>
      </c>
      <c r="F230" s="489">
        <f t="shared" si="161"/>
        <v>55</v>
      </c>
      <c r="G230" s="490">
        <v>2</v>
      </c>
      <c r="H230" s="491">
        <v>0</v>
      </c>
      <c r="I230" s="492">
        <v>0</v>
      </c>
      <c r="J230" s="491">
        <v>0</v>
      </c>
      <c r="K230" s="492">
        <v>0</v>
      </c>
      <c r="L230" s="491">
        <v>0</v>
      </c>
      <c r="M230" s="492">
        <v>0</v>
      </c>
      <c r="N230" s="491">
        <v>0</v>
      </c>
      <c r="O230" s="492">
        <v>1</v>
      </c>
      <c r="P230" s="491">
        <v>0</v>
      </c>
      <c r="Q230" s="492">
        <v>2</v>
      </c>
      <c r="R230" s="491">
        <v>1</v>
      </c>
      <c r="S230" s="492">
        <v>1</v>
      </c>
      <c r="T230" s="491">
        <v>0</v>
      </c>
      <c r="U230" s="492">
        <v>2</v>
      </c>
      <c r="V230" s="493">
        <v>1</v>
      </c>
      <c r="W230" s="492">
        <v>9</v>
      </c>
      <c r="X230" s="493">
        <v>5</v>
      </c>
      <c r="Y230" s="492">
        <v>3</v>
      </c>
      <c r="Z230" s="493">
        <v>9</v>
      </c>
      <c r="AA230" s="492">
        <v>4</v>
      </c>
      <c r="AB230" s="493">
        <v>12</v>
      </c>
      <c r="AC230" s="492">
        <v>2</v>
      </c>
      <c r="AD230" s="493">
        <v>11</v>
      </c>
      <c r="AE230" s="492">
        <v>1</v>
      </c>
      <c r="AF230" s="493">
        <v>5</v>
      </c>
      <c r="AG230" s="492">
        <v>11</v>
      </c>
      <c r="AH230" s="493">
        <v>5</v>
      </c>
      <c r="AI230" s="492">
        <v>3</v>
      </c>
      <c r="AJ230" s="493">
        <v>3</v>
      </c>
      <c r="AK230" s="492">
        <v>3</v>
      </c>
      <c r="AL230" s="493">
        <v>2</v>
      </c>
      <c r="AM230" s="492">
        <v>3</v>
      </c>
      <c r="AN230" s="493">
        <v>1</v>
      </c>
      <c r="AO230" s="494">
        <v>0</v>
      </c>
      <c r="AP230" s="495">
        <v>1</v>
      </c>
      <c r="AQ230" s="466"/>
      <c r="AR230" s="513"/>
      <c r="AS230" s="481">
        <v>17</v>
      </c>
      <c r="AT230" s="492">
        <v>0</v>
      </c>
      <c r="AU230" s="492">
        <v>0</v>
      </c>
      <c r="AV230" s="496">
        <v>3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73</v>
      </c>
      <c r="E231" s="488">
        <f t="shared" si="161"/>
        <v>33</v>
      </c>
      <c r="F231" s="489">
        <f t="shared" si="161"/>
        <v>40</v>
      </c>
      <c r="G231" s="490">
        <v>4</v>
      </c>
      <c r="H231" s="491">
        <v>0</v>
      </c>
      <c r="I231" s="492">
        <v>0</v>
      </c>
      <c r="J231" s="491">
        <v>0</v>
      </c>
      <c r="K231" s="492">
        <v>2</v>
      </c>
      <c r="L231" s="491">
        <v>1</v>
      </c>
      <c r="M231" s="492">
        <v>0</v>
      </c>
      <c r="N231" s="491">
        <v>0</v>
      </c>
      <c r="O231" s="492">
        <v>0</v>
      </c>
      <c r="P231" s="491">
        <v>1</v>
      </c>
      <c r="Q231" s="492">
        <v>1</v>
      </c>
      <c r="R231" s="491">
        <v>0</v>
      </c>
      <c r="S231" s="492">
        <v>0</v>
      </c>
      <c r="T231" s="491">
        <v>1</v>
      </c>
      <c r="U231" s="492">
        <v>1</v>
      </c>
      <c r="V231" s="493">
        <v>1</v>
      </c>
      <c r="W231" s="492">
        <v>1</v>
      </c>
      <c r="X231" s="493">
        <v>5</v>
      </c>
      <c r="Y231" s="492">
        <v>5</v>
      </c>
      <c r="Z231" s="493">
        <v>6</v>
      </c>
      <c r="AA231" s="492">
        <v>3</v>
      </c>
      <c r="AB231" s="493">
        <v>8</v>
      </c>
      <c r="AC231" s="492">
        <v>4</v>
      </c>
      <c r="AD231" s="493">
        <v>6</v>
      </c>
      <c r="AE231" s="492">
        <v>3</v>
      </c>
      <c r="AF231" s="493">
        <v>3</v>
      </c>
      <c r="AG231" s="492">
        <v>5</v>
      </c>
      <c r="AH231" s="493">
        <v>4</v>
      </c>
      <c r="AI231" s="492">
        <v>2</v>
      </c>
      <c r="AJ231" s="493">
        <v>2</v>
      </c>
      <c r="AK231" s="492">
        <v>1</v>
      </c>
      <c r="AL231" s="493">
        <v>2</v>
      </c>
      <c r="AM231" s="492">
        <v>1</v>
      </c>
      <c r="AN231" s="493">
        <v>0</v>
      </c>
      <c r="AO231" s="494">
        <v>0</v>
      </c>
      <c r="AP231" s="495">
        <v>1</v>
      </c>
      <c r="AQ231" s="466"/>
      <c r="AR231" s="513"/>
      <c r="AS231" s="513"/>
      <c r="AT231" s="492">
        <v>0</v>
      </c>
      <c r="AU231" s="492">
        <v>0</v>
      </c>
      <c r="AV231" s="496">
        <v>2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42</v>
      </c>
      <c r="E232" s="488">
        <f t="shared" si="161"/>
        <v>14</v>
      </c>
      <c r="F232" s="489">
        <f t="shared" si="161"/>
        <v>28</v>
      </c>
      <c r="G232" s="497">
        <v>4</v>
      </c>
      <c r="H232" s="498">
        <v>0</v>
      </c>
      <c r="I232" s="499">
        <v>0</v>
      </c>
      <c r="J232" s="498">
        <v>0</v>
      </c>
      <c r="K232" s="499">
        <v>0</v>
      </c>
      <c r="L232" s="498">
        <v>0</v>
      </c>
      <c r="M232" s="499">
        <v>0</v>
      </c>
      <c r="N232" s="498">
        <v>0</v>
      </c>
      <c r="O232" s="499">
        <v>0</v>
      </c>
      <c r="P232" s="498">
        <v>0</v>
      </c>
      <c r="Q232" s="499">
        <v>0</v>
      </c>
      <c r="R232" s="498">
        <v>1</v>
      </c>
      <c r="S232" s="499">
        <v>0</v>
      </c>
      <c r="T232" s="498">
        <v>0</v>
      </c>
      <c r="U232" s="499">
        <v>1</v>
      </c>
      <c r="V232" s="500">
        <v>1</v>
      </c>
      <c r="W232" s="499">
        <v>2</v>
      </c>
      <c r="X232" s="500">
        <v>0</v>
      </c>
      <c r="Y232" s="499">
        <v>1</v>
      </c>
      <c r="Z232" s="500">
        <v>5</v>
      </c>
      <c r="AA232" s="499">
        <v>1</v>
      </c>
      <c r="AB232" s="500">
        <v>6</v>
      </c>
      <c r="AC232" s="499">
        <v>0</v>
      </c>
      <c r="AD232" s="500">
        <v>3</v>
      </c>
      <c r="AE232" s="499">
        <v>0</v>
      </c>
      <c r="AF232" s="500">
        <v>3</v>
      </c>
      <c r="AG232" s="499">
        <v>3</v>
      </c>
      <c r="AH232" s="500">
        <v>6</v>
      </c>
      <c r="AI232" s="499">
        <v>1</v>
      </c>
      <c r="AJ232" s="500">
        <v>2</v>
      </c>
      <c r="AK232" s="499">
        <v>1</v>
      </c>
      <c r="AL232" s="500">
        <v>0</v>
      </c>
      <c r="AM232" s="499">
        <v>0</v>
      </c>
      <c r="AN232" s="500">
        <v>1</v>
      </c>
      <c r="AO232" s="501">
        <v>0</v>
      </c>
      <c r="AP232" s="502">
        <v>0</v>
      </c>
      <c r="AQ232" s="466"/>
      <c r="AR232" s="513"/>
      <c r="AS232" s="513"/>
      <c r="AT232" s="499">
        <v>0</v>
      </c>
      <c r="AU232" s="499">
        <v>0</v>
      </c>
      <c r="AV232" s="505">
        <v>2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8</v>
      </c>
      <c r="E233" s="488">
        <f t="shared" si="161"/>
        <v>4</v>
      </c>
      <c r="F233" s="489">
        <f t="shared" si="161"/>
        <v>4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1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1</v>
      </c>
      <c r="X233" s="500">
        <v>0</v>
      </c>
      <c r="Y233" s="499">
        <v>1</v>
      </c>
      <c r="Z233" s="500">
        <v>1</v>
      </c>
      <c r="AA233" s="499">
        <v>0</v>
      </c>
      <c r="AB233" s="500">
        <v>1</v>
      </c>
      <c r="AC233" s="499">
        <v>0</v>
      </c>
      <c r="AD233" s="500">
        <v>0</v>
      </c>
      <c r="AE233" s="499">
        <v>1</v>
      </c>
      <c r="AF233" s="500">
        <v>0</v>
      </c>
      <c r="AG233" s="499">
        <v>0</v>
      </c>
      <c r="AH233" s="500">
        <v>0</v>
      </c>
      <c r="AI233" s="499">
        <v>0</v>
      </c>
      <c r="AJ233" s="500">
        <v>0</v>
      </c>
      <c r="AK233" s="499">
        <v>0</v>
      </c>
      <c r="AL233" s="500">
        <v>1</v>
      </c>
      <c r="AM233" s="499">
        <v>0</v>
      </c>
      <c r="AN233" s="500">
        <v>1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1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855"/>
      <c r="B234" s="3302" t="s">
        <v>274</v>
      </c>
      <c r="C234" s="3302"/>
      <c r="D234" s="506">
        <f t="shared" si="149"/>
        <v>2</v>
      </c>
      <c r="E234" s="507">
        <f t="shared" si="161"/>
        <v>1</v>
      </c>
      <c r="F234" s="508">
        <f t="shared" si="161"/>
        <v>1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1</v>
      </c>
      <c r="W234" s="474">
        <v>0</v>
      </c>
      <c r="X234" s="475">
        <v>0</v>
      </c>
      <c r="Y234" s="474">
        <v>0</v>
      </c>
      <c r="Z234" s="475">
        <v>0</v>
      </c>
      <c r="AA234" s="474">
        <v>0</v>
      </c>
      <c r="AB234" s="475">
        <v>0</v>
      </c>
      <c r="AC234" s="474">
        <v>0</v>
      </c>
      <c r="AD234" s="475">
        <v>0</v>
      </c>
      <c r="AE234" s="474">
        <v>1</v>
      </c>
      <c r="AF234" s="475">
        <v>0</v>
      </c>
      <c r="AG234" s="474">
        <v>0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3854" t="s">
        <v>94</v>
      </c>
      <c r="B235" s="3296" t="s">
        <v>269</v>
      </c>
      <c r="C235" s="3296"/>
      <c r="D235" s="2387">
        <f t="shared" si="149"/>
        <v>18</v>
      </c>
      <c r="E235" s="2405">
        <f t="shared" si="161"/>
        <v>8</v>
      </c>
      <c r="F235" s="2406">
        <f t="shared" si="161"/>
        <v>10</v>
      </c>
      <c r="G235" s="2398">
        <v>0</v>
      </c>
      <c r="H235" s="2399">
        <v>0</v>
      </c>
      <c r="I235" s="2400">
        <v>0</v>
      </c>
      <c r="J235" s="2399">
        <v>0</v>
      </c>
      <c r="K235" s="2400">
        <v>0</v>
      </c>
      <c r="L235" s="2399">
        <v>0</v>
      </c>
      <c r="M235" s="2400">
        <v>0</v>
      </c>
      <c r="N235" s="2399">
        <v>0</v>
      </c>
      <c r="O235" s="2400">
        <v>0</v>
      </c>
      <c r="P235" s="2399">
        <v>0</v>
      </c>
      <c r="Q235" s="2400">
        <v>0</v>
      </c>
      <c r="R235" s="2399">
        <v>0</v>
      </c>
      <c r="S235" s="2400">
        <v>0</v>
      </c>
      <c r="T235" s="2399">
        <v>0</v>
      </c>
      <c r="U235" s="2400">
        <v>0</v>
      </c>
      <c r="V235" s="2401">
        <v>0</v>
      </c>
      <c r="W235" s="2400">
        <v>1</v>
      </c>
      <c r="X235" s="2401">
        <v>0</v>
      </c>
      <c r="Y235" s="2400">
        <v>0</v>
      </c>
      <c r="Z235" s="2401">
        <v>0</v>
      </c>
      <c r="AA235" s="2400">
        <v>0</v>
      </c>
      <c r="AB235" s="2401">
        <v>1</v>
      </c>
      <c r="AC235" s="2400">
        <v>2</v>
      </c>
      <c r="AD235" s="2401">
        <v>3</v>
      </c>
      <c r="AE235" s="2400">
        <v>2</v>
      </c>
      <c r="AF235" s="2401">
        <v>2</v>
      </c>
      <c r="AG235" s="2400">
        <v>2</v>
      </c>
      <c r="AH235" s="2401">
        <v>4</v>
      </c>
      <c r="AI235" s="2400">
        <v>0</v>
      </c>
      <c r="AJ235" s="2401">
        <v>0</v>
      </c>
      <c r="AK235" s="2400">
        <v>0</v>
      </c>
      <c r="AL235" s="2401">
        <v>0</v>
      </c>
      <c r="AM235" s="2400">
        <v>1</v>
      </c>
      <c r="AN235" s="2401">
        <v>0</v>
      </c>
      <c r="AO235" s="485">
        <v>1</v>
      </c>
      <c r="AP235" s="486">
        <v>0</v>
      </c>
      <c r="AQ235" s="2398">
        <v>13</v>
      </c>
      <c r="AR235" s="487">
        <v>12</v>
      </c>
      <c r="AS235" s="2398">
        <v>12</v>
      </c>
      <c r="AT235" s="483">
        <v>0</v>
      </c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32</v>
      </c>
      <c r="E236" s="488">
        <f t="shared" si="161"/>
        <v>22</v>
      </c>
      <c r="F236" s="489">
        <f t="shared" si="161"/>
        <v>10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3</v>
      </c>
      <c r="X236" s="493">
        <v>1</v>
      </c>
      <c r="Y236" s="492">
        <v>1</v>
      </c>
      <c r="Z236" s="493">
        <v>1</v>
      </c>
      <c r="AA236" s="492">
        <v>0</v>
      </c>
      <c r="AB236" s="493">
        <v>1</v>
      </c>
      <c r="AC236" s="492">
        <v>5</v>
      </c>
      <c r="AD236" s="493">
        <v>2</v>
      </c>
      <c r="AE236" s="492">
        <v>2</v>
      </c>
      <c r="AF236" s="493">
        <v>5</v>
      </c>
      <c r="AG236" s="492">
        <v>7</v>
      </c>
      <c r="AH236" s="493">
        <v>0</v>
      </c>
      <c r="AI236" s="492">
        <v>3</v>
      </c>
      <c r="AJ236" s="493">
        <v>0</v>
      </c>
      <c r="AK236" s="492">
        <v>0</v>
      </c>
      <c r="AL236" s="493">
        <v>0</v>
      </c>
      <c r="AM236" s="492">
        <v>1</v>
      </c>
      <c r="AN236" s="493">
        <v>0</v>
      </c>
      <c r="AO236" s="494">
        <v>4</v>
      </c>
      <c r="AP236" s="495">
        <v>0</v>
      </c>
      <c r="AQ236" s="466"/>
      <c r="AR236" s="513"/>
      <c r="AS236" s="481">
        <v>6</v>
      </c>
      <c r="AT236" s="492">
        <v>0</v>
      </c>
      <c r="AU236" s="492">
        <v>0</v>
      </c>
      <c r="AV236" s="496">
        <v>0</v>
      </c>
      <c r="AW236" s="496">
        <v>0</v>
      </c>
      <c r="AX236" s="491">
        <v>0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14</v>
      </c>
      <c r="E237" s="488">
        <f t="shared" si="161"/>
        <v>7</v>
      </c>
      <c r="F237" s="489">
        <f t="shared" si="161"/>
        <v>7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0</v>
      </c>
      <c r="W237" s="492">
        <v>1</v>
      </c>
      <c r="X237" s="493">
        <v>0</v>
      </c>
      <c r="Y237" s="492">
        <v>0</v>
      </c>
      <c r="Z237" s="493">
        <v>0</v>
      </c>
      <c r="AA237" s="492">
        <v>0</v>
      </c>
      <c r="AB237" s="493">
        <v>1</v>
      </c>
      <c r="AC237" s="492">
        <v>2</v>
      </c>
      <c r="AD237" s="493">
        <v>2</v>
      </c>
      <c r="AE237" s="492">
        <v>1</v>
      </c>
      <c r="AF237" s="493">
        <v>2</v>
      </c>
      <c r="AG237" s="492">
        <v>2</v>
      </c>
      <c r="AH237" s="493">
        <v>2</v>
      </c>
      <c r="AI237" s="492">
        <v>0</v>
      </c>
      <c r="AJ237" s="493">
        <v>0</v>
      </c>
      <c r="AK237" s="492">
        <v>0</v>
      </c>
      <c r="AL237" s="493">
        <v>0</v>
      </c>
      <c r="AM237" s="492">
        <v>1</v>
      </c>
      <c r="AN237" s="493">
        <v>0</v>
      </c>
      <c r="AO237" s="494">
        <v>0</v>
      </c>
      <c r="AP237" s="495">
        <v>0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10</v>
      </c>
      <c r="E238" s="488">
        <f t="shared" si="161"/>
        <v>7</v>
      </c>
      <c r="F238" s="489">
        <f t="shared" si="161"/>
        <v>3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1</v>
      </c>
      <c r="X238" s="500">
        <v>0</v>
      </c>
      <c r="Y238" s="499">
        <v>1</v>
      </c>
      <c r="Z238" s="500">
        <v>1</v>
      </c>
      <c r="AA238" s="499">
        <v>0</v>
      </c>
      <c r="AB238" s="500">
        <v>0</v>
      </c>
      <c r="AC238" s="499">
        <v>1</v>
      </c>
      <c r="AD238" s="500">
        <v>1</v>
      </c>
      <c r="AE238" s="499">
        <v>0</v>
      </c>
      <c r="AF238" s="500">
        <v>1</v>
      </c>
      <c r="AG238" s="499">
        <v>2</v>
      </c>
      <c r="AH238" s="500">
        <v>0</v>
      </c>
      <c r="AI238" s="499">
        <v>2</v>
      </c>
      <c r="AJ238" s="500">
        <v>0</v>
      </c>
      <c r="AK238" s="499">
        <v>0</v>
      </c>
      <c r="AL238" s="500">
        <v>0</v>
      </c>
      <c r="AM238" s="499">
        <v>0</v>
      </c>
      <c r="AN238" s="500">
        <v>0</v>
      </c>
      <c r="AO238" s="501">
        <v>1</v>
      </c>
      <c r="AP238" s="502">
        <v>0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4</v>
      </c>
      <c r="E239" s="488">
        <f t="shared" si="161"/>
        <v>2</v>
      </c>
      <c r="F239" s="489">
        <f t="shared" si="161"/>
        <v>2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0</v>
      </c>
      <c r="X239" s="500">
        <v>0</v>
      </c>
      <c r="Y239" s="499">
        <v>0</v>
      </c>
      <c r="Z239" s="500">
        <v>1</v>
      </c>
      <c r="AA239" s="499">
        <v>0</v>
      </c>
      <c r="AB239" s="500">
        <v>0</v>
      </c>
      <c r="AC239" s="499">
        <v>0</v>
      </c>
      <c r="AD239" s="500">
        <v>1</v>
      </c>
      <c r="AE239" s="499">
        <v>0</v>
      </c>
      <c r="AF239" s="500">
        <v>0</v>
      </c>
      <c r="AG239" s="499">
        <v>1</v>
      </c>
      <c r="AH239" s="500">
        <v>0</v>
      </c>
      <c r="AI239" s="499">
        <v>1</v>
      </c>
      <c r="AJ239" s="500">
        <v>0</v>
      </c>
      <c r="AK239" s="499">
        <v>0</v>
      </c>
      <c r="AL239" s="500">
        <v>0</v>
      </c>
      <c r="AM239" s="499">
        <v>0</v>
      </c>
      <c r="AN239" s="500">
        <v>0</v>
      </c>
      <c r="AO239" s="501">
        <v>1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855"/>
      <c r="B240" s="3864" t="s">
        <v>274</v>
      </c>
      <c r="C240" s="3864"/>
      <c r="D240" s="506">
        <f t="shared" si="149"/>
        <v>0</v>
      </c>
      <c r="E240" s="507">
        <f t="shared" si="161"/>
        <v>0</v>
      </c>
      <c r="F240" s="508">
        <f t="shared" si="161"/>
        <v>0</v>
      </c>
      <c r="G240" s="3528"/>
      <c r="H240" s="3528"/>
      <c r="I240" s="474"/>
      <c r="J240" s="473"/>
      <c r="K240" s="474"/>
      <c r="L240" s="473"/>
      <c r="M240" s="474"/>
      <c r="N240" s="473"/>
      <c r="O240" s="474"/>
      <c r="P240" s="473"/>
      <c r="Q240" s="474"/>
      <c r="R240" s="473"/>
      <c r="S240" s="474"/>
      <c r="T240" s="473"/>
      <c r="U240" s="474"/>
      <c r="V240" s="475"/>
      <c r="W240" s="474"/>
      <c r="X240" s="475"/>
      <c r="Y240" s="474"/>
      <c r="Z240" s="475"/>
      <c r="AA240" s="474"/>
      <c r="AB240" s="475"/>
      <c r="AC240" s="474"/>
      <c r="AD240" s="475"/>
      <c r="AE240" s="474"/>
      <c r="AF240" s="475"/>
      <c r="AG240" s="474"/>
      <c r="AH240" s="475"/>
      <c r="AI240" s="474"/>
      <c r="AJ240" s="475"/>
      <c r="AK240" s="474"/>
      <c r="AL240" s="475"/>
      <c r="AM240" s="474"/>
      <c r="AN240" s="475"/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3854" t="s">
        <v>275</v>
      </c>
      <c r="B241" s="3296" t="s">
        <v>269</v>
      </c>
      <c r="C241" s="3296"/>
      <c r="D241" s="2387">
        <f>SUM(E241+F241)</f>
        <v>33</v>
      </c>
      <c r="E241" s="2405">
        <f t="shared" si="161"/>
        <v>24</v>
      </c>
      <c r="F241" s="2406">
        <f t="shared" si="161"/>
        <v>9</v>
      </c>
      <c r="G241" s="2398">
        <v>1</v>
      </c>
      <c r="H241" s="2399">
        <v>0</v>
      </c>
      <c r="I241" s="2400">
        <v>3</v>
      </c>
      <c r="J241" s="2399">
        <v>1</v>
      </c>
      <c r="K241" s="2400">
        <v>4</v>
      </c>
      <c r="L241" s="2399">
        <v>1</v>
      </c>
      <c r="M241" s="2400">
        <v>4</v>
      </c>
      <c r="N241" s="2399">
        <v>3</v>
      </c>
      <c r="O241" s="2400">
        <v>3</v>
      </c>
      <c r="P241" s="2399">
        <v>2</v>
      </c>
      <c r="Q241" s="2400">
        <v>0</v>
      </c>
      <c r="R241" s="2399">
        <v>2</v>
      </c>
      <c r="S241" s="2400">
        <v>3</v>
      </c>
      <c r="T241" s="2399">
        <v>0</v>
      </c>
      <c r="U241" s="2400">
        <v>2</v>
      </c>
      <c r="V241" s="2399">
        <v>0</v>
      </c>
      <c r="W241" s="2400">
        <v>4</v>
      </c>
      <c r="X241" s="2399">
        <v>0</v>
      </c>
      <c r="Y241" s="2400">
        <v>0</v>
      </c>
      <c r="Z241" s="2399">
        <v>0</v>
      </c>
      <c r="AA241" s="2400">
        <v>0</v>
      </c>
      <c r="AB241" s="2399">
        <v>0</v>
      </c>
      <c r="AC241" s="2400">
        <v>0</v>
      </c>
      <c r="AD241" s="2399">
        <v>0</v>
      </c>
      <c r="AE241" s="2400">
        <v>0</v>
      </c>
      <c r="AF241" s="2399">
        <v>0</v>
      </c>
      <c r="AG241" s="2400">
        <v>0</v>
      </c>
      <c r="AH241" s="2399">
        <v>0</v>
      </c>
      <c r="AI241" s="2400">
        <v>0</v>
      </c>
      <c r="AJ241" s="2399">
        <v>0</v>
      </c>
      <c r="AK241" s="2400">
        <v>0</v>
      </c>
      <c r="AL241" s="2399">
        <v>0</v>
      </c>
      <c r="AM241" s="2400">
        <v>0</v>
      </c>
      <c r="AN241" s="2399">
        <v>0</v>
      </c>
      <c r="AO241" s="2402">
        <v>0</v>
      </c>
      <c r="AP241" s="2407"/>
      <c r="AQ241" s="2398">
        <v>18</v>
      </c>
      <c r="AR241" s="487">
        <v>17</v>
      </c>
      <c r="AS241" s="2398">
        <v>7</v>
      </c>
      <c r="AT241" s="483">
        <v>0</v>
      </c>
      <c r="AU241" s="483">
        <v>0</v>
      </c>
      <c r="AV241" s="487">
        <v>6</v>
      </c>
      <c r="AW241" s="487">
        <v>0</v>
      </c>
      <c r="AX241" s="482">
        <v>0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133</v>
      </c>
      <c r="E242" s="488">
        <f t="shared" si="161"/>
        <v>80</v>
      </c>
      <c r="F242" s="489">
        <f t="shared" si="161"/>
        <v>53</v>
      </c>
      <c r="G242" s="490">
        <v>1</v>
      </c>
      <c r="H242" s="491">
        <v>0</v>
      </c>
      <c r="I242" s="492">
        <v>5</v>
      </c>
      <c r="J242" s="491">
        <v>0</v>
      </c>
      <c r="K242" s="492">
        <v>1</v>
      </c>
      <c r="L242" s="491">
        <v>6</v>
      </c>
      <c r="M242" s="492">
        <v>6</v>
      </c>
      <c r="N242" s="491">
        <v>11</v>
      </c>
      <c r="O242" s="492">
        <v>8</v>
      </c>
      <c r="P242" s="491">
        <v>4</v>
      </c>
      <c r="Q242" s="492">
        <v>11</v>
      </c>
      <c r="R242" s="491">
        <v>9</v>
      </c>
      <c r="S242" s="492">
        <v>8</v>
      </c>
      <c r="T242" s="491">
        <v>11</v>
      </c>
      <c r="U242" s="492">
        <v>24</v>
      </c>
      <c r="V242" s="491">
        <v>9</v>
      </c>
      <c r="W242" s="492">
        <v>13</v>
      </c>
      <c r="X242" s="491">
        <v>2</v>
      </c>
      <c r="Y242" s="492">
        <v>2</v>
      </c>
      <c r="Z242" s="491">
        <v>1</v>
      </c>
      <c r="AA242" s="492">
        <v>0</v>
      </c>
      <c r="AB242" s="491">
        <v>0</v>
      </c>
      <c r="AC242" s="492">
        <v>1</v>
      </c>
      <c r="AD242" s="491">
        <v>0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15</v>
      </c>
      <c r="AT242" s="492">
        <v>0</v>
      </c>
      <c r="AU242" s="492">
        <v>0</v>
      </c>
      <c r="AV242" s="496">
        <v>32</v>
      </c>
      <c r="AW242" s="496">
        <v>0</v>
      </c>
      <c r="AX242" s="491">
        <v>0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31</v>
      </c>
      <c r="E243" s="488">
        <f t="shared" si="161"/>
        <v>22</v>
      </c>
      <c r="F243" s="489">
        <f t="shared" si="161"/>
        <v>9</v>
      </c>
      <c r="G243" s="490">
        <v>1</v>
      </c>
      <c r="H243" s="491">
        <v>0</v>
      </c>
      <c r="I243" s="492">
        <v>3</v>
      </c>
      <c r="J243" s="491">
        <v>1</v>
      </c>
      <c r="K243" s="492">
        <v>4</v>
      </c>
      <c r="L243" s="491">
        <v>1</v>
      </c>
      <c r="M243" s="492">
        <v>4</v>
      </c>
      <c r="N243" s="491">
        <v>3</v>
      </c>
      <c r="O243" s="492">
        <v>3</v>
      </c>
      <c r="P243" s="491">
        <v>2</v>
      </c>
      <c r="Q243" s="492">
        <v>0</v>
      </c>
      <c r="R243" s="491">
        <v>2</v>
      </c>
      <c r="S243" s="492">
        <v>2</v>
      </c>
      <c r="T243" s="491">
        <v>0</v>
      </c>
      <c r="U243" s="492">
        <v>2</v>
      </c>
      <c r="V243" s="491">
        <v>0</v>
      </c>
      <c r="W243" s="492">
        <v>3</v>
      </c>
      <c r="X243" s="491">
        <v>0</v>
      </c>
      <c r="Y243" s="492">
        <v>0</v>
      </c>
      <c r="Z243" s="491">
        <v>0</v>
      </c>
      <c r="AA243" s="492">
        <v>0</v>
      </c>
      <c r="AB243" s="491">
        <v>0</v>
      </c>
      <c r="AC243" s="492">
        <v>0</v>
      </c>
      <c r="AD243" s="491">
        <v>0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1</v>
      </c>
      <c r="AW243" s="496">
        <v>0</v>
      </c>
      <c r="AX243" s="491">
        <v>0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11</v>
      </c>
      <c r="E244" s="488">
        <f t="shared" si="161"/>
        <v>6</v>
      </c>
      <c r="F244" s="489">
        <f t="shared" si="161"/>
        <v>5</v>
      </c>
      <c r="G244" s="497">
        <v>1</v>
      </c>
      <c r="H244" s="498">
        <v>0</v>
      </c>
      <c r="I244" s="499">
        <v>0</v>
      </c>
      <c r="J244" s="498">
        <v>0</v>
      </c>
      <c r="K244" s="499">
        <v>1</v>
      </c>
      <c r="L244" s="498">
        <v>0</v>
      </c>
      <c r="M244" s="499">
        <v>1</v>
      </c>
      <c r="N244" s="498">
        <v>2</v>
      </c>
      <c r="O244" s="499">
        <v>1</v>
      </c>
      <c r="P244" s="498">
        <v>0</v>
      </c>
      <c r="Q244" s="499">
        <v>1</v>
      </c>
      <c r="R244" s="498">
        <v>1</v>
      </c>
      <c r="S244" s="499">
        <v>0</v>
      </c>
      <c r="T244" s="498">
        <v>1</v>
      </c>
      <c r="U244" s="499">
        <v>0</v>
      </c>
      <c r="V244" s="498">
        <v>1</v>
      </c>
      <c r="W244" s="499">
        <v>1</v>
      </c>
      <c r="X244" s="498">
        <v>0</v>
      </c>
      <c r="Y244" s="499">
        <v>0</v>
      </c>
      <c r="Z244" s="498">
        <v>0</v>
      </c>
      <c r="AA244" s="499">
        <v>0</v>
      </c>
      <c r="AB244" s="498">
        <v>0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0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0</v>
      </c>
      <c r="E245" s="488">
        <f t="shared" si="161"/>
        <v>0</v>
      </c>
      <c r="F245" s="489">
        <f t="shared" si="161"/>
        <v>0</v>
      </c>
      <c r="G245" s="497">
        <v>0</v>
      </c>
      <c r="H245" s="498">
        <v>0</v>
      </c>
      <c r="I245" s="499">
        <v>0</v>
      </c>
      <c r="J245" s="498">
        <v>0</v>
      </c>
      <c r="K245" s="499">
        <v>0</v>
      </c>
      <c r="L245" s="498">
        <v>0</v>
      </c>
      <c r="M245" s="499">
        <v>0</v>
      </c>
      <c r="N245" s="498">
        <v>0</v>
      </c>
      <c r="O245" s="499">
        <v>0</v>
      </c>
      <c r="P245" s="498">
        <v>0</v>
      </c>
      <c r="Q245" s="499">
        <v>0</v>
      </c>
      <c r="R245" s="498">
        <v>0</v>
      </c>
      <c r="S245" s="499">
        <v>0</v>
      </c>
      <c r="T245" s="498">
        <v>0</v>
      </c>
      <c r="U245" s="499">
        <v>0</v>
      </c>
      <c r="V245" s="498">
        <v>0</v>
      </c>
      <c r="W245" s="499">
        <v>0</v>
      </c>
      <c r="X245" s="498">
        <v>0</v>
      </c>
      <c r="Y245" s="499">
        <v>0</v>
      </c>
      <c r="Z245" s="498">
        <v>0</v>
      </c>
      <c r="AA245" s="499">
        <v>0</v>
      </c>
      <c r="AB245" s="498">
        <v>0</v>
      </c>
      <c r="AC245" s="499">
        <v>0</v>
      </c>
      <c r="AD245" s="498">
        <v>0</v>
      </c>
      <c r="AE245" s="499">
        <v>0</v>
      </c>
      <c r="AF245" s="498">
        <v>0</v>
      </c>
      <c r="AG245" s="499">
        <v>0</v>
      </c>
      <c r="AH245" s="498">
        <v>0</v>
      </c>
      <c r="AI245" s="499">
        <v>0</v>
      </c>
      <c r="AJ245" s="498">
        <v>0</v>
      </c>
      <c r="AK245" s="499">
        <v>0</v>
      </c>
      <c r="AL245" s="498">
        <v>0</v>
      </c>
      <c r="AM245" s="499">
        <v>0</v>
      </c>
      <c r="AN245" s="498">
        <v>0</v>
      </c>
      <c r="AO245" s="501">
        <v>0</v>
      </c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855"/>
      <c r="B246" s="3864" t="s">
        <v>274</v>
      </c>
      <c r="C246" s="3864"/>
      <c r="D246" s="506">
        <f t="shared" si="149"/>
        <v>2</v>
      </c>
      <c r="E246" s="507">
        <f t="shared" si="161"/>
        <v>2</v>
      </c>
      <c r="F246" s="508">
        <f t="shared" si="161"/>
        <v>0</v>
      </c>
      <c r="G246" s="3528"/>
      <c r="H246" s="3528"/>
      <c r="I246" s="474">
        <v>0</v>
      </c>
      <c r="J246" s="473">
        <v>0</v>
      </c>
      <c r="K246" s="474">
        <v>0</v>
      </c>
      <c r="L246" s="473">
        <v>0</v>
      </c>
      <c r="M246" s="474">
        <v>0</v>
      </c>
      <c r="N246" s="473">
        <v>0</v>
      </c>
      <c r="O246" s="474">
        <v>0</v>
      </c>
      <c r="P246" s="473">
        <v>0</v>
      </c>
      <c r="Q246" s="474">
        <v>0</v>
      </c>
      <c r="R246" s="473">
        <v>0</v>
      </c>
      <c r="S246" s="474">
        <v>0</v>
      </c>
      <c r="T246" s="473">
        <v>0</v>
      </c>
      <c r="U246" s="474">
        <v>0</v>
      </c>
      <c r="V246" s="473">
        <v>0</v>
      </c>
      <c r="W246" s="474">
        <v>1</v>
      </c>
      <c r="X246" s="473">
        <v>0</v>
      </c>
      <c r="Y246" s="474">
        <v>1</v>
      </c>
      <c r="Z246" s="473">
        <v>0</v>
      </c>
      <c r="AA246" s="474">
        <v>0</v>
      </c>
      <c r="AB246" s="473">
        <v>0</v>
      </c>
      <c r="AC246" s="474">
        <v>0</v>
      </c>
      <c r="AD246" s="473">
        <v>0</v>
      </c>
      <c r="AE246" s="474">
        <v>0</v>
      </c>
      <c r="AF246" s="473">
        <v>0</v>
      </c>
      <c r="AG246" s="474">
        <v>0</v>
      </c>
      <c r="AH246" s="473">
        <v>0</v>
      </c>
      <c r="AI246" s="474">
        <v>0</v>
      </c>
      <c r="AJ246" s="473">
        <v>0</v>
      </c>
      <c r="AK246" s="474">
        <v>0</v>
      </c>
      <c r="AL246" s="473">
        <v>0</v>
      </c>
      <c r="AM246" s="474">
        <v>0</v>
      </c>
      <c r="AN246" s="473">
        <v>0</v>
      </c>
      <c r="AO246" s="476">
        <v>0</v>
      </c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3854" t="s">
        <v>276</v>
      </c>
      <c r="B247" s="3296" t="s">
        <v>269</v>
      </c>
      <c r="C247" s="3296"/>
      <c r="D247" s="2387">
        <f t="shared" si="149"/>
        <v>7</v>
      </c>
      <c r="E247" s="2405">
        <f t="shared" si="161"/>
        <v>3</v>
      </c>
      <c r="F247" s="2406">
        <f t="shared" si="161"/>
        <v>4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1</v>
      </c>
      <c r="X247" s="484">
        <v>1</v>
      </c>
      <c r="Y247" s="2400">
        <v>2</v>
      </c>
      <c r="Z247" s="2401">
        <v>3</v>
      </c>
      <c r="AA247" s="2400">
        <v>0</v>
      </c>
      <c r="AB247" s="2401">
        <v>0</v>
      </c>
      <c r="AC247" s="2400">
        <v>0</v>
      </c>
      <c r="AD247" s="2401">
        <v>0</v>
      </c>
      <c r="AE247" s="2400">
        <v>0</v>
      </c>
      <c r="AF247" s="2401">
        <v>0</v>
      </c>
      <c r="AG247" s="2400">
        <v>0</v>
      </c>
      <c r="AH247" s="2401">
        <v>0</v>
      </c>
      <c r="AI247" s="2400">
        <v>0</v>
      </c>
      <c r="AJ247" s="2401">
        <v>0</v>
      </c>
      <c r="AK247" s="2400">
        <v>0</v>
      </c>
      <c r="AL247" s="2401">
        <v>0</v>
      </c>
      <c r="AM247" s="2400">
        <v>0</v>
      </c>
      <c r="AN247" s="2401">
        <v>0</v>
      </c>
      <c r="AO247" s="2408"/>
      <c r="AP247" s="2407"/>
      <c r="AQ247" s="2398">
        <v>6</v>
      </c>
      <c r="AR247" s="487">
        <v>6</v>
      </c>
      <c r="AS247" s="2398">
        <v>5</v>
      </c>
      <c r="AT247" s="483">
        <v>0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234</v>
      </c>
      <c r="E248" s="488">
        <f t="shared" si="161"/>
        <v>105</v>
      </c>
      <c r="F248" s="489">
        <f t="shared" si="161"/>
        <v>129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1</v>
      </c>
      <c r="S248" s="492">
        <v>0</v>
      </c>
      <c r="T248" s="491">
        <v>0</v>
      </c>
      <c r="U248" s="492">
        <v>2</v>
      </c>
      <c r="V248" s="493">
        <v>0</v>
      </c>
      <c r="W248" s="492">
        <v>18</v>
      </c>
      <c r="X248" s="493">
        <v>23</v>
      </c>
      <c r="Y248" s="492">
        <v>59</v>
      </c>
      <c r="Z248" s="493">
        <v>60</v>
      </c>
      <c r="AA248" s="492">
        <v>23</v>
      </c>
      <c r="AB248" s="493">
        <v>43</v>
      </c>
      <c r="AC248" s="492">
        <v>3</v>
      </c>
      <c r="AD248" s="493">
        <v>1</v>
      </c>
      <c r="AE248" s="492">
        <v>0</v>
      </c>
      <c r="AF248" s="493">
        <v>1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33</v>
      </c>
      <c r="AT248" s="492">
        <v>0</v>
      </c>
      <c r="AU248" s="492">
        <v>0</v>
      </c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10</v>
      </c>
      <c r="E249" s="488">
        <f t="shared" si="161"/>
        <v>4</v>
      </c>
      <c r="F249" s="489">
        <f t="shared" si="161"/>
        <v>6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3</v>
      </c>
      <c r="X249" s="493">
        <v>1</v>
      </c>
      <c r="Y249" s="492">
        <v>0</v>
      </c>
      <c r="Z249" s="493">
        <v>2</v>
      </c>
      <c r="AA249" s="492">
        <v>1</v>
      </c>
      <c r="AB249" s="493">
        <v>2</v>
      </c>
      <c r="AC249" s="492">
        <v>0</v>
      </c>
      <c r="AD249" s="493">
        <v>1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8</v>
      </c>
      <c r="E250" s="488">
        <f t="shared" si="161"/>
        <v>3</v>
      </c>
      <c r="F250" s="489">
        <f t="shared" si="161"/>
        <v>5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1</v>
      </c>
      <c r="X250" s="500">
        <v>2</v>
      </c>
      <c r="Y250" s="499">
        <v>0</v>
      </c>
      <c r="Z250" s="500">
        <v>1</v>
      </c>
      <c r="AA250" s="499">
        <v>2</v>
      </c>
      <c r="AB250" s="500">
        <v>2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11</v>
      </c>
      <c r="E251" s="488">
        <f t="shared" si="161"/>
        <v>1</v>
      </c>
      <c r="F251" s="489">
        <f t="shared" si="161"/>
        <v>10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0</v>
      </c>
      <c r="X251" s="500">
        <v>3</v>
      </c>
      <c r="Y251" s="499">
        <v>1</v>
      </c>
      <c r="Z251" s="500">
        <v>5</v>
      </c>
      <c r="AA251" s="499">
        <v>0</v>
      </c>
      <c r="AB251" s="500">
        <v>2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855"/>
      <c r="B252" s="3864" t="s">
        <v>274</v>
      </c>
      <c r="C252" s="3864"/>
      <c r="D252" s="506">
        <f t="shared" si="149"/>
        <v>0</v>
      </c>
      <c r="E252" s="507">
        <f t="shared" si="161"/>
        <v>0</v>
      </c>
      <c r="F252" s="507">
        <f t="shared" si="161"/>
        <v>0</v>
      </c>
      <c r="G252" s="472"/>
      <c r="H252" s="473"/>
      <c r="I252" s="474"/>
      <c r="J252" s="473"/>
      <c r="K252" s="474"/>
      <c r="L252" s="473"/>
      <c r="M252" s="474"/>
      <c r="N252" s="473"/>
      <c r="O252" s="474"/>
      <c r="P252" s="473"/>
      <c r="Q252" s="474"/>
      <c r="R252" s="473"/>
      <c r="S252" s="474"/>
      <c r="T252" s="473"/>
      <c r="U252" s="474"/>
      <c r="V252" s="475"/>
      <c r="W252" s="474"/>
      <c r="X252" s="475"/>
      <c r="Y252" s="474"/>
      <c r="Z252" s="475"/>
      <c r="AA252" s="474"/>
      <c r="AB252" s="475"/>
      <c r="AC252" s="474"/>
      <c r="AD252" s="475"/>
      <c r="AE252" s="474"/>
      <c r="AF252" s="475"/>
      <c r="AG252" s="474"/>
      <c r="AH252" s="475"/>
      <c r="AI252" s="474"/>
      <c r="AJ252" s="475"/>
      <c r="AK252" s="474"/>
      <c r="AL252" s="475"/>
      <c r="AM252" s="474"/>
      <c r="AN252" s="475"/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3972" t="s">
        <v>277</v>
      </c>
      <c r="B253" s="3296" t="s">
        <v>269</v>
      </c>
      <c r="C253" s="3296"/>
      <c r="D253" s="2387">
        <f t="shared" si="149"/>
        <v>0</v>
      </c>
      <c r="E253" s="2405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2401"/>
      <c r="AI253" s="2400"/>
      <c r="AJ253" s="2401"/>
      <c r="AK253" s="2400"/>
      <c r="AL253" s="2401"/>
      <c r="AM253" s="2400"/>
      <c r="AN253" s="2401"/>
      <c r="AO253" s="2409"/>
      <c r="AP253" s="2410"/>
      <c r="AQ253" s="2398">
        <v>0</v>
      </c>
      <c r="AR253" s="487">
        <v>0</v>
      </c>
      <c r="AS253" s="2398">
        <v>0</v>
      </c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>
        <v>0</v>
      </c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973"/>
      <c r="B258" s="3864" t="s">
        <v>274</v>
      </c>
      <c r="C258" s="3864"/>
      <c r="D258" s="1998">
        <f t="shared" si="149"/>
        <v>0</v>
      </c>
      <c r="E258" s="1079">
        <f t="shared" si="161"/>
        <v>0</v>
      </c>
      <c r="F258" s="2223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2411"/>
      <c r="AD258" s="2412"/>
      <c r="AE258" s="2411"/>
      <c r="AF258" s="2412"/>
      <c r="AG258" s="2411"/>
      <c r="AH258" s="2412"/>
      <c r="AI258" s="2411"/>
      <c r="AJ258" s="2412"/>
      <c r="AK258" s="2411"/>
      <c r="AL258" s="2412"/>
      <c r="AM258" s="2411"/>
      <c r="AN258" s="2412"/>
      <c r="AO258" s="2001"/>
      <c r="AP258" s="2002"/>
      <c r="AQ258" s="1778"/>
      <c r="AR258" s="1082"/>
      <c r="AS258" s="510"/>
      <c r="AT258" s="2411">
        <v>0</v>
      </c>
      <c r="AU258" s="2411">
        <v>0</v>
      </c>
      <c r="AV258" s="1083">
        <v>0</v>
      </c>
      <c r="AW258" s="1083">
        <v>0</v>
      </c>
      <c r="AX258" s="2003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3854" t="s">
        <v>104</v>
      </c>
      <c r="B259" s="3296" t="s">
        <v>269</v>
      </c>
      <c r="C259" s="3296"/>
      <c r="D259" s="411">
        <f t="shared" si="149"/>
        <v>22</v>
      </c>
      <c r="E259" s="479">
        <f t="shared" si="161"/>
        <v>12</v>
      </c>
      <c r="F259" s="480">
        <f t="shared" si="161"/>
        <v>10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0</v>
      </c>
      <c r="V259" s="484">
        <v>0</v>
      </c>
      <c r="W259" s="483">
        <v>0</v>
      </c>
      <c r="X259" s="484">
        <v>0</v>
      </c>
      <c r="Y259" s="483">
        <v>2</v>
      </c>
      <c r="Z259" s="484">
        <v>0</v>
      </c>
      <c r="AA259" s="483">
        <v>0</v>
      </c>
      <c r="AB259" s="484">
        <v>0</v>
      </c>
      <c r="AC259" s="483">
        <v>0</v>
      </c>
      <c r="AD259" s="484">
        <v>1</v>
      </c>
      <c r="AE259" s="483">
        <v>1</v>
      </c>
      <c r="AF259" s="484">
        <v>1</v>
      </c>
      <c r="AG259" s="483">
        <v>5</v>
      </c>
      <c r="AH259" s="484">
        <v>6</v>
      </c>
      <c r="AI259" s="483">
        <v>3</v>
      </c>
      <c r="AJ259" s="484">
        <v>1</v>
      </c>
      <c r="AK259" s="483">
        <v>1</v>
      </c>
      <c r="AL259" s="484">
        <v>1</v>
      </c>
      <c r="AM259" s="483">
        <v>0</v>
      </c>
      <c r="AN259" s="484">
        <v>0</v>
      </c>
      <c r="AO259" s="485">
        <v>0</v>
      </c>
      <c r="AP259" s="486">
        <v>0</v>
      </c>
      <c r="AQ259" s="481">
        <v>15</v>
      </c>
      <c r="AR259" s="487">
        <v>15</v>
      </c>
      <c r="AS259" s="2398">
        <v>7</v>
      </c>
      <c r="AT259" s="483">
        <v>0</v>
      </c>
      <c r="AU259" s="483">
        <v>0</v>
      </c>
      <c r="AV259" s="487">
        <v>0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112</v>
      </c>
      <c r="E260" s="488">
        <f t="shared" si="161"/>
        <v>30</v>
      </c>
      <c r="F260" s="489">
        <f t="shared" si="161"/>
        <v>82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0</v>
      </c>
      <c r="V260" s="493">
        <v>0</v>
      </c>
      <c r="W260" s="492">
        <v>3</v>
      </c>
      <c r="X260" s="493">
        <v>1</v>
      </c>
      <c r="Y260" s="492">
        <v>4</v>
      </c>
      <c r="Z260" s="493">
        <v>5</v>
      </c>
      <c r="AA260" s="492">
        <v>3</v>
      </c>
      <c r="AB260" s="493">
        <v>1</v>
      </c>
      <c r="AC260" s="492">
        <v>0</v>
      </c>
      <c r="AD260" s="493">
        <v>10</v>
      </c>
      <c r="AE260" s="492">
        <v>4</v>
      </c>
      <c r="AF260" s="493">
        <v>16</v>
      </c>
      <c r="AG260" s="492">
        <v>12</v>
      </c>
      <c r="AH260" s="493">
        <v>27</v>
      </c>
      <c r="AI260" s="492">
        <v>2</v>
      </c>
      <c r="AJ260" s="493">
        <v>14</v>
      </c>
      <c r="AK260" s="492">
        <v>2</v>
      </c>
      <c r="AL260" s="493">
        <v>8</v>
      </c>
      <c r="AM260" s="492">
        <v>0</v>
      </c>
      <c r="AN260" s="493">
        <v>0</v>
      </c>
      <c r="AO260" s="494">
        <v>4</v>
      </c>
      <c r="AP260" s="495">
        <v>2</v>
      </c>
      <c r="AQ260" s="466"/>
      <c r="AR260" s="513"/>
      <c r="AS260" s="481">
        <v>13</v>
      </c>
      <c r="AT260" s="492">
        <v>0</v>
      </c>
      <c r="AU260" s="492">
        <v>0</v>
      </c>
      <c r="AV260" s="496">
        <v>2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24</v>
      </c>
      <c r="E261" s="488">
        <f t="shared" si="161"/>
        <v>12</v>
      </c>
      <c r="F261" s="489">
        <f t="shared" si="161"/>
        <v>12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0</v>
      </c>
      <c r="V261" s="493">
        <v>0</v>
      </c>
      <c r="W261" s="492">
        <v>0</v>
      </c>
      <c r="X261" s="493">
        <v>0</v>
      </c>
      <c r="Y261" s="492">
        <v>2</v>
      </c>
      <c r="Z261" s="493">
        <v>0</v>
      </c>
      <c r="AA261" s="492">
        <v>0</v>
      </c>
      <c r="AB261" s="493">
        <v>1</v>
      </c>
      <c r="AC261" s="492">
        <v>0</v>
      </c>
      <c r="AD261" s="493">
        <v>2</v>
      </c>
      <c r="AE261" s="492">
        <v>1</v>
      </c>
      <c r="AF261" s="493">
        <v>2</v>
      </c>
      <c r="AG261" s="492">
        <v>5</v>
      </c>
      <c r="AH261" s="493">
        <v>5</v>
      </c>
      <c r="AI261" s="492">
        <v>3</v>
      </c>
      <c r="AJ261" s="493">
        <v>1</v>
      </c>
      <c r="AK261" s="492">
        <v>1</v>
      </c>
      <c r="AL261" s="493">
        <v>1</v>
      </c>
      <c r="AM261" s="492">
        <v>0</v>
      </c>
      <c r="AN261" s="493">
        <v>0</v>
      </c>
      <c r="AO261" s="494">
        <v>0</v>
      </c>
      <c r="AP261" s="495">
        <v>0</v>
      </c>
      <c r="AQ261" s="466"/>
      <c r="AR261" s="513"/>
      <c r="AS261" s="513"/>
      <c r="AT261" s="492">
        <v>0</v>
      </c>
      <c r="AU261" s="492">
        <v>0</v>
      </c>
      <c r="AV261" s="496">
        <v>0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31</v>
      </c>
      <c r="E262" s="488">
        <f t="shared" si="161"/>
        <v>6</v>
      </c>
      <c r="F262" s="489">
        <f t="shared" si="161"/>
        <v>25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0</v>
      </c>
      <c r="V262" s="500">
        <v>0</v>
      </c>
      <c r="W262" s="499">
        <v>0</v>
      </c>
      <c r="X262" s="500">
        <v>0</v>
      </c>
      <c r="Y262" s="499">
        <v>1</v>
      </c>
      <c r="Z262" s="500">
        <v>2</v>
      </c>
      <c r="AA262" s="499">
        <v>1</v>
      </c>
      <c r="AB262" s="500">
        <v>0</v>
      </c>
      <c r="AC262" s="499">
        <v>0</v>
      </c>
      <c r="AD262" s="500">
        <v>2</v>
      </c>
      <c r="AE262" s="499">
        <v>0</v>
      </c>
      <c r="AF262" s="500">
        <v>4</v>
      </c>
      <c r="AG262" s="499">
        <v>4</v>
      </c>
      <c r="AH262" s="500">
        <v>9</v>
      </c>
      <c r="AI262" s="499">
        <v>0</v>
      </c>
      <c r="AJ262" s="500">
        <v>4</v>
      </c>
      <c r="AK262" s="499">
        <v>0</v>
      </c>
      <c r="AL262" s="500">
        <v>4</v>
      </c>
      <c r="AM262" s="499">
        <v>0</v>
      </c>
      <c r="AN262" s="500">
        <v>0</v>
      </c>
      <c r="AO262" s="501">
        <v>0</v>
      </c>
      <c r="AP262" s="502">
        <v>1</v>
      </c>
      <c r="AQ262" s="503"/>
      <c r="AR262" s="523"/>
      <c r="AS262" s="513"/>
      <c r="AT262" s="499">
        <v>0</v>
      </c>
      <c r="AU262" s="499">
        <v>0</v>
      </c>
      <c r="AV262" s="505">
        <v>0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10</v>
      </c>
      <c r="E263" s="488">
        <f t="shared" si="161"/>
        <v>3</v>
      </c>
      <c r="F263" s="489">
        <f t="shared" si="161"/>
        <v>7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1</v>
      </c>
      <c r="Z263" s="500">
        <v>0</v>
      </c>
      <c r="AA263" s="499">
        <v>0</v>
      </c>
      <c r="AB263" s="500">
        <v>0</v>
      </c>
      <c r="AC263" s="499">
        <v>0</v>
      </c>
      <c r="AD263" s="500">
        <v>0</v>
      </c>
      <c r="AE263" s="499">
        <v>0</v>
      </c>
      <c r="AF263" s="500">
        <v>2</v>
      </c>
      <c r="AG263" s="499">
        <v>2</v>
      </c>
      <c r="AH263" s="500">
        <v>1</v>
      </c>
      <c r="AI263" s="499">
        <v>0</v>
      </c>
      <c r="AJ263" s="500">
        <v>2</v>
      </c>
      <c r="AK263" s="499">
        <v>0</v>
      </c>
      <c r="AL263" s="500">
        <v>2</v>
      </c>
      <c r="AM263" s="499">
        <v>0</v>
      </c>
      <c r="AN263" s="500">
        <v>0</v>
      </c>
      <c r="AO263" s="501">
        <v>0</v>
      </c>
      <c r="AP263" s="502">
        <v>1</v>
      </c>
      <c r="AQ263" s="503"/>
      <c r="AR263" s="523"/>
      <c r="AS263" s="504"/>
      <c r="AT263" s="499">
        <v>0</v>
      </c>
      <c r="AU263" s="499">
        <v>0</v>
      </c>
      <c r="AV263" s="505">
        <v>0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855"/>
      <c r="B264" s="3302" t="s">
        <v>274</v>
      </c>
      <c r="C264" s="3302"/>
      <c r="D264" s="524">
        <f t="shared" si="149"/>
        <v>0</v>
      </c>
      <c r="E264" s="525">
        <f t="shared" si="161"/>
        <v>0</v>
      </c>
      <c r="F264" s="526">
        <f t="shared" si="161"/>
        <v>0</v>
      </c>
      <c r="G264" s="497"/>
      <c r="H264" s="498"/>
      <c r="I264" s="499"/>
      <c r="J264" s="498"/>
      <c r="K264" s="499"/>
      <c r="L264" s="498"/>
      <c r="M264" s="499"/>
      <c r="N264" s="498"/>
      <c r="O264" s="499"/>
      <c r="P264" s="498"/>
      <c r="Q264" s="499"/>
      <c r="R264" s="498"/>
      <c r="S264" s="499"/>
      <c r="T264" s="498"/>
      <c r="U264" s="499"/>
      <c r="V264" s="500"/>
      <c r="W264" s="499"/>
      <c r="X264" s="500"/>
      <c r="Y264" s="499"/>
      <c r="Z264" s="500"/>
      <c r="AA264" s="499"/>
      <c r="AB264" s="500"/>
      <c r="AC264" s="499"/>
      <c r="AD264" s="500"/>
      <c r="AE264" s="499"/>
      <c r="AF264" s="500"/>
      <c r="AG264" s="499"/>
      <c r="AH264" s="500"/>
      <c r="AI264" s="499"/>
      <c r="AJ264" s="500"/>
      <c r="AK264" s="499"/>
      <c r="AL264" s="500"/>
      <c r="AM264" s="499"/>
      <c r="AN264" s="500"/>
      <c r="AO264" s="476">
        <v>0</v>
      </c>
      <c r="AP264" s="477">
        <v>0</v>
      </c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3854" t="s">
        <v>278</v>
      </c>
      <c r="B265" s="3296" t="s">
        <v>269</v>
      </c>
      <c r="C265" s="3296"/>
      <c r="D265" s="2387">
        <f t="shared" si="149"/>
        <v>0</v>
      </c>
      <c r="E265" s="2405">
        <f t="shared" ref="E265:F282" si="166">+Y265+AA265+AC265+AE265+AG265+AI265+AK265+AM265</f>
        <v>0</v>
      </c>
      <c r="F265" s="2406">
        <f t="shared" si="166"/>
        <v>0</v>
      </c>
      <c r="G265" s="2413"/>
      <c r="H265" s="2414"/>
      <c r="I265" s="2415"/>
      <c r="J265" s="2414"/>
      <c r="K265" s="2415"/>
      <c r="L265" s="2414"/>
      <c r="M265" s="2416"/>
      <c r="N265" s="2417"/>
      <c r="O265" s="2418"/>
      <c r="P265" s="2417"/>
      <c r="Q265" s="2415"/>
      <c r="R265" s="2414"/>
      <c r="S265" s="2415"/>
      <c r="T265" s="2414"/>
      <c r="U265" s="2416"/>
      <c r="V265" s="2417"/>
      <c r="W265" s="2418"/>
      <c r="X265" s="2417"/>
      <c r="Y265" s="2400"/>
      <c r="Z265" s="2401"/>
      <c r="AA265" s="2400"/>
      <c r="AB265" s="2401"/>
      <c r="AC265" s="2400"/>
      <c r="AD265" s="2401"/>
      <c r="AE265" s="2400"/>
      <c r="AF265" s="2401"/>
      <c r="AG265" s="2400"/>
      <c r="AH265" s="2401"/>
      <c r="AI265" s="2400"/>
      <c r="AJ265" s="2401"/>
      <c r="AK265" s="2400"/>
      <c r="AL265" s="2401"/>
      <c r="AM265" s="2400"/>
      <c r="AN265" s="2401"/>
      <c r="AO265" s="485">
        <v>0</v>
      </c>
      <c r="AP265" s="486">
        <v>0</v>
      </c>
      <c r="AQ265" s="2398">
        <v>0</v>
      </c>
      <c r="AR265" s="487">
        <v>0</v>
      </c>
      <c r="AS265" s="2398">
        <v>0</v>
      </c>
      <c r="AT265" s="483">
        <v>0</v>
      </c>
      <c r="AU265" s="483">
        <v>7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0</v>
      </c>
      <c r="E266" s="2419">
        <f t="shared" si="166"/>
        <v>0</v>
      </c>
      <c r="F266" s="2420">
        <f t="shared" si="166"/>
        <v>0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/>
      <c r="Z266" s="493"/>
      <c r="AA266" s="492"/>
      <c r="AB266" s="493"/>
      <c r="AC266" s="492"/>
      <c r="AD266" s="493"/>
      <c r="AE266" s="492"/>
      <c r="AF266" s="493"/>
      <c r="AG266" s="492"/>
      <c r="AH266" s="493"/>
      <c r="AI266" s="492"/>
      <c r="AJ266" s="493"/>
      <c r="AK266" s="492"/>
      <c r="AL266" s="493"/>
      <c r="AM266" s="492"/>
      <c r="AN266" s="493"/>
      <c r="AO266" s="494">
        <v>0</v>
      </c>
      <c r="AP266" s="495">
        <v>0</v>
      </c>
      <c r="AQ266" s="466"/>
      <c r="AR266" s="513"/>
      <c r="AS266" s="481">
        <v>0</v>
      </c>
      <c r="AT266" s="492">
        <v>0</v>
      </c>
      <c r="AU266" s="492">
        <v>36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0</v>
      </c>
      <c r="E267" s="2419">
        <f t="shared" si="166"/>
        <v>0</v>
      </c>
      <c r="F267" s="2420">
        <f t="shared" si="166"/>
        <v>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/>
      <c r="Z267" s="493"/>
      <c r="AA267" s="492"/>
      <c r="AB267" s="493"/>
      <c r="AC267" s="492"/>
      <c r="AD267" s="493"/>
      <c r="AE267" s="492"/>
      <c r="AF267" s="493"/>
      <c r="AG267" s="492"/>
      <c r="AH267" s="493"/>
      <c r="AI267" s="492"/>
      <c r="AJ267" s="493"/>
      <c r="AK267" s="492"/>
      <c r="AL267" s="493"/>
      <c r="AM267" s="492"/>
      <c r="AN267" s="493"/>
      <c r="AO267" s="494">
        <v>0</v>
      </c>
      <c r="AP267" s="495">
        <v>0</v>
      </c>
      <c r="AQ267" s="466"/>
      <c r="AR267" s="513"/>
      <c r="AS267" s="513"/>
      <c r="AT267" s="492">
        <v>0</v>
      </c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0</v>
      </c>
      <c r="E268" s="2419">
        <f t="shared" si="166"/>
        <v>0</v>
      </c>
      <c r="F268" s="2420">
        <f t="shared" si="166"/>
        <v>0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/>
      <c r="Z268" s="500"/>
      <c r="AA268" s="499"/>
      <c r="AB268" s="500"/>
      <c r="AC268" s="499"/>
      <c r="AD268" s="500"/>
      <c r="AE268" s="499"/>
      <c r="AF268" s="500"/>
      <c r="AG268" s="499"/>
      <c r="AH268" s="500"/>
      <c r="AI268" s="499"/>
      <c r="AJ268" s="500"/>
      <c r="AK268" s="499"/>
      <c r="AL268" s="500"/>
      <c r="AM268" s="499"/>
      <c r="AN268" s="500"/>
      <c r="AO268" s="501">
        <v>0</v>
      </c>
      <c r="AP268" s="502">
        <v>0</v>
      </c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2419">
        <f t="shared" si="166"/>
        <v>0</v>
      </c>
      <c r="F269" s="2420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/>
      <c r="Z269" s="500"/>
      <c r="AA269" s="499"/>
      <c r="AB269" s="500"/>
      <c r="AC269" s="499"/>
      <c r="AD269" s="500"/>
      <c r="AE269" s="499"/>
      <c r="AF269" s="500"/>
      <c r="AG269" s="499"/>
      <c r="AH269" s="500"/>
      <c r="AI269" s="499"/>
      <c r="AJ269" s="500"/>
      <c r="AK269" s="499"/>
      <c r="AL269" s="500"/>
      <c r="AM269" s="499"/>
      <c r="AN269" s="500"/>
      <c r="AO269" s="501">
        <v>0</v>
      </c>
      <c r="AP269" s="502">
        <v>0</v>
      </c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855"/>
      <c r="B270" s="3864" t="s">
        <v>274</v>
      </c>
      <c r="C270" s="3864"/>
      <c r="D270" s="506">
        <f t="shared" si="167"/>
        <v>0</v>
      </c>
      <c r="E270" s="2421">
        <f t="shared" si="166"/>
        <v>0</v>
      </c>
      <c r="F270" s="2422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/>
      <c r="Z270" s="475"/>
      <c r="AA270" s="474"/>
      <c r="AB270" s="475"/>
      <c r="AC270" s="474"/>
      <c r="AD270" s="475"/>
      <c r="AE270" s="474"/>
      <c r="AF270" s="475"/>
      <c r="AG270" s="474"/>
      <c r="AH270" s="475"/>
      <c r="AI270" s="474"/>
      <c r="AJ270" s="475"/>
      <c r="AK270" s="474"/>
      <c r="AL270" s="475"/>
      <c r="AM270" s="474"/>
      <c r="AN270" s="475"/>
      <c r="AO270" s="476">
        <v>0</v>
      </c>
      <c r="AP270" s="477">
        <v>0</v>
      </c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3854" t="s">
        <v>279</v>
      </c>
      <c r="B271" s="3296" t="s">
        <v>269</v>
      </c>
      <c r="C271" s="3296"/>
      <c r="D271" s="411">
        <f t="shared" si="167"/>
        <v>11</v>
      </c>
      <c r="E271" s="2219">
        <f t="shared" si="166"/>
        <v>6</v>
      </c>
      <c r="F271" s="2220">
        <f t="shared" si="166"/>
        <v>5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0</v>
      </c>
      <c r="AE271" s="483">
        <v>0</v>
      </c>
      <c r="AF271" s="484">
        <v>1</v>
      </c>
      <c r="AG271" s="483">
        <v>1</v>
      </c>
      <c r="AH271" s="484">
        <v>0</v>
      </c>
      <c r="AI271" s="483">
        <v>0</v>
      </c>
      <c r="AJ271" s="484">
        <v>2</v>
      </c>
      <c r="AK271" s="483">
        <v>4</v>
      </c>
      <c r="AL271" s="484">
        <v>1</v>
      </c>
      <c r="AM271" s="483">
        <v>1</v>
      </c>
      <c r="AN271" s="484">
        <v>1</v>
      </c>
      <c r="AO271" s="485">
        <v>1</v>
      </c>
      <c r="AP271" s="486">
        <v>0</v>
      </c>
      <c r="AQ271" s="481">
        <v>5</v>
      </c>
      <c r="AR271" s="487">
        <v>5</v>
      </c>
      <c r="AS271" s="2398">
        <v>4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61</v>
      </c>
      <c r="E272" s="2419">
        <f t="shared" si="166"/>
        <v>21</v>
      </c>
      <c r="F272" s="2420">
        <f t="shared" si="166"/>
        <v>40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0</v>
      </c>
      <c r="AE272" s="492">
        <v>1</v>
      </c>
      <c r="AF272" s="493">
        <v>5</v>
      </c>
      <c r="AG272" s="492">
        <v>2</v>
      </c>
      <c r="AH272" s="493">
        <v>3</v>
      </c>
      <c r="AI272" s="492">
        <v>2</v>
      </c>
      <c r="AJ272" s="493">
        <v>8</v>
      </c>
      <c r="AK272" s="492">
        <v>9</v>
      </c>
      <c r="AL272" s="493">
        <v>15</v>
      </c>
      <c r="AM272" s="492">
        <v>7</v>
      </c>
      <c r="AN272" s="493">
        <v>9</v>
      </c>
      <c r="AO272" s="494">
        <v>3</v>
      </c>
      <c r="AP272" s="495">
        <v>0</v>
      </c>
      <c r="AQ272" s="466"/>
      <c r="AR272" s="513"/>
      <c r="AS272" s="481">
        <v>12</v>
      </c>
      <c r="AT272" s="492">
        <v>0</v>
      </c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17</v>
      </c>
      <c r="E273" s="2419">
        <f t="shared" si="166"/>
        <v>7</v>
      </c>
      <c r="F273" s="2420">
        <f t="shared" si="166"/>
        <v>10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0</v>
      </c>
      <c r="AE273" s="492">
        <v>0</v>
      </c>
      <c r="AF273" s="493">
        <v>1</v>
      </c>
      <c r="AG273" s="492">
        <v>1</v>
      </c>
      <c r="AH273" s="493">
        <v>1</v>
      </c>
      <c r="AI273" s="492">
        <v>0</v>
      </c>
      <c r="AJ273" s="493">
        <v>3</v>
      </c>
      <c r="AK273" s="492">
        <v>4</v>
      </c>
      <c r="AL273" s="493">
        <v>3</v>
      </c>
      <c r="AM273" s="492">
        <v>2</v>
      </c>
      <c r="AN273" s="493">
        <v>2</v>
      </c>
      <c r="AO273" s="494">
        <v>1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25</v>
      </c>
      <c r="E274" s="2419">
        <f t="shared" si="166"/>
        <v>6</v>
      </c>
      <c r="F274" s="2420">
        <f t="shared" si="166"/>
        <v>19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0</v>
      </c>
      <c r="AE274" s="499">
        <v>1</v>
      </c>
      <c r="AF274" s="500">
        <v>3</v>
      </c>
      <c r="AG274" s="499">
        <v>1</v>
      </c>
      <c r="AH274" s="500">
        <v>1</v>
      </c>
      <c r="AI274" s="499">
        <v>2</v>
      </c>
      <c r="AJ274" s="500">
        <v>4</v>
      </c>
      <c r="AK274" s="499">
        <v>0</v>
      </c>
      <c r="AL274" s="500">
        <v>6</v>
      </c>
      <c r="AM274" s="499">
        <v>2</v>
      </c>
      <c r="AN274" s="500">
        <v>5</v>
      </c>
      <c r="AO274" s="501">
        <v>1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1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5</v>
      </c>
      <c r="E275" s="2419">
        <f t="shared" si="166"/>
        <v>1</v>
      </c>
      <c r="F275" s="2420">
        <f t="shared" si="166"/>
        <v>4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1</v>
      </c>
      <c r="AH275" s="500">
        <v>0</v>
      </c>
      <c r="AI275" s="499">
        <v>0</v>
      </c>
      <c r="AJ275" s="500">
        <v>1</v>
      </c>
      <c r="AK275" s="499">
        <v>0</v>
      </c>
      <c r="AL275" s="500">
        <v>2</v>
      </c>
      <c r="AM275" s="499">
        <v>0</v>
      </c>
      <c r="AN275" s="500">
        <v>1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855"/>
      <c r="B276" s="3864" t="s">
        <v>274</v>
      </c>
      <c r="C276" s="3864"/>
      <c r="D276" s="506">
        <f t="shared" si="167"/>
        <v>0</v>
      </c>
      <c r="E276" s="2421">
        <f t="shared" si="166"/>
        <v>0</v>
      </c>
      <c r="F276" s="2422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/>
      <c r="Z276" s="475"/>
      <c r="AA276" s="474"/>
      <c r="AB276" s="475"/>
      <c r="AC276" s="474"/>
      <c r="AD276" s="475"/>
      <c r="AE276" s="474"/>
      <c r="AF276" s="475"/>
      <c r="AG276" s="474"/>
      <c r="AH276" s="475"/>
      <c r="AI276" s="474"/>
      <c r="AJ276" s="475"/>
      <c r="AK276" s="474"/>
      <c r="AL276" s="475"/>
      <c r="AM276" s="474"/>
      <c r="AN276" s="475"/>
      <c r="AO276" s="476">
        <v>0</v>
      </c>
      <c r="AP276" s="477">
        <v>0</v>
      </c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4169" t="s">
        <v>280</v>
      </c>
      <c r="B277" s="3296" t="s">
        <v>269</v>
      </c>
      <c r="C277" s="3296"/>
      <c r="D277" s="411">
        <f t="shared" si="167"/>
        <v>0</v>
      </c>
      <c r="E277" s="2219">
        <f t="shared" si="166"/>
        <v>0</v>
      </c>
      <c r="F277" s="2220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>
        <v>0</v>
      </c>
      <c r="AP277" s="486">
        <v>0</v>
      </c>
      <c r="AQ277" s="481">
        <v>0</v>
      </c>
      <c r="AR277" s="487">
        <v>0</v>
      </c>
      <c r="AS277" s="2398">
        <v>0</v>
      </c>
      <c r="AT277" s="483">
        <v>0</v>
      </c>
      <c r="AU277" s="483">
        <v>0</v>
      </c>
      <c r="AV277" s="487">
        <v>0</v>
      </c>
      <c r="AW277" s="487">
        <v>0</v>
      </c>
      <c r="AX277" s="482"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2419">
        <f t="shared" si="166"/>
        <v>0</v>
      </c>
      <c r="F278" s="2420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>
        <v>0</v>
      </c>
      <c r="AP278" s="495">
        <v>0</v>
      </c>
      <c r="AQ278" s="466"/>
      <c r="AR278" s="513"/>
      <c r="AS278" s="481">
        <v>0</v>
      </c>
      <c r="AT278" s="492">
        <v>0</v>
      </c>
      <c r="AU278" s="492">
        <v>0</v>
      </c>
      <c r="AV278" s="496">
        <v>0</v>
      </c>
      <c r="AW278" s="496">
        <v>0</v>
      </c>
      <c r="AX278" s="491"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2419">
        <f t="shared" si="166"/>
        <v>0</v>
      </c>
      <c r="F279" s="2420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>
        <v>0</v>
      </c>
      <c r="AP279" s="495">
        <v>0</v>
      </c>
      <c r="AQ279" s="466"/>
      <c r="AR279" s="513"/>
      <c r="AS279" s="513"/>
      <c r="AT279" s="492">
        <v>0</v>
      </c>
      <c r="AU279" s="492">
        <v>0</v>
      </c>
      <c r="AV279" s="496">
        <v>0</v>
      </c>
      <c r="AW279" s="496">
        <v>0</v>
      </c>
      <c r="AX279" s="491"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2423">
        <f t="shared" si="166"/>
        <v>0</v>
      </c>
      <c r="F280" s="2424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>
        <v>0</v>
      </c>
      <c r="AP280" s="502">
        <v>0</v>
      </c>
      <c r="AQ280" s="466"/>
      <c r="AR280" s="513"/>
      <c r="AS280" s="513"/>
      <c r="AT280" s="499">
        <v>0</v>
      </c>
      <c r="AU280" s="499">
        <v>0</v>
      </c>
      <c r="AV280" s="505">
        <v>0</v>
      </c>
      <c r="AW280" s="505">
        <v>0</v>
      </c>
      <c r="AX280" s="498"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2423">
        <f t="shared" si="166"/>
        <v>0</v>
      </c>
      <c r="F281" s="2424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>
        <v>0</v>
      </c>
      <c r="AP281" s="502">
        <v>0</v>
      </c>
      <c r="AQ281" s="503"/>
      <c r="AR281" s="523"/>
      <c r="AS281" s="504"/>
      <c r="AT281" s="499">
        <v>0</v>
      </c>
      <c r="AU281" s="499">
        <v>0</v>
      </c>
      <c r="AV281" s="505">
        <v>0</v>
      </c>
      <c r="AW281" s="505">
        <v>0</v>
      </c>
      <c r="AX281" s="498"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973"/>
      <c r="B282" s="3864" t="s">
        <v>274</v>
      </c>
      <c r="C282" s="3864"/>
      <c r="D282" s="1998">
        <f t="shared" si="167"/>
        <v>0</v>
      </c>
      <c r="E282" s="1079">
        <f t="shared" si="166"/>
        <v>0</v>
      </c>
      <c r="F282" s="2223">
        <f t="shared" si="166"/>
        <v>0</v>
      </c>
      <c r="G282" s="1778"/>
      <c r="H282" s="1779"/>
      <c r="I282" s="2226"/>
      <c r="J282" s="1779"/>
      <c r="K282" s="2226"/>
      <c r="L282" s="1779"/>
      <c r="M282" s="2226"/>
      <c r="N282" s="1779"/>
      <c r="O282" s="2226"/>
      <c r="P282" s="1779"/>
      <c r="Q282" s="2226"/>
      <c r="R282" s="1779"/>
      <c r="S282" s="2226"/>
      <c r="T282" s="1779"/>
      <c r="U282" s="2226"/>
      <c r="V282" s="1779"/>
      <c r="W282" s="2226"/>
      <c r="X282" s="1779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>
        <v>0</v>
      </c>
      <c r="AP282" s="477">
        <v>0</v>
      </c>
      <c r="AQ282" s="509"/>
      <c r="AR282" s="527"/>
      <c r="AS282" s="510"/>
      <c r="AT282" s="474">
        <v>0</v>
      </c>
      <c r="AU282" s="474">
        <v>0</v>
      </c>
      <c r="AV282" s="478">
        <v>0</v>
      </c>
      <c r="AW282" s="478">
        <v>0</v>
      </c>
      <c r="AX282" s="473"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4166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>
        <v>0</v>
      </c>
      <c r="AP283" s="486">
        <v>0</v>
      </c>
      <c r="AQ283" s="481">
        <v>0</v>
      </c>
      <c r="AR283" s="487">
        <v>0</v>
      </c>
      <c r="AS283" s="2425">
        <v>0</v>
      </c>
      <c r="AT283" s="483">
        <v>0</v>
      </c>
      <c r="AU283" s="483">
        <v>0</v>
      </c>
      <c r="AV283" s="487">
        <v>0</v>
      </c>
      <c r="AW283" s="487">
        <v>0</v>
      </c>
      <c r="AX283" s="482"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>
        <v>0</v>
      </c>
      <c r="AP284" s="495">
        <v>0</v>
      </c>
      <c r="AQ284" s="466"/>
      <c r="AR284" s="513"/>
      <c r="AS284" s="481">
        <v>0</v>
      </c>
      <c r="AT284" s="492">
        <v>0</v>
      </c>
      <c r="AU284" s="492">
        <v>0</v>
      </c>
      <c r="AV284" s="496">
        <v>0</v>
      </c>
      <c r="AW284" s="496">
        <v>0</v>
      </c>
      <c r="AX284" s="491"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>
        <v>0</v>
      </c>
      <c r="AP285" s="495">
        <v>0</v>
      </c>
      <c r="AQ285" s="466"/>
      <c r="AR285" s="513"/>
      <c r="AS285" s="513"/>
      <c r="AT285" s="492">
        <v>0</v>
      </c>
      <c r="AU285" s="492">
        <v>0</v>
      </c>
      <c r="AV285" s="496">
        <v>0</v>
      </c>
      <c r="AW285" s="496">
        <v>0</v>
      </c>
      <c r="AX285" s="491"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>
        <v>0</v>
      </c>
      <c r="AP286" s="502">
        <v>0</v>
      </c>
      <c r="AQ286" s="466"/>
      <c r="AR286" s="513"/>
      <c r="AS286" s="513"/>
      <c r="AT286" s="499">
        <v>0</v>
      </c>
      <c r="AU286" s="499">
        <v>0</v>
      </c>
      <c r="AV286" s="505">
        <v>0</v>
      </c>
      <c r="AW286" s="505">
        <v>0</v>
      </c>
      <c r="AX286" s="498"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>
        <v>0</v>
      </c>
      <c r="AP287" s="502">
        <v>0</v>
      </c>
      <c r="AQ287" s="503"/>
      <c r="AR287" s="523"/>
      <c r="AS287" s="504"/>
      <c r="AT287" s="499">
        <v>0</v>
      </c>
      <c r="AU287" s="499">
        <v>0</v>
      </c>
      <c r="AV287" s="505">
        <v>0</v>
      </c>
      <c r="AW287" s="505">
        <v>0</v>
      </c>
      <c r="AX287" s="498"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3855"/>
      <c r="B288" s="3864" t="s">
        <v>274</v>
      </c>
      <c r="C288" s="3864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>
        <v>0</v>
      </c>
      <c r="AP288" s="477">
        <v>0</v>
      </c>
      <c r="AQ288" s="509"/>
      <c r="AR288" s="527"/>
      <c r="AS288" s="510"/>
      <c r="AT288" s="474">
        <v>0</v>
      </c>
      <c r="AU288" s="474">
        <v>0</v>
      </c>
      <c r="AV288" s="478">
        <v>0</v>
      </c>
      <c r="AW288" s="478">
        <v>0</v>
      </c>
      <c r="AX288" s="473"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4166" t="s">
        <v>105</v>
      </c>
      <c r="B289" s="4167" t="s">
        <v>269</v>
      </c>
      <c r="C289" s="4168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>
        <v>0</v>
      </c>
      <c r="AP289" s="486">
        <v>0</v>
      </c>
      <c r="AQ289" s="481">
        <v>0</v>
      </c>
      <c r="AR289" s="487">
        <v>0</v>
      </c>
      <c r="AS289" s="2425">
        <v>0</v>
      </c>
      <c r="AT289" s="483">
        <v>0</v>
      </c>
      <c r="AU289" s="483">
        <v>0</v>
      </c>
      <c r="AV289" s="487">
        <v>0</v>
      </c>
      <c r="AW289" s="487">
        <v>0</v>
      </c>
      <c r="AX289" s="482"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>
        <v>0</v>
      </c>
      <c r="AP290" s="495">
        <v>0</v>
      </c>
      <c r="AQ290" s="466"/>
      <c r="AR290" s="513"/>
      <c r="AS290" s="481">
        <v>0</v>
      </c>
      <c r="AT290" s="492">
        <v>0</v>
      </c>
      <c r="AU290" s="492">
        <v>0</v>
      </c>
      <c r="AV290" s="496">
        <v>0</v>
      </c>
      <c r="AW290" s="496">
        <v>0</v>
      </c>
      <c r="AX290" s="491"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>
        <v>0</v>
      </c>
      <c r="AP291" s="495">
        <v>0</v>
      </c>
      <c r="AQ291" s="466"/>
      <c r="AR291" s="513"/>
      <c r="AS291" s="513"/>
      <c r="AT291" s="492">
        <v>0</v>
      </c>
      <c r="AU291" s="492">
        <v>0</v>
      </c>
      <c r="AV291" s="496">
        <v>0</v>
      </c>
      <c r="AW291" s="496">
        <v>0</v>
      </c>
      <c r="AX291" s="491"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>
        <v>0</v>
      </c>
      <c r="AP292" s="502">
        <v>0</v>
      </c>
      <c r="AQ292" s="466"/>
      <c r="AR292" s="513"/>
      <c r="AS292" s="513"/>
      <c r="AT292" s="499">
        <v>0</v>
      </c>
      <c r="AU292" s="499">
        <v>0</v>
      </c>
      <c r="AV292" s="505">
        <v>0</v>
      </c>
      <c r="AW292" s="505">
        <v>0</v>
      </c>
      <c r="AX292" s="498"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>
        <v>0</v>
      </c>
      <c r="AP293" s="502">
        <v>0</v>
      </c>
      <c r="AQ293" s="503"/>
      <c r="AR293" s="523"/>
      <c r="AS293" s="504"/>
      <c r="AT293" s="499">
        <v>0</v>
      </c>
      <c r="AU293" s="499">
        <v>0</v>
      </c>
      <c r="AV293" s="505">
        <v>0</v>
      </c>
      <c r="AW293" s="505">
        <v>0</v>
      </c>
      <c r="AX293" s="498"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3855"/>
      <c r="B294" s="3864" t="s">
        <v>274</v>
      </c>
      <c r="C294" s="3864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>
        <v>0</v>
      </c>
      <c r="AP294" s="477">
        <v>0</v>
      </c>
      <c r="AQ294" s="509"/>
      <c r="AR294" s="527"/>
      <c r="AS294" s="510"/>
      <c r="AT294" s="474">
        <v>0</v>
      </c>
      <c r="AU294" s="474">
        <v>0</v>
      </c>
      <c r="AV294" s="478">
        <v>0</v>
      </c>
      <c r="AW294" s="478">
        <v>0</v>
      </c>
      <c r="AX294" s="473"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4164" t="s">
        <v>107</v>
      </c>
      <c r="B295" s="4165" t="s">
        <v>269</v>
      </c>
      <c r="C295" s="4165"/>
      <c r="D295" s="2426">
        <f t="shared" si="167"/>
        <v>0</v>
      </c>
      <c r="E295" s="2427">
        <f t="shared" si="168"/>
        <v>0</v>
      </c>
      <c r="F295" s="2428">
        <f t="shared" si="168"/>
        <v>0</v>
      </c>
      <c r="G295" s="2429"/>
      <c r="H295" s="2430"/>
      <c r="I295" s="2431"/>
      <c r="J295" s="2430"/>
      <c r="K295" s="2431"/>
      <c r="L295" s="2430"/>
      <c r="M295" s="2431"/>
      <c r="N295" s="2430"/>
      <c r="O295" s="2431"/>
      <c r="P295" s="2430"/>
      <c r="Q295" s="2431"/>
      <c r="R295" s="2430"/>
      <c r="S295" s="2431"/>
      <c r="T295" s="2430"/>
      <c r="U295" s="2431"/>
      <c r="V295" s="2432"/>
      <c r="W295" s="2431"/>
      <c r="X295" s="2432"/>
      <c r="Y295" s="2431"/>
      <c r="Z295" s="2432"/>
      <c r="AA295" s="2431"/>
      <c r="AB295" s="2432"/>
      <c r="AC295" s="2431"/>
      <c r="AD295" s="2432"/>
      <c r="AE295" s="2431"/>
      <c r="AF295" s="2432"/>
      <c r="AG295" s="2431"/>
      <c r="AH295" s="2432"/>
      <c r="AI295" s="2431"/>
      <c r="AJ295" s="2432"/>
      <c r="AK295" s="2431"/>
      <c r="AL295" s="2432"/>
      <c r="AM295" s="2429"/>
      <c r="AN295" s="2433"/>
      <c r="AO295" s="2431">
        <v>0</v>
      </c>
      <c r="AP295" s="2434">
        <v>0</v>
      </c>
      <c r="AQ295" s="2429">
        <v>0</v>
      </c>
      <c r="AR295" s="2435">
        <v>0</v>
      </c>
      <c r="AS295" s="2425">
        <v>0</v>
      </c>
      <c r="AT295" s="2436">
        <v>0</v>
      </c>
      <c r="AU295" s="2436">
        <v>0</v>
      </c>
      <c r="AV295" s="2404">
        <v>0</v>
      </c>
      <c r="AW295" s="2404">
        <v>0</v>
      </c>
      <c r="AX295" s="2399"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2437">
        <f t="shared" si="168"/>
        <v>0</v>
      </c>
      <c r="F296" s="2438">
        <f t="shared" si="168"/>
        <v>0</v>
      </c>
      <c r="G296" s="2439"/>
      <c r="H296" s="2440"/>
      <c r="I296" s="2441"/>
      <c r="J296" s="2440"/>
      <c r="K296" s="2441"/>
      <c r="L296" s="2440"/>
      <c r="M296" s="2441"/>
      <c r="N296" s="2440"/>
      <c r="O296" s="2441"/>
      <c r="P296" s="2440"/>
      <c r="Q296" s="2441"/>
      <c r="R296" s="2440"/>
      <c r="S296" s="2441"/>
      <c r="T296" s="2440"/>
      <c r="U296" s="2441"/>
      <c r="V296" s="2442"/>
      <c r="W296" s="2441"/>
      <c r="X296" s="2442"/>
      <c r="Y296" s="2441"/>
      <c r="Z296" s="2442"/>
      <c r="AA296" s="2441"/>
      <c r="AB296" s="2442"/>
      <c r="AC296" s="2441"/>
      <c r="AD296" s="2442"/>
      <c r="AE296" s="2441"/>
      <c r="AF296" s="2442"/>
      <c r="AG296" s="2441"/>
      <c r="AH296" s="2442"/>
      <c r="AI296" s="2441"/>
      <c r="AJ296" s="2442"/>
      <c r="AK296" s="2441"/>
      <c r="AL296" s="2442"/>
      <c r="AM296" s="2439"/>
      <c r="AN296" s="2443"/>
      <c r="AO296" s="2441">
        <v>0</v>
      </c>
      <c r="AP296" s="2444">
        <v>0</v>
      </c>
      <c r="AQ296" s="466"/>
      <c r="AR296" s="513"/>
      <c r="AS296" s="481">
        <v>0</v>
      </c>
      <c r="AT296" s="492">
        <v>0</v>
      </c>
      <c r="AU296" s="492">
        <v>0</v>
      </c>
      <c r="AV296" s="496">
        <v>0</v>
      </c>
      <c r="AW296" s="496">
        <v>0</v>
      </c>
      <c r="AX296" s="491"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2437">
        <f t="shared" si="168"/>
        <v>0</v>
      </c>
      <c r="F297" s="2438">
        <f t="shared" si="168"/>
        <v>0</v>
      </c>
      <c r="G297" s="2439"/>
      <c r="H297" s="2440"/>
      <c r="I297" s="2441"/>
      <c r="J297" s="2440"/>
      <c r="K297" s="2441"/>
      <c r="L297" s="2440"/>
      <c r="M297" s="2441"/>
      <c r="N297" s="2440"/>
      <c r="O297" s="2441"/>
      <c r="P297" s="2440"/>
      <c r="Q297" s="2441"/>
      <c r="R297" s="2440"/>
      <c r="S297" s="2441"/>
      <c r="T297" s="2440"/>
      <c r="U297" s="2441"/>
      <c r="V297" s="2442"/>
      <c r="W297" s="2441"/>
      <c r="X297" s="2442"/>
      <c r="Y297" s="2441"/>
      <c r="Z297" s="2442"/>
      <c r="AA297" s="2441"/>
      <c r="AB297" s="2442"/>
      <c r="AC297" s="2441"/>
      <c r="AD297" s="2442"/>
      <c r="AE297" s="2441"/>
      <c r="AF297" s="2442"/>
      <c r="AG297" s="2441"/>
      <c r="AH297" s="2442"/>
      <c r="AI297" s="2441"/>
      <c r="AJ297" s="2442"/>
      <c r="AK297" s="2441"/>
      <c r="AL297" s="2442"/>
      <c r="AM297" s="2439"/>
      <c r="AN297" s="2443"/>
      <c r="AO297" s="2441">
        <v>0</v>
      </c>
      <c r="AP297" s="2444">
        <v>0</v>
      </c>
      <c r="AQ297" s="466"/>
      <c r="AR297" s="513"/>
      <c r="AS297" s="513"/>
      <c r="AT297" s="492">
        <v>0</v>
      </c>
      <c r="AU297" s="492">
        <v>0</v>
      </c>
      <c r="AV297" s="496">
        <v>0</v>
      </c>
      <c r="AW297" s="496">
        <v>0</v>
      </c>
      <c r="AX297" s="491"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2437">
        <f t="shared" si="168"/>
        <v>0</v>
      </c>
      <c r="F298" s="2438">
        <f t="shared" si="168"/>
        <v>0</v>
      </c>
      <c r="G298" s="2445"/>
      <c r="H298" s="2446"/>
      <c r="I298" s="2447"/>
      <c r="J298" s="2446"/>
      <c r="K298" s="2447"/>
      <c r="L298" s="2446"/>
      <c r="M298" s="2447"/>
      <c r="N298" s="2446"/>
      <c r="O298" s="2447"/>
      <c r="P298" s="2446"/>
      <c r="Q298" s="2447"/>
      <c r="R298" s="2446"/>
      <c r="S298" s="2447"/>
      <c r="T298" s="2446"/>
      <c r="U298" s="2447"/>
      <c r="V298" s="2446"/>
      <c r="W298" s="2447"/>
      <c r="X298" s="2446"/>
      <c r="Y298" s="2447"/>
      <c r="Z298" s="2446"/>
      <c r="AA298" s="2447"/>
      <c r="AB298" s="2446"/>
      <c r="AC298" s="2447"/>
      <c r="AD298" s="2446"/>
      <c r="AE298" s="2447"/>
      <c r="AF298" s="2446"/>
      <c r="AG298" s="2447"/>
      <c r="AH298" s="2446"/>
      <c r="AI298" s="2447"/>
      <c r="AJ298" s="2446"/>
      <c r="AK298" s="2447"/>
      <c r="AL298" s="2446"/>
      <c r="AM298" s="2445"/>
      <c r="AN298" s="2448"/>
      <c r="AO298" s="2449">
        <v>0</v>
      </c>
      <c r="AP298" s="2450">
        <v>0</v>
      </c>
      <c r="AQ298" s="466"/>
      <c r="AR298" s="513"/>
      <c r="AS298" s="513"/>
      <c r="AT298" s="2449">
        <v>0</v>
      </c>
      <c r="AU298" s="2449">
        <v>0</v>
      </c>
      <c r="AV298" s="2451">
        <v>0</v>
      </c>
      <c r="AW298" s="2451">
        <v>0</v>
      </c>
      <c r="AX298" s="2452"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2437">
        <f t="shared" si="168"/>
        <v>0</v>
      </c>
      <c r="F299" s="2438">
        <f t="shared" si="168"/>
        <v>0</v>
      </c>
      <c r="G299" s="2445"/>
      <c r="H299" s="2446"/>
      <c r="I299" s="2447"/>
      <c r="J299" s="2446"/>
      <c r="K299" s="2447"/>
      <c r="L299" s="2446"/>
      <c r="M299" s="2447"/>
      <c r="N299" s="2446"/>
      <c r="O299" s="2447"/>
      <c r="P299" s="2446"/>
      <c r="Q299" s="2447"/>
      <c r="R299" s="2446"/>
      <c r="S299" s="2447"/>
      <c r="T299" s="2446"/>
      <c r="U299" s="2447"/>
      <c r="V299" s="2446"/>
      <c r="W299" s="2447"/>
      <c r="X299" s="2446"/>
      <c r="Y299" s="2447"/>
      <c r="Z299" s="2446"/>
      <c r="AA299" s="2447"/>
      <c r="AB299" s="2446"/>
      <c r="AC299" s="2447"/>
      <c r="AD299" s="2446"/>
      <c r="AE299" s="2447"/>
      <c r="AF299" s="2446"/>
      <c r="AG299" s="2447"/>
      <c r="AH299" s="2446"/>
      <c r="AI299" s="2447"/>
      <c r="AJ299" s="2446"/>
      <c r="AK299" s="2447"/>
      <c r="AL299" s="2446"/>
      <c r="AM299" s="2445"/>
      <c r="AN299" s="2448"/>
      <c r="AO299" s="561">
        <v>0</v>
      </c>
      <c r="AP299" s="562">
        <v>0</v>
      </c>
      <c r="AQ299" s="503"/>
      <c r="AR299" s="523"/>
      <c r="AS299" s="504"/>
      <c r="AT299" s="561">
        <v>0</v>
      </c>
      <c r="AU299" s="561">
        <v>0</v>
      </c>
      <c r="AV299" s="563">
        <v>0</v>
      </c>
      <c r="AW299" s="563">
        <v>0</v>
      </c>
      <c r="AX299" s="564"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2453">
        <f t="shared" si="168"/>
        <v>0</v>
      </c>
      <c r="F300" s="2454">
        <f t="shared" si="168"/>
        <v>0</v>
      </c>
      <c r="G300" s="2455"/>
      <c r="H300" s="2456"/>
      <c r="I300" s="2457"/>
      <c r="J300" s="2456"/>
      <c r="K300" s="2457"/>
      <c r="L300" s="2456"/>
      <c r="M300" s="2457"/>
      <c r="N300" s="2456"/>
      <c r="O300" s="2457"/>
      <c r="P300" s="2456"/>
      <c r="Q300" s="2457"/>
      <c r="R300" s="2456"/>
      <c r="S300" s="2457"/>
      <c r="T300" s="2456"/>
      <c r="U300" s="2455"/>
      <c r="V300" s="2456"/>
      <c r="W300" s="2455"/>
      <c r="X300" s="2456"/>
      <c r="Y300" s="2455"/>
      <c r="Z300" s="2456"/>
      <c r="AA300" s="2455"/>
      <c r="AB300" s="2456"/>
      <c r="AC300" s="2455"/>
      <c r="AD300" s="2456"/>
      <c r="AE300" s="2455"/>
      <c r="AF300" s="2456"/>
      <c r="AG300" s="2455"/>
      <c r="AH300" s="2456"/>
      <c r="AI300" s="2455"/>
      <c r="AJ300" s="2456"/>
      <c r="AK300" s="2455"/>
      <c r="AL300" s="2456"/>
      <c r="AM300" s="2455"/>
      <c r="AN300" s="2458"/>
      <c r="AO300" s="568">
        <v>0</v>
      </c>
      <c r="AP300" s="569">
        <v>0</v>
      </c>
      <c r="AQ300" s="570"/>
      <c r="AR300" s="571"/>
      <c r="AS300" s="510"/>
      <c r="AT300" s="568">
        <v>0</v>
      </c>
      <c r="AU300" s="568">
        <v>0</v>
      </c>
      <c r="AV300" s="572">
        <v>0</v>
      </c>
      <c r="AW300" s="572">
        <v>0</v>
      </c>
      <c r="AX300" s="573"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174</v>
      </c>
      <c r="E301" s="574">
        <f t="shared" ref="E301:F306" si="177">SUM(G301+I301+K301+M301+O301+Q301+S301+U301+W301+Y301+AA301+AC301+AE301+AG301+AI301+AK301+AM301)</f>
        <v>93</v>
      </c>
      <c r="F301" s="575">
        <f t="shared" si="177"/>
        <v>81</v>
      </c>
      <c r="G301" s="576">
        <f t="shared" ref="G301:X306" si="178">+G223+G229+G235+G241+G247+G253+G259+G283+G289+G295</f>
        <v>7</v>
      </c>
      <c r="H301" s="577">
        <f t="shared" si="178"/>
        <v>0</v>
      </c>
      <c r="I301" s="576">
        <f t="shared" si="178"/>
        <v>3</v>
      </c>
      <c r="J301" s="577">
        <f t="shared" si="178"/>
        <v>1</v>
      </c>
      <c r="K301" s="577">
        <f t="shared" si="178"/>
        <v>6</v>
      </c>
      <c r="L301" s="577">
        <f t="shared" si="178"/>
        <v>2</v>
      </c>
      <c r="M301" s="577">
        <f t="shared" si="178"/>
        <v>4</v>
      </c>
      <c r="N301" s="577">
        <f t="shared" si="178"/>
        <v>3</v>
      </c>
      <c r="O301" s="577">
        <f t="shared" si="178"/>
        <v>3</v>
      </c>
      <c r="P301" s="577">
        <f t="shared" si="178"/>
        <v>3</v>
      </c>
      <c r="Q301" s="577">
        <f t="shared" si="178"/>
        <v>1</v>
      </c>
      <c r="R301" s="577">
        <f t="shared" si="178"/>
        <v>2</v>
      </c>
      <c r="S301" s="577">
        <f t="shared" si="178"/>
        <v>4</v>
      </c>
      <c r="T301" s="577">
        <f t="shared" si="178"/>
        <v>1</v>
      </c>
      <c r="U301" s="577">
        <f t="shared" si="178"/>
        <v>4</v>
      </c>
      <c r="V301" s="577">
        <f t="shared" si="178"/>
        <v>1</v>
      </c>
      <c r="W301" s="577">
        <f t="shared" si="178"/>
        <v>7</v>
      </c>
      <c r="X301" s="577">
        <f t="shared" si="178"/>
        <v>6</v>
      </c>
      <c r="Y301" s="576">
        <f>+Y223+Y229+Y235+Y241+Y247+Y253+Y259+Y265+Y271+Y277+Y283+Y289+Y295</f>
        <v>9</v>
      </c>
      <c r="Z301" s="576">
        <f t="shared" ref="Z301:AN304" si="179">+Z223+Z229+Z235+Z241+Z247+Z253+Z259+Z265+Z271+Z277+Z283+Z289+Z295</f>
        <v>9</v>
      </c>
      <c r="AA301" s="576">
        <f t="shared" si="179"/>
        <v>3</v>
      </c>
      <c r="AB301" s="576">
        <f t="shared" si="179"/>
        <v>9</v>
      </c>
      <c r="AC301" s="576">
        <f t="shared" si="179"/>
        <v>7</v>
      </c>
      <c r="AD301" s="576">
        <f t="shared" si="179"/>
        <v>10</v>
      </c>
      <c r="AE301" s="576">
        <f t="shared" si="179"/>
        <v>6</v>
      </c>
      <c r="AF301" s="576">
        <f t="shared" si="179"/>
        <v>8</v>
      </c>
      <c r="AG301" s="576">
        <f t="shared" si="179"/>
        <v>14</v>
      </c>
      <c r="AH301" s="576">
        <f t="shared" si="179"/>
        <v>15</v>
      </c>
      <c r="AI301" s="576">
        <f t="shared" si="179"/>
        <v>6</v>
      </c>
      <c r="AJ301" s="576">
        <f t="shared" si="179"/>
        <v>6</v>
      </c>
      <c r="AK301" s="576">
        <f t="shared" si="179"/>
        <v>6</v>
      </c>
      <c r="AL301" s="576">
        <f t="shared" si="179"/>
        <v>4</v>
      </c>
      <c r="AM301" s="576">
        <f t="shared" si="179"/>
        <v>3</v>
      </c>
      <c r="AN301" s="576">
        <f t="shared" si="179"/>
        <v>1</v>
      </c>
      <c r="AO301" s="578">
        <f t="shared" ref="AO301:AO306" si="180">+AO223+AO229+AO235+AO241+AO259+AO265+AO271+AO277+AO283+AO289+AO295</f>
        <v>2</v>
      </c>
      <c r="AP301" s="579">
        <f>+AP223+AP229+AP235+AP259+AP265+AP271+AP277+AP283+AP289+AP295</f>
        <v>1</v>
      </c>
      <c r="AQ301" s="411">
        <f>SUM(AQ223+AQ229+AQ235+AQ241+AQ247+AQ253+AQ259+AQ265+AQ271+AQ277+AQ283+AQ289+AQ295)</f>
        <v>106</v>
      </c>
      <c r="AR301" s="580">
        <f>SUM(AR223+AR229+AR235+AR241+AR247+AR253+AR259+AR265+AR271+AR277+AR283+AR289+AR295)</f>
        <v>104</v>
      </c>
      <c r="AS301" s="576">
        <f t="shared" ref="AS301:AX304" si="181">+AS223+AS229+AS235+AS241+AS247+AS253+AS259+AS265+AS271+AS277+AS283+AS289+AS295</f>
        <v>52</v>
      </c>
      <c r="AT301" s="578">
        <f t="shared" si="181"/>
        <v>0</v>
      </c>
      <c r="AU301" s="578">
        <f t="shared" si="181"/>
        <v>7</v>
      </c>
      <c r="AV301" s="578">
        <f t="shared" si="181"/>
        <v>9</v>
      </c>
      <c r="AW301" s="578">
        <f t="shared" si="181"/>
        <v>0</v>
      </c>
      <c r="AX301" s="578">
        <f t="shared" si="181"/>
        <v>0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674</v>
      </c>
      <c r="E302" s="574">
        <f t="shared" si="177"/>
        <v>305</v>
      </c>
      <c r="F302" s="575">
        <f t="shared" si="177"/>
        <v>369</v>
      </c>
      <c r="G302" s="417">
        <f t="shared" si="178"/>
        <v>3</v>
      </c>
      <c r="H302" s="581">
        <f t="shared" si="178"/>
        <v>0</v>
      </c>
      <c r="I302" s="417">
        <f t="shared" si="178"/>
        <v>5</v>
      </c>
      <c r="J302" s="581">
        <f t="shared" si="178"/>
        <v>0</v>
      </c>
      <c r="K302" s="581">
        <f t="shared" si="178"/>
        <v>1</v>
      </c>
      <c r="L302" s="581">
        <f t="shared" si="178"/>
        <v>6</v>
      </c>
      <c r="M302" s="581">
        <f t="shared" si="178"/>
        <v>6</v>
      </c>
      <c r="N302" s="581">
        <f t="shared" si="178"/>
        <v>11</v>
      </c>
      <c r="O302" s="581">
        <f t="shared" si="178"/>
        <v>9</v>
      </c>
      <c r="P302" s="581">
        <f t="shared" si="178"/>
        <v>4</v>
      </c>
      <c r="Q302" s="581">
        <f t="shared" si="178"/>
        <v>13</v>
      </c>
      <c r="R302" s="581">
        <f t="shared" si="178"/>
        <v>11</v>
      </c>
      <c r="S302" s="581">
        <f t="shared" si="178"/>
        <v>9</v>
      </c>
      <c r="T302" s="581">
        <f t="shared" si="178"/>
        <v>11</v>
      </c>
      <c r="U302" s="581">
        <f t="shared" si="178"/>
        <v>28</v>
      </c>
      <c r="V302" s="581">
        <f t="shared" si="178"/>
        <v>10</v>
      </c>
      <c r="W302" s="581">
        <f t="shared" si="178"/>
        <v>46</v>
      </c>
      <c r="X302" s="581">
        <f t="shared" si="178"/>
        <v>32</v>
      </c>
      <c r="Y302" s="417">
        <f>+Y224+Y230+Y236+Y242+Y248+Y254+Y260+Y266+Y272+Y278+Y284+Y290+Y296</f>
        <v>69</v>
      </c>
      <c r="Z302" s="417">
        <f t="shared" si="179"/>
        <v>76</v>
      </c>
      <c r="AA302" s="417">
        <f t="shared" si="179"/>
        <v>30</v>
      </c>
      <c r="AB302" s="417">
        <f t="shared" si="179"/>
        <v>57</v>
      </c>
      <c r="AC302" s="417">
        <f t="shared" si="179"/>
        <v>11</v>
      </c>
      <c r="AD302" s="417">
        <f t="shared" si="179"/>
        <v>24</v>
      </c>
      <c r="AE302" s="417">
        <f t="shared" si="179"/>
        <v>8</v>
      </c>
      <c r="AF302" s="417">
        <f t="shared" si="179"/>
        <v>32</v>
      </c>
      <c r="AG302" s="417">
        <f t="shared" si="179"/>
        <v>32</v>
      </c>
      <c r="AH302" s="417">
        <f t="shared" si="179"/>
        <v>35</v>
      </c>
      <c r="AI302" s="417">
        <f t="shared" si="179"/>
        <v>10</v>
      </c>
      <c r="AJ302" s="417">
        <f t="shared" si="179"/>
        <v>25</v>
      </c>
      <c r="AK302" s="417">
        <f t="shared" si="179"/>
        <v>14</v>
      </c>
      <c r="AL302" s="417">
        <f t="shared" si="179"/>
        <v>25</v>
      </c>
      <c r="AM302" s="417">
        <f t="shared" si="179"/>
        <v>11</v>
      </c>
      <c r="AN302" s="417">
        <f t="shared" si="179"/>
        <v>10</v>
      </c>
      <c r="AO302" s="582">
        <f t="shared" si="180"/>
        <v>11</v>
      </c>
      <c r="AP302" s="583">
        <f>+AP224+AP230+AP236+AP260+AP266+AP272+AP278+AP284+AP290+AP296</f>
        <v>3</v>
      </c>
      <c r="AQ302" s="584"/>
      <c r="AR302" s="585"/>
      <c r="AS302" s="417">
        <f t="shared" si="181"/>
        <v>96</v>
      </c>
      <c r="AT302" s="582">
        <f t="shared" si="181"/>
        <v>0</v>
      </c>
      <c r="AU302" s="582">
        <f t="shared" si="181"/>
        <v>36</v>
      </c>
      <c r="AV302" s="582">
        <f t="shared" si="181"/>
        <v>37</v>
      </c>
      <c r="AW302" s="582">
        <f t="shared" si="181"/>
        <v>0</v>
      </c>
      <c r="AX302" s="582">
        <f t="shared" si="181"/>
        <v>0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169</v>
      </c>
      <c r="E303" s="574">
        <f t="shared" si="177"/>
        <v>85</v>
      </c>
      <c r="F303" s="575">
        <f t="shared" si="177"/>
        <v>84</v>
      </c>
      <c r="G303" s="417">
        <f t="shared" si="178"/>
        <v>5</v>
      </c>
      <c r="H303" s="581">
        <f t="shared" si="178"/>
        <v>0</v>
      </c>
      <c r="I303" s="417">
        <f t="shared" si="178"/>
        <v>3</v>
      </c>
      <c r="J303" s="581">
        <f t="shared" si="178"/>
        <v>1</v>
      </c>
      <c r="K303" s="581">
        <f t="shared" si="178"/>
        <v>6</v>
      </c>
      <c r="L303" s="581">
        <f t="shared" si="178"/>
        <v>2</v>
      </c>
      <c r="M303" s="581">
        <f t="shared" si="178"/>
        <v>4</v>
      </c>
      <c r="N303" s="581">
        <f t="shared" si="178"/>
        <v>3</v>
      </c>
      <c r="O303" s="581">
        <f t="shared" si="178"/>
        <v>3</v>
      </c>
      <c r="P303" s="581">
        <f t="shared" si="178"/>
        <v>3</v>
      </c>
      <c r="Q303" s="581">
        <f t="shared" si="178"/>
        <v>1</v>
      </c>
      <c r="R303" s="581">
        <f t="shared" si="178"/>
        <v>2</v>
      </c>
      <c r="S303" s="581">
        <f t="shared" si="178"/>
        <v>2</v>
      </c>
      <c r="T303" s="581">
        <f t="shared" si="178"/>
        <v>1</v>
      </c>
      <c r="U303" s="581">
        <f t="shared" si="178"/>
        <v>3</v>
      </c>
      <c r="V303" s="581">
        <f t="shared" si="178"/>
        <v>1</v>
      </c>
      <c r="W303" s="581">
        <f t="shared" si="178"/>
        <v>8</v>
      </c>
      <c r="X303" s="581">
        <f t="shared" si="178"/>
        <v>6</v>
      </c>
      <c r="Y303" s="417">
        <f>+Y225+Y231+Y237+Y243+Y249+Y255+Y261+Y267+Y273+Y279+Y285+Y291+Y297</f>
        <v>7</v>
      </c>
      <c r="Z303" s="417">
        <f t="shared" si="179"/>
        <v>8</v>
      </c>
      <c r="AA303" s="417">
        <f t="shared" si="179"/>
        <v>4</v>
      </c>
      <c r="AB303" s="417">
        <f t="shared" si="179"/>
        <v>12</v>
      </c>
      <c r="AC303" s="417">
        <f t="shared" si="179"/>
        <v>6</v>
      </c>
      <c r="AD303" s="417">
        <f t="shared" si="179"/>
        <v>11</v>
      </c>
      <c r="AE303" s="417">
        <f t="shared" si="179"/>
        <v>5</v>
      </c>
      <c r="AF303" s="417">
        <f t="shared" si="179"/>
        <v>8</v>
      </c>
      <c r="AG303" s="417">
        <f t="shared" si="179"/>
        <v>13</v>
      </c>
      <c r="AH303" s="417">
        <f t="shared" si="179"/>
        <v>12</v>
      </c>
      <c r="AI303" s="417">
        <f t="shared" si="179"/>
        <v>5</v>
      </c>
      <c r="AJ303" s="417">
        <f t="shared" si="179"/>
        <v>6</v>
      </c>
      <c r="AK303" s="417">
        <f t="shared" si="179"/>
        <v>6</v>
      </c>
      <c r="AL303" s="417">
        <f t="shared" si="179"/>
        <v>6</v>
      </c>
      <c r="AM303" s="417">
        <f t="shared" si="179"/>
        <v>4</v>
      </c>
      <c r="AN303" s="417">
        <f t="shared" si="179"/>
        <v>2</v>
      </c>
      <c r="AO303" s="582">
        <f t="shared" si="180"/>
        <v>1</v>
      </c>
      <c r="AP303" s="583">
        <f>+AP225+AP231+AP237+AP261+AP267+AP273+AP279+AP285+AP291+AP297</f>
        <v>1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3</v>
      </c>
      <c r="AW303" s="582">
        <f t="shared" si="181"/>
        <v>0</v>
      </c>
      <c r="AX303" s="582">
        <f t="shared" si="181"/>
        <v>0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127</v>
      </c>
      <c r="E304" s="574">
        <f t="shared" si="177"/>
        <v>42</v>
      </c>
      <c r="F304" s="575">
        <f t="shared" si="177"/>
        <v>85</v>
      </c>
      <c r="G304" s="417">
        <f t="shared" si="178"/>
        <v>5</v>
      </c>
      <c r="H304" s="581">
        <f t="shared" si="178"/>
        <v>0</v>
      </c>
      <c r="I304" s="417">
        <f t="shared" si="178"/>
        <v>0</v>
      </c>
      <c r="J304" s="581">
        <f t="shared" si="178"/>
        <v>0</v>
      </c>
      <c r="K304" s="581">
        <f t="shared" si="178"/>
        <v>1</v>
      </c>
      <c r="L304" s="581">
        <f t="shared" si="178"/>
        <v>0</v>
      </c>
      <c r="M304" s="581">
        <f t="shared" si="178"/>
        <v>1</v>
      </c>
      <c r="N304" s="581">
        <f t="shared" si="178"/>
        <v>2</v>
      </c>
      <c r="O304" s="581">
        <f t="shared" si="178"/>
        <v>1</v>
      </c>
      <c r="P304" s="581">
        <f t="shared" si="178"/>
        <v>0</v>
      </c>
      <c r="Q304" s="581">
        <f t="shared" si="178"/>
        <v>1</v>
      </c>
      <c r="R304" s="581">
        <f t="shared" si="178"/>
        <v>2</v>
      </c>
      <c r="S304" s="581">
        <f t="shared" si="178"/>
        <v>0</v>
      </c>
      <c r="T304" s="581">
        <f t="shared" si="178"/>
        <v>1</v>
      </c>
      <c r="U304" s="581">
        <f t="shared" si="178"/>
        <v>1</v>
      </c>
      <c r="V304" s="581">
        <f t="shared" si="178"/>
        <v>2</v>
      </c>
      <c r="W304" s="581">
        <f t="shared" si="178"/>
        <v>5</v>
      </c>
      <c r="X304" s="581">
        <f t="shared" si="178"/>
        <v>2</v>
      </c>
      <c r="Y304" s="417">
        <f>+Y226+Y232+Y238+Y244+Y250+Y256+Y262+Y268+Y274+Y280+Y286+Y292+Y298</f>
        <v>3</v>
      </c>
      <c r="Z304" s="417">
        <f t="shared" si="179"/>
        <v>9</v>
      </c>
      <c r="AA304" s="417">
        <f t="shared" si="179"/>
        <v>4</v>
      </c>
      <c r="AB304" s="417">
        <f t="shared" si="179"/>
        <v>8</v>
      </c>
      <c r="AC304" s="417">
        <f t="shared" si="179"/>
        <v>1</v>
      </c>
      <c r="AD304" s="417">
        <f t="shared" si="179"/>
        <v>6</v>
      </c>
      <c r="AE304" s="417">
        <f t="shared" si="179"/>
        <v>1</v>
      </c>
      <c r="AF304" s="417">
        <f t="shared" si="179"/>
        <v>11</v>
      </c>
      <c r="AG304" s="417">
        <f t="shared" si="179"/>
        <v>10</v>
      </c>
      <c r="AH304" s="417">
        <f t="shared" si="179"/>
        <v>16</v>
      </c>
      <c r="AI304" s="417">
        <f t="shared" si="179"/>
        <v>5</v>
      </c>
      <c r="AJ304" s="417">
        <f t="shared" si="179"/>
        <v>10</v>
      </c>
      <c r="AK304" s="417">
        <f t="shared" si="179"/>
        <v>1</v>
      </c>
      <c r="AL304" s="417">
        <f t="shared" si="179"/>
        <v>10</v>
      </c>
      <c r="AM304" s="417">
        <f t="shared" si="179"/>
        <v>2</v>
      </c>
      <c r="AN304" s="417">
        <f t="shared" si="179"/>
        <v>6</v>
      </c>
      <c r="AO304" s="582">
        <f t="shared" si="180"/>
        <v>2</v>
      </c>
      <c r="AP304" s="583">
        <f>+AP226+AP232+AP238+AP262+AP268+AP274+AP280+AP286+AP292+AP298</f>
        <v>1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3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38</v>
      </c>
      <c r="E305" s="574">
        <f t="shared" si="177"/>
        <v>11</v>
      </c>
      <c r="F305" s="575">
        <f t="shared" si="177"/>
        <v>27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1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1</v>
      </c>
      <c r="X305" s="581">
        <f t="shared" si="178"/>
        <v>3</v>
      </c>
      <c r="Y305" s="417">
        <f>+Y227+Y233+Y239+Y245+Y251+Y257+Y263+Y281+Y275+Y269+Y287+Y293+Y299</f>
        <v>3</v>
      </c>
      <c r="Z305" s="417">
        <f t="shared" ref="Z305:AN305" si="182">+Z227+Z233+Z239+Z245+Z251+Z257+Z263+Z281+Z275+Z269+Z287+Z293+Z299</f>
        <v>7</v>
      </c>
      <c r="AA305" s="417">
        <f t="shared" si="182"/>
        <v>0</v>
      </c>
      <c r="AB305" s="417">
        <f t="shared" si="182"/>
        <v>3</v>
      </c>
      <c r="AC305" s="417">
        <f t="shared" si="182"/>
        <v>0</v>
      </c>
      <c r="AD305" s="417">
        <f t="shared" si="182"/>
        <v>1</v>
      </c>
      <c r="AE305" s="417">
        <f t="shared" si="182"/>
        <v>1</v>
      </c>
      <c r="AF305" s="417">
        <f t="shared" si="182"/>
        <v>2</v>
      </c>
      <c r="AG305" s="417">
        <f t="shared" si="182"/>
        <v>4</v>
      </c>
      <c r="AH305" s="417">
        <f t="shared" si="182"/>
        <v>1</v>
      </c>
      <c r="AI305" s="417">
        <f t="shared" si="182"/>
        <v>1</v>
      </c>
      <c r="AJ305" s="417">
        <f t="shared" si="182"/>
        <v>3</v>
      </c>
      <c r="AK305" s="417">
        <f t="shared" si="182"/>
        <v>0</v>
      </c>
      <c r="AL305" s="417">
        <f t="shared" si="182"/>
        <v>5</v>
      </c>
      <c r="AM305" s="417">
        <f t="shared" si="182"/>
        <v>0</v>
      </c>
      <c r="AN305" s="417">
        <f t="shared" si="182"/>
        <v>2</v>
      </c>
      <c r="AO305" s="582">
        <f t="shared" si="180"/>
        <v>1</v>
      </c>
      <c r="AP305" s="583">
        <f>+AP227+AP233+AP239+AP263+AP281+AP275+AP269+AP287+AP293+AP299</f>
        <v>1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1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3858"/>
      <c r="B306" s="3302" t="s">
        <v>274</v>
      </c>
      <c r="C306" s="3302"/>
      <c r="D306" s="506">
        <f t="shared" si="176"/>
        <v>4</v>
      </c>
      <c r="E306" s="586">
        <f t="shared" si="177"/>
        <v>3</v>
      </c>
      <c r="F306" s="587">
        <f t="shared" si="177"/>
        <v>1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1</v>
      </c>
      <c r="W306" s="587">
        <f t="shared" si="178"/>
        <v>1</v>
      </c>
      <c r="X306" s="587">
        <f t="shared" si="178"/>
        <v>0</v>
      </c>
      <c r="Y306" s="506">
        <f>SUM(Y228+Y234+Y240+Y246+Y252+Y258+Y264+Y270+Y276+Y282+Y288+Y294+Y300)</f>
        <v>1</v>
      </c>
      <c r="Z306" s="506">
        <f t="shared" ref="Z306:AN306" si="183">SUM(Z228+Z234+Z240+Z246+Z252+Z258+Z264+Z270+Z276+Z282+Z288+Z294+Z300)</f>
        <v>0</v>
      </c>
      <c r="AA306" s="506">
        <f t="shared" si="183"/>
        <v>0</v>
      </c>
      <c r="AB306" s="506">
        <f t="shared" si="183"/>
        <v>0</v>
      </c>
      <c r="AC306" s="506">
        <f t="shared" si="183"/>
        <v>0</v>
      </c>
      <c r="AD306" s="506">
        <f t="shared" si="183"/>
        <v>0</v>
      </c>
      <c r="AE306" s="506">
        <f t="shared" si="183"/>
        <v>1</v>
      </c>
      <c r="AF306" s="506">
        <f t="shared" si="183"/>
        <v>0</v>
      </c>
      <c r="AG306" s="506">
        <f t="shared" si="183"/>
        <v>0</v>
      </c>
      <c r="AH306" s="506">
        <f t="shared" si="183"/>
        <v>0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4152" t="s">
        <v>40</v>
      </c>
      <c r="B308" s="4153"/>
      <c r="C308" s="4154"/>
      <c r="D308" s="4155" t="s">
        <v>4</v>
      </c>
      <c r="E308" s="4156"/>
      <c r="F308" s="4157"/>
      <c r="G308" s="4143" t="s">
        <v>5</v>
      </c>
      <c r="H308" s="4158"/>
      <c r="I308" s="4158"/>
      <c r="J308" s="4158"/>
      <c r="K308" s="4158"/>
      <c r="L308" s="4158"/>
      <c r="M308" s="4158"/>
      <c r="N308" s="4158"/>
      <c r="O308" s="4158"/>
      <c r="P308" s="4158"/>
      <c r="Q308" s="4158"/>
      <c r="R308" s="4158"/>
      <c r="S308" s="4158"/>
      <c r="T308" s="4158"/>
      <c r="U308" s="4158"/>
      <c r="V308" s="4158"/>
      <c r="W308" s="4158"/>
      <c r="X308" s="4158"/>
      <c r="Y308" s="4158"/>
      <c r="Z308" s="4158"/>
      <c r="AA308" s="4158"/>
      <c r="AB308" s="4158"/>
      <c r="AC308" s="4158"/>
      <c r="AD308" s="4158"/>
      <c r="AE308" s="4158"/>
      <c r="AF308" s="4158"/>
      <c r="AG308" s="4158"/>
      <c r="AH308" s="4158"/>
      <c r="AI308" s="4158"/>
      <c r="AJ308" s="4158"/>
      <c r="AK308" s="4158"/>
      <c r="AL308" s="4158"/>
      <c r="AM308" s="4158"/>
      <c r="AN308" s="4158"/>
      <c r="AO308" s="4158"/>
      <c r="AP308" s="4159"/>
      <c r="AQ308" s="4160" t="s">
        <v>7</v>
      </c>
      <c r="AR308" s="4161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4071"/>
      <c r="E309" s="3505"/>
      <c r="F309" s="4072"/>
      <c r="G309" s="4162" t="s">
        <v>14</v>
      </c>
      <c r="H309" s="4163"/>
      <c r="I309" s="4143" t="s">
        <v>15</v>
      </c>
      <c r="J309" s="4151"/>
      <c r="K309" s="4158" t="s">
        <v>16</v>
      </c>
      <c r="L309" s="4151"/>
      <c r="M309" s="4143" t="s">
        <v>17</v>
      </c>
      <c r="N309" s="4151"/>
      <c r="O309" s="4143" t="s">
        <v>18</v>
      </c>
      <c r="P309" s="4151"/>
      <c r="Q309" s="4143" t="s">
        <v>19</v>
      </c>
      <c r="R309" s="4151"/>
      <c r="S309" s="4143" t="s">
        <v>20</v>
      </c>
      <c r="T309" s="4151"/>
      <c r="U309" s="4143" t="s">
        <v>21</v>
      </c>
      <c r="V309" s="4151"/>
      <c r="W309" s="4143" t="s">
        <v>22</v>
      </c>
      <c r="X309" s="4151"/>
      <c r="Y309" s="4143" t="s">
        <v>23</v>
      </c>
      <c r="Z309" s="4150"/>
      <c r="AA309" s="4143" t="s">
        <v>24</v>
      </c>
      <c r="AB309" s="4150"/>
      <c r="AC309" s="4143" t="s">
        <v>247</v>
      </c>
      <c r="AD309" s="4150"/>
      <c r="AE309" s="4143" t="s">
        <v>248</v>
      </c>
      <c r="AF309" s="4150"/>
      <c r="AG309" s="4143" t="s">
        <v>249</v>
      </c>
      <c r="AH309" s="4150"/>
      <c r="AI309" s="4143" t="s">
        <v>250</v>
      </c>
      <c r="AJ309" s="4150"/>
      <c r="AK309" s="4143" t="s">
        <v>29</v>
      </c>
      <c r="AL309" s="4150"/>
      <c r="AM309" s="4143" t="s">
        <v>30</v>
      </c>
      <c r="AN309" s="4150"/>
      <c r="AO309" s="4143" t="s">
        <v>31</v>
      </c>
      <c r="AP309" s="4150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4066"/>
      <c r="B310" s="3499"/>
      <c r="C310" s="4067"/>
      <c r="D310" s="1817" t="s">
        <v>32</v>
      </c>
      <c r="E310" s="2261" t="s">
        <v>33</v>
      </c>
      <c r="F310" s="1819" t="s">
        <v>34</v>
      </c>
      <c r="G310" s="2459" t="s">
        <v>33</v>
      </c>
      <c r="H310" s="2460" t="s">
        <v>34</v>
      </c>
      <c r="I310" s="2461" t="s">
        <v>33</v>
      </c>
      <c r="J310" s="2460" t="s">
        <v>34</v>
      </c>
      <c r="K310" s="2461" t="s">
        <v>33</v>
      </c>
      <c r="L310" s="2460" t="s">
        <v>34</v>
      </c>
      <c r="M310" s="2461" t="s">
        <v>33</v>
      </c>
      <c r="N310" s="2460" t="s">
        <v>34</v>
      </c>
      <c r="O310" s="2461" t="s">
        <v>33</v>
      </c>
      <c r="P310" s="2460" t="s">
        <v>34</v>
      </c>
      <c r="Q310" s="2461" t="s">
        <v>33</v>
      </c>
      <c r="R310" s="2460" t="s">
        <v>34</v>
      </c>
      <c r="S310" s="2461" t="s">
        <v>33</v>
      </c>
      <c r="T310" s="2460" t="s">
        <v>34</v>
      </c>
      <c r="U310" s="2461" t="s">
        <v>33</v>
      </c>
      <c r="V310" s="2460" t="s">
        <v>34</v>
      </c>
      <c r="W310" s="2461" t="s">
        <v>33</v>
      </c>
      <c r="X310" s="2460" t="s">
        <v>34</v>
      </c>
      <c r="Y310" s="2461" t="s">
        <v>33</v>
      </c>
      <c r="Z310" s="2460" t="s">
        <v>34</v>
      </c>
      <c r="AA310" s="2461" t="s">
        <v>33</v>
      </c>
      <c r="AB310" s="2460" t="s">
        <v>34</v>
      </c>
      <c r="AC310" s="2461" t="s">
        <v>33</v>
      </c>
      <c r="AD310" s="2460" t="s">
        <v>34</v>
      </c>
      <c r="AE310" s="2461" t="s">
        <v>33</v>
      </c>
      <c r="AF310" s="2460" t="s">
        <v>34</v>
      </c>
      <c r="AG310" s="2461" t="s">
        <v>33</v>
      </c>
      <c r="AH310" s="2460" t="s">
        <v>34</v>
      </c>
      <c r="AI310" s="2461" t="s">
        <v>33</v>
      </c>
      <c r="AJ310" s="2460" t="s">
        <v>34</v>
      </c>
      <c r="AK310" s="2461" t="s">
        <v>33</v>
      </c>
      <c r="AL310" s="2460" t="s">
        <v>34</v>
      </c>
      <c r="AM310" s="2461" t="s">
        <v>33</v>
      </c>
      <c r="AN310" s="2460" t="s">
        <v>34</v>
      </c>
      <c r="AO310" s="2461" t="s">
        <v>33</v>
      </c>
      <c r="AP310" s="2460" t="s">
        <v>34</v>
      </c>
      <c r="AQ310" s="3853"/>
      <c r="AR310" s="3855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4147" t="s">
        <v>46</v>
      </c>
      <c r="B311" s="4148"/>
      <c r="C311" s="4149"/>
      <c r="D311" s="2462">
        <f>SUM(E311:F311)</f>
        <v>0</v>
      </c>
      <c r="E311" s="2463">
        <f t="shared" ref="E311:F315" si="184">SUM(G311+I311+K311+M311+O311+Q311+S311+U311+W311+Y311+AA311+AC311+AE311+AG311+AI311+AK311+AM311+AO311)</f>
        <v>0</v>
      </c>
      <c r="F311" s="2463">
        <f t="shared" si="184"/>
        <v>0</v>
      </c>
      <c r="G311" s="2464"/>
      <c r="H311" s="2465"/>
      <c r="I311" s="2464"/>
      <c r="J311" s="2465"/>
      <c r="K311" s="2464"/>
      <c r="L311" s="2465"/>
      <c r="M311" s="2464"/>
      <c r="N311" s="2465"/>
      <c r="O311" s="2464"/>
      <c r="P311" s="2465"/>
      <c r="Q311" s="2464"/>
      <c r="R311" s="2465"/>
      <c r="S311" s="2464"/>
      <c r="T311" s="2465"/>
      <c r="U311" s="2464"/>
      <c r="V311" s="2465"/>
      <c r="W311" s="2464"/>
      <c r="X311" s="2465"/>
      <c r="Y311" s="2464"/>
      <c r="Z311" s="2465"/>
      <c r="AA311" s="2464"/>
      <c r="AB311" s="2465"/>
      <c r="AC311" s="2464"/>
      <c r="AD311" s="2465"/>
      <c r="AE311" s="2464"/>
      <c r="AF311" s="2465"/>
      <c r="AG311" s="2464"/>
      <c r="AH311" s="2465"/>
      <c r="AI311" s="2464"/>
      <c r="AJ311" s="2465"/>
      <c r="AK311" s="2464"/>
      <c r="AL311" s="2465"/>
      <c r="AM311" s="2464"/>
      <c r="AN311" s="2465"/>
      <c r="AO311" s="2464"/>
      <c r="AP311" s="2466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4143" t="s">
        <v>287</v>
      </c>
      <c r="B317" s="4144"/>
      <c r="C317" s="2467" t="s">
        <v>288</v>
      </c>
      <c r="D317" s="2467" t="s">
        <v>289</v>
      </c>
      <c r="E317" s="2467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4145" t="s">
        <v>94</v>
      </c>
      <c r="B318" s="4146"/>
      <c r="C318" s="2468"/>
      <c r="D318" s="2468"/>
      <c r="E318" s="2468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3329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2875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12"/>
  <sheetViews>
    <sheetView topLeftCell="A281" workbookViewId="0">
      <selection activeCell="A4" sqref="A4:A5"/>
    </sheetView>
  </sheetViews>
  <sheetFormatPr baseColWidth="10" defaultColWidth="11.42578125" defaultRowHeight="14.25" x14ac:dyDescent="0.2"/>
  <cols>
    <col min="1" max="1" width="38.5703125" style="2" customWidth="1"/>
    <col min="2" max="2" width="27.28515625" style="2" customWidth="1"/>
    <col min="3" max="3" width="51.42578125" style="2" customWidth="1"/>
    <col min="4" max="4" width="14.140625" style="2" customWidth="1"/>
    <col min="5" max="6" width="13.28515625" style="2" customWidth="1"/>
    <col min="7" max="7" width="14.42578125" style="2" customWidth="1"/>
    <col min="8" max="9" width="13.28515625" style="2" customWidth="1"/>
    <col min="10" max="40" width="11.42578125" style="2"/>
    <col min="41" max="41" width="12.42578125" style="2" customWidth="1"/>
    <col min="42" max="42" width="12.140625" style="2" customWidth="1"/>
    <col min="43" max="43" width="13.7109375" style="2" customWidth="1"/>
    <col min="44" max="44" width="13.28515625" style="2" customWidth="1"/>
    <col min="45" max="45" width="14.28515625" style="2" customWidth="1"/>
    <col min="46" max="46" width="11.85546875" style="2" customWidth="1"/>
    <col min="47" max="47" width="12" style="2" customWidth="1"/>
    <col min="48" max="48" width="16.140625" style="2" customWidth="1"/>
    <col min="49" max="49" width="14.7109375" style="2" customWidth="1"/>
    <col min="50" max="50" width="13.140625" style="2" customWidth="1"/>
    <col min="51" max="51" width="11.42578125" style="620"/>
    <col min="52" max="72" width="11.42578125" style="2"/>
    <col min="73" max="73" width="10.140625" style="2" customWidth="1"/>
    <col min="74" max="75" width="11.42578125" style="2"/>
    <col min="76" max="78" width="11.42578125" style="5"/>
    <col min="79" max="98" width="11.42578125" style="6" hidden="1" customWidth="1"/>
    <col min="99" max="112" width="11.42578125" style="2" hidden="1" customWidth="1"/>
    <col min="113" max="130" width="11.42578125" style="2" customWidth="1"/>
    <col min="131" max="16384" width="11.42578125" style="2"/>
  </cols>
  <sheetData>
    <row r="1" spans="1:112" x14ac:dyDescent="0.2">
      <c r="A1" s="1" t="s">
        <v>0</v>
      </c>
      <c r="BU1" s="4"/>
      <c r="BV1" s="4"/>
      <c r="BW1" s="4"/>
    </row>
    <row r="2" spans="1:112" x14ac:dyDescent="0.2">
      <c r="A2" s="7" t="str">
        <f>CONCATENATE("COMUNA: ",[9]NOMBRE!B2," - ","( ",[9]NOMBRE!C2,[9]NOMBRE!D2,[9]NOMBRE!E2,[9]NOMBRE!F2,[9]NOMBRE!G2," )")</f>
        <v>COMUNA: LINARES - ( 07401 )</v>
      </c>
      <c r="BU2" s="4"/>
      <c r="BV2" s="4"/>
      <c r="BW2" s="4"/>
    </row>
    <row r="3" spans="1:112" x14ac:dyDescent="0.2">
      <c r="A3" s="7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U3" s="4"/>
      <c r="BV3" s="4"/>
      <c r="BW3" s="4"/>
    </row>
    <row r="4" spans="1:112" x14ac:dyDescent="0.2">
      <c r="A4" s="7" t="str">
        <f>CONCATENATE("MES: ",[9]NOMBRE!B6," - ","( ",[9]NOMBRE!C6,[9]NOMBRE!D6," )")</f>
        <v>MES: AGOSTO - ( 08 )</v>
      </c>
      <c r="BU4" s="4"/>
      <c r="BV4" s="4"/>
      <c r="BW4" s="4"/>
    </row>
    <row r="5" spans="1:112" x14ac:dyDescent="0.2">
      <c r="A5" s="7" t="str">
        <f>CONCATENATE("AÑO: ",[9]NOMBRE!B7)</f>
        <v>AÑO: 2023</v>
      </c>
      <c r="BU5" s="4"/>
      <c r="BV5" s="4"/>
      <c r="BW5" s="4"/>
    </row>
    <row r="6" spans="1:112" s="620" customFormat="1" ht="15" customHeight="1" x14ac:dyDescent="0.25">
      <c r="A6" s="3483" t="s">
        <v>1</v>
      </c>
      <c r="B6" s="3483"/>
      <c r="C6" s="3483"/>
      <c r="D6" s="3483"/>
      <c r="E6" s="3483"/>
      <c r="F6" s="3483"/>
      <c r="G6" s="3483"/>
      <c r="H6" s="3483"/>
      <c r="I6" s="3483"/>
      <c r="J6" s="3483"/>
      <c r="K6" s="3483"/>
      <c r="L6" s="3483"/>
      <c r="M6" s="3483"/>
      <c r="N6" s="3483"/>
      <c r="O6" s="3483"/>
      <c r="P6" s="348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3484"/>
      <c r="AX6" s="3484"/>
      <c r="AY6" s="3484"/>
      <c r="AZ6" s="3484"/>
      <c r="BA6" s="3484"/>
      <c r="BB6" s="3484"/>
      <c r="BC6" s="3484"/>
      <c r="BD6" s="3484"/>
      <c r="BE6" s="3484"/>
      <c r="BF6" s="3484"/>
      <c r="BG6" s="3484"/>
      <c r="BH6" s="3484"/>
      <c r="BI6" s="3484"/>
      <c r="BJ6" s="3484"/>
      <c r="BK6" s="3484"/>
      <c r="BL6" s="3484"/>
      <c r="BM6" s="3485"/>
      <c r="BN6" s="3485"/>
      <c r="BO6" s="3485"/>
      <c r="BP6" s="3485"/>
      <c r="BQ6" s="3485"/>
      <c r="BR6" s="3485"/>
      <c r="BS6" s="3485"/>
      <c r="BT6" s="3485"/>
      <c r="BU6" s="3485"/>
      <c r="BV6" s="3485"/>
      <c r="BW6" s="3485"/>
      <c r="BX6" s="3485"/>
      <c r="BY6" s="3485"/>
      <c r="BZ6" s="3485"/>
      <c r="CA6" s="3485"/>
      <c r="CB6" s="3485"/>
      <c r="CC6" s="3485"/>
      <c r="CD6" s="3485"/>
      <c r="CE6" s="3485"/>
      <c r="CF6" s="3485"/>
      <c r="CG6" s="3485"/>
      <c r="CH6" s="3485"/>
      <c r="CI6" s="3485"/>
      <c r="CJ6" s="3485"/>
      <c r="CK6" s="3485"/>
      <c r="CL6" s="3485"/>
      <c r="CM6" s="3485"/>
      <c r="CN6" s="3485"/>
      <c r="CO6" s="3485"/>
      <c r="CP6" s="3485"/>
      <c r="CQ6" s="3485"/>
      <c r="CR6" s="3485"/>
      <c r="CS6" s="3485"/>
      <c r="CT6" s="3485"/>
    </row>
    <row r="7" spans="1:112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BU7" s="4"/>
      <c r="BV7" s="4"/>
      <c r="BW7" s="4"/>
    </row>
    <row r="8" spans="1:112" x14ac:dyDescent="0.2">
      <c r="A8" s="11" t="s">
        <v>2</v>
      </c>
      <c r="B8" s="12"/>
      <c r="C8" s="12"/>
      <c r="D8" s="13"/>
      <c r="E8" s="13"/>
      <c r="F8" s="14"/>
      <c r="G8" s="620"/>
      <c r="H8" s="14"/>
      <c r="I8" s="14"/>
      <c r="J8" s="14"/>
      <c r="K8" s="14"/>
      <c r="L8" s="14"/>
      <c r="M8" s="14"/>
      <c r="N8" s="14"/>
      <c r="O8" s="14"/>
      <c r="P8" s="62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BU8" s="4"/>
      <c r="BV8" s="4"/>
      <c r="BW8" s="4"/>
    </row>
    <row r="9" spans="1:112" ht="14.25" customHeight="1" x14ac:dyDescent="0.2">
      <c r="A9" s="4153" t="s">
        <v>3</v>
      </c>
      <c r="B9" s="4153"/>
      <c r="C9" s="4154"/>
      <c r="D9" s="4268" t="s">
        <v>4</v>
      </c>
      <c r="E9" s="4268"/>
      <c r="F9" s="4241"/>
      <c r="G9" s="4143" t="s">
        <v>5</v>
      </c>
      <c r="H9" s="4158"/>
      <c r="I9" s="4158"/>
      <c r="J9" s="4158"/>
      <c r="K9" s="4158"/>
      <c r="L9" s="4158"/>
      <c r="M9" s="4158"/>
      <c r="N9" s="4158"/>
      <c r="O9" s="4158"/>
      <c r="P9" s="4158"/>
      <c r="Q9" s="4158"/>
      <c r="R9" s="4158"/>
      <c r="S9" s="4158"/>
      <c r="T9" s="4158"/>
      <c r="U9" s="4158"/>
      <c r="V9" s="4158"/>
      <c r="W9" s="4158"/>
      <c r="X9" s="4158"/>
      <c r="Y9" s="4158"/>
      <c r="Z9" s="4158"/>
      <c r="AA9" s="4158"/>
      <c r="AB9" s="4158"/>
      <c r="AC9" s="4158"/>
      <c r="AD9" s="4158"/>
      <c r="AE9" s="4158"/>
      <c r="AF9" s="4158"/>
      <c r="AG9" s="4158"/>
      <c r="AH9" s="4158"/>
      <c r="AI9" s="4158"/>
      <c r="AJ9" s="4158"/>
      <c r="AK9" s="4158"/>
      <c r="AL9" s="4158"/>
      <c r="AM9" s="4158"/>
      <c r="AN9" s="4158"/>
      <c r="AO9" s="4158"/>
      <c r="AP9" s="4159"/>
      <c r="AQ9" s="4241" t="s">
        <v>6</v>
      </c>
      <c r="AR9" s="4161" t="s">
        <v>7</v>
      </c>
      <c r="AS9" s="4161" t="s">
        <v>8</v>
      </c>
      <c r="AT9" s="4161" t="s">
        <v>9</v>
      </c>
      <c r="AU9" s="4161" t="s">
        <v>10</v>
      </c>
      <c r="AV9" s="4157" t="s">
        <v>11</v>
      </c>
      <c r="AW9" s="4161" t="s">
        <v>12</v>
      </c>
      <c r="AX9" s="4161" t="s">
        <v>13</v>
      </c>
      <c r="AZ9" s="10"/>
      <c r="BA9" s="10"/>
      <c r="BB9" s="10"/>
      <c r="BC9" s="10"/>
      <c r="BD9" s="10"/>
      <c r="BE9" s="10"/>
      <c r="BF9" s="10"/>
      <c r="BG9" s="10"/>
      <c r="BH9" s="10"/>
      <c r="BI9" s="10"/>
      <c r="BX9" s="2"/>
      <c r="BY9" s="2"/>
      <c r="DA9" s="15"/>
      <c r="DB9" s="15"/>
      <c r="DC9" s="15"/>
      <c r="DD9" s="15"/>
      <c r="DE9" s="15"/>
      <c r="DF9" s="15"/>
      <c r="DG9" s="15"/>
    </row>
    <row r="10" spans="1:112" ht="14.25" customHeight="1" x14ac:dyDescent="0.2">
      <c r="A10" s="3273"/>
      <c r="B10" s="3273"/>
      <c r="C10" s="3274"/>
      <c r="D10" s="3567"/>
      <c r="E10" s="3567"/>
      <c r="F10" s="4184"/>
      <c r="G10" s="4254" t="s">
        <v>14</v>
      </c>
      <c r="H10" s="4163"/>
      <c r="I10" s="4143" t="s">
        <v>15</v>
      </c>
      <c r="J10" s="4151"/>
      <c r="K10" s="4158" t="s">
        <v>16</v>
      </c>
      <c r="L10" s="4151"/>
      <c r="M10" s="4143" t="s">
        <v>17</v>
      </c>
      <c r="N10" s="4151"/>
      <c r="O10" s="4143" t="s">
        <v>18</v>
      </c>
      <c r="P10" s="4151"/>
      <c r="Q10" s="4143" t="s">
        <v>19</v>
      </c>
      <c r="R10" s="4151"/>
      <c r="S10" s="4143" t="s">
        <v>20</v>
      </c>
      <c r="T10" s="4151"/>
      <c r="U10" s="4143" t="s">
        <v>21</v>
      </c>
      <c r="V10" s="4151"/>
      <c r="W10" s="4143" t="s">
        <v>22</v>
      </c>
      <c r="X10" s="4151"/>
      <c r="Y10" s="4143" t="s">
        <v>23</v>
      </c>
      <c r="Z10" s="4150"/>
      <c r="AA10" s="4143" t="s">
        <v>24</v>
      </c>
      <c r="AB10" s="4150"/>
      <c r="AC10" s="4143" t="s">
        <v>25</v>
      </c>
      <c r="AD10" s="4150"/>
      <c r="AE10" s="4143" t="s">
        <v>26</v>
      </c>
      <c r="AF10" s="4150"/>
      <c r="AG10" s="4143" t="s">
        <v>27</v>
      </c>
      <c r="AH10" s="4150"/>
      <c r="AI10" s="4143" t="s">
        <v>28</v>
      </c>
      <c r="AJ10" s="4150"/>
      <c r="AK10" s="4143" t="s">
        <v>29</v>
      </c>
      <c r="AL10" s="4150"/>
      <c r="AM10" s="4143" t="s">
        <v>30</v>
      </c>
      <c r="AN10" s="4150"/>
      <c r="AO10" s="4143" t="s">
        <v>31</v>
      </c>
      <c r="AP10" s="4284"/>
      <c r="AQ10" s="3304"/>
      <c r="AR10" s="3290"/>
      <c r="AS10" s="3290"/>
      <c r="AT10" s="3290"/>
      <c r="AU10" s="3290"/>
      <c r="AV10" s="3417"/>
      <c r="AW10" s="3290"/>
      <c r="AX10" s="329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X10" s="2"/>
      <c r="BY10" s="2"/>
      <c r="DA10" s="15"/>
      <c r="DB10" s="15"/>
      <c r="DC10" s="15"/>
      <c r="DD10" s="15"/>
      <c r="DE10" s="15"/>
      <c r="DF10" s="15"/>
      <c r="DG10" s="15"/>
    </row>
    <row r="11" spans="1:112" x14ac:dyDescent="0.2">
      <c r="A11" s="3499"/>
      <c r="B11" s="3499"/>
      <c r="C11" s="4067"/>
      <c r="D11" s="2469" t="s">
        <v>32</v>
      </c>
      <c r="E11" s="2470" t="s">
        <v>33</v>
      </c>
      <c r="F11" s="2460" t="s">
        <v>34</v>
      </c>
      <c r="G11" s="2461" t="s">
        <v>33</v>
      </c>
      <c r="H11" s="2460" t="s">
        <v>34</v>
      </c>
      <c r="I11" s="2461" t="s">
        <v>33</v>
      </c>
      <c r="J11" s="2460" t="s">
        <v>34</v>
      </c>
      <c r="K11" s="2461" t="s">
        <v>33</v>
      </c>
      <c r="L11" s="2460" t="s">
        <v>34</v>
      </c>
      <c r="M11" s="2461" t="s">
        <v>33</v>
      </c>
      <c r="N11" s="2460" t="s">
        <v>34</v>
      </c>
      <c r="O11" s="2461" t="s">
        <v>33</v>
      </c>
      <c r="P11" s="2460" t="s">
        <v>34</v>
      </c>
      <c r="Q11" s="2461" t="s">
        <v>33</v>
      </c>
      <c r="R11" s="2460" t="s">
        <v>34</v>
      </c>
      <c r="S11" s="2461" t="s">
        <v>33</v>
      </c>
      <c r="T11" s="2460" t="s">
        <v>34</v>
      </c>
      <c r="U11" s="2461" t="s">
        <v>33</v>
      </c>
      <c r="V11" s="2460" t="s">
        <v>34</v>
      </c>
      <c r="W11" s="2461" t="s">
        <v>33</v>
      </c>
      <c r="X11" s="2460" t="s">
        <v>34</v>
      </c>
      <c r="Y11" s="2461" t="s">
        <v>33</v>
      </c>
      <c r="Z11" s="2460" t="s">
        <v>34</v>
      </c>
      <c r="AA11" s="2461" t="s">
        <v>33</v>
      </c>
      <c r="AB11" s="2460" t="s">
        <v>34</v>
      </c>
      <c r="AC11" s="2461" t="s">
        <v>33</v>
      </c>
      <c r="AD11" s="2460" t="s">
        <v>34</v>
      </c>
      <c r="AE11" s="2461" t="s">
        <v>33</v>
      </c>
      <c r="AF11" s="2460" t="s">
        <v>34</v>
      </c>
      <c r="AG11" s="2461" t="s">
        <v>33</v>
      </c>
      <c r="AH11" s="2460" t="s">
        <v>34</v>
      </c>
      <c r="AI11" s="2461" t="s">
        <v>33</v>
      </c>
      <c r="AJ11" s="2460" t="s">
        <v>34</v>
      </c>
      <c r="AK11" s="2461" t="s">
        <v>33</v>
      </c>
      <c r="AL11" s="2460" t="s">
        <v>34</v>
      </c>
      <c r="AM11" s="2461" t="s">
        <v>33</v>
      </c>
      <c r="AN11" s="2460" t="s">
        <v>34</v>
      </c>
      <c r="AO11" s="2461" t="s">
        <v>33</v>
      </c>
      <c r="AP11" s="2471" t="s">
        <v>34</v>
      </c>
      <c r="AQ11" s="4184"/>
      <c r="AR11" s="3855"/>
      <c r="AS11" s="3855"/>
      <c r="AT11" s="3855"/>
      <c r="AU11" s="3855"/>
      <c r="AV11" s="4072"/>
      <c r="AW11" s="3855"/>
      <c r="AX11" s="3855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X11" s="2"/>
      <c r="BY11" s="2"/>
      <c r="DA11" s="15"/>
      <c r="DB11" s="15"/>
      <c r="DC11" s="15"/>
      <c r="DD11" s="15"/>
      <c r="DE11" s="15"/>
      <c r="DF11" s="15"/>
      <c r="DG11" s="15"/>
    </row>
    <row r="12" spans="1:112" x14ac:dyDescent="0.2">
      <c r="A12" s="4303" t="s">
        <v>35</v>
      </c>
      <c r="B12" s="4304"/>
      <c r="C12" s="4305"/>
      <c r="D12" s="2472">
        <f>SUM(E12+F12)</f>
        <v>0</v>
      </c>
      <c r="E12" s="2473">
        <f>SUM(G12+I12+K12+M12+O12+Q12+S12+U12+W12+Y12+AA12+AC12+AE12+AG12+AI12+AK12+AM12+AO12)</f>
        <v>0</v>
      </c>
      <c r="F12" s="2474">
        <f t="shared" ref="E12:F15" si="0">SUM(H12+J12+L12+N12+P12+R12+T12+V12+X12+Z12+AB12+AD12+AF12+AH12+AJ12+AL12+AN12+AP12)</f>
        <v>0</v>
      </c>
      <c r="G12" s="24"/>
      <c r="H12" s="25"/>
      <c r="I12" s="2475"/>
      <c r="J12" s="25"/>
      <c r="K12" s="2475"/>
      <c r="L12" s="25"/>
      <c r="M12" s="24"/>
      <c r="N12" s="25"/>
      <c r="O12" s="24"/>
      <c r="P12" s="25"/>
      <c r="Q12" s="24"/>
      <c r="R12" s="27"/>
      <c r="S12" s="24"/>
      <c r="T12" s="27"/>
      <c r="U12" s="24"/>
      <c r="V12" s="27"/>
      <c r="W12" s="24"/>
      <c r="X12" s="27"/>
      <c r="Y12" s="24"/>
      <c r="Z12" s="27"/>
      <c r="AA12" s="24"/>
      <c r="AB12" s="27"/>
      <c r="AC12" s="24"/>
      <c r="AD12" s="27"/>
      <c r="AE12" s="24"/>
      <c r="AF12" s="27"/>
      <c r="AG12" s="24"/>
      <c r="AH12" s="27"/>
      <c r="AI12" s="24"/>
      <c r="AJ12" s="27"/>
      <c r="AK12" s="24"/>
      <c r="AL12" s="27"/>
      <c r="AM12" s="24"/>
      <c r="AN12" s="27"/>
      <c r="AO12" s="24"/>
      <c r="AP12" s="28"/>
      <c r="AQ12" s="25"/>
      <c r="AR12" s="25"/>
      <c r="AS12" s="29"/>
      <c r="AT12" s="29"/>
      <c r="AU12" s="29"/>
      <c r="AV12" s="29"/>
      <c r="AW12" s="29"/>
      <c r="AX12" s="29"/>
      <c r="AY12" s="30" t="str">
        <f>$CA12&amp;$CB12&amp;$CC12&amp;$CD12&amp;$CE12&amp;$CF12&amp;$CG12&amp;$CH12&amp;$CI12&amp;$CJ12&amp;$CK12&amp;$CL12&amp;$CM12&amp;$CN12&amp;$CO12&amp;$CP12&amp;$CQ12&amp;$CR12</f>
        <v/>
      </c>
      <c r="AZ12" s="31"/>
      <c r="BA12" s="31"/>
      <c r="BB12" s="31"/>
      <c r="BC12" s="31"/>
      <c r="BD12" s="31"/>
      <c r="BE12" s="31"/>
      <c r="BF12" s="10"/>
      <c r="BG12" s="10"/>
      <c r="BH12" s="10"/>
      <c r="BI12" s="10"/>
      <c r="BX12" s="2"/>
      <c r="BY12" s="2"/>
      <c r="CA12" s="32" t="str">
        <f>IF(DA12=1,"* Las consultas de 60 años NO DEBEN ser mayor que el total de Consultas entre 60-64 Años. ","")</f>
        <v/>
      </c>
      <c r="CB12" s="32" t="str">
        <f>IF(DB12=1,"* Las actividades de usuarios en situación de discapacidad NO DEBEN superar el total. ","")</f>
        <v/>
      </c>
      <c r="CC12" s="32" t="str">
        <f>IF(DC12=1,"* Las consultas de 12 años NO DEBEN ser mayor que el total de Consultas entre 10-14 Años. ","")</f>
        <v/>
      </c>
      <c r="CD12" s="32" t="str">
        <f>IF(DD12=1,"* Las consultas de Pacientes en control PSCV NO DEBEN ser mayor que el total de Consultas. ","")</f>
        <v/>
      </c>
      <c r="CE12" s="32" t="str">
        <f>IF(AND(AR12="",D12&lt;&gt;0),"* Recuerde que las Embarazadas deben ser incluídas en el ingreso por rango Etario (Digite CEROS si no tiene). ",IF(F12&lt;AR12,"* Las Embarazadas NO DEBEN ser mayor al total de mujeres. ",""))</f>
        <v/>
      </c>
      <c r="CF12" s="32" t="str">
        <f>IF(AND(AW12="",D12&lt;&gt;0),"* No olvide digitar la población SENAME (Digite CEROS si no tiene). ",IF(D12&lt;AW12,"* La Población SENAME NO DEBE ser mayor al Total. ",""))</f>
        <v/>
      </c>
      <c r="CG12" s="32" t="str">
        <f>IF(AND(AX12="",E12&lt;&gt;0),"* No olvide digitar la población Mejor Niñez (Digite CEROS si no tiene). ",IF(E12&lt;AX12,"* La Población Mejor Niñez NO DEBE ser mayor al Total. ",""))</f>
        <v/>
      </c>
      <c r="CH12" s="32" t="str">
        <f>IF(AND(AU12="",D12&lt;&gt;0),"* No olvide digitar la población Migrante (Digite CEROS si no tiene). ",IF(D12&lt;AU12,"* La Población Migrante NO DEBE ser mayor al Total. ",""))</f>
        <v/>
      </c>
      <c r="DA12" s="33">
        <f>IF(AS12&gt;(AK12+AL12),1,0)</f>
        <v>0</v>
      </c>
      <c r="DB12" s="33">
        <f>IF(D12&lt;AT12,1,0)</f>
        <v>0</v>
      </c>
      <c r="DC12" s="33">
        <f>IF((Y12+Z12)&lt;AQ12,1,0)</f>
        <v>0</v>
      </c>
      <c r="DD12" s="33">
        <f>IF(D12&lt;AV12,1,0)</f>
        <v>0</v>
      </c>
      <c r="DE12" s="33">
        <f>IF(AND(AR12="",D12&lt;&gt;0),1,IF(F12&lt;AR12,1,0))</f>
        <v>0</v>
      </c>
      <c r="DF12" s="33">
        <f t="shared" ref="DF12:DF15" si="1">IF(AND(AW12="",D12&lt;&gt;0),1,IF(D12&lt;AW12,1,0))</f>
        <v>0</v>
      </c>
      <c r="DG12" s="33">
        <f>IF(AND(AU12="",D12&lt;&gt;0),1,IF(D12&lt;AU12,1,0))</f>
        <v>0</v>
      </c>
      <c r="DH12" s="33">
        <f>IF(AND(AX12="",F12&lt;&gt;0),1,IF(F12&lt;AX12,1,0))</f>
        <v>0</v>
      </c>
    </row>
    <row r="13" spans="1:112" x14ac:dyDescent="0.2">
      <c r="A13" s="3475" t="s">
        <v>36</v>
      </c>
      <c r="B13" s="3476"/>
      <c r="C13" s="3477"/>
      <c r="D13" s="34">
        <f>SUM(E13+F13)</f>
        <v>0</v>
      </c>
      <c r="E13" s="35">
        <f t="shared" si="0"/>
        <v>0</v>
      </c>
      <c r="F13" s="36">
        <f>SUM(H13+J13+L13+N13+P13+R13+T13+V13+X13+Z13+AB13+AD13+AF13+AH13+AJ13+AL13+AN13+AP13)</f>
        <v>0</v>
      </c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9"/>
      <c r="S13" s="37"/>
      <c r="T13" s="39"/>
      <c r="U13" s="37"/>
      <c r="V13" s="39"/>
      <c r="W13" s="37"/>
      <c r="X13" s="39"/>
      <c r="Y13" s="37"/>
      <c r="Z13" s="39"/>
      <c r="AA13" s="37"/>
      <c r="AB13" s="39"/>
      <c r="AC13" s="37"/>
      <c r="AD13" s="39"/>
      <c r="AE13" s="37"/>
      <c r="AF13" s="39"/>
      <c r="AG13" s="37"/>
      <c r="AH13" s="39"/>
      <c r="AI13" s="37"/>
      <c r="AJ13" s="39"/>
      <c r="AK13" s="37"/>
      <c r="AL13" s="39"/>
      <c r="AM13" s="37"/>
      <c r="AN13" s="39"/>
      <c r="AO13" s="37"/>
      <c r="AP13" s="40"/>
      <c r="AQ13" s="38"/>
      <c r="AR13" s="38"/>
      <c r="AS13" s="41"/>
      <c r="AT13" s="41"/>
      <c r="AU13" s="41"/>
      <c r="AV13" s="41"/>
      <c r="AW13" s="41"/>
      <c r="AX13" s="41"/>
      <c r="AY13" s="30" t="str">
        <f t="shared" ref="AY13:AY15" si="2">$CA13&amp;$CB13&amp;$CC13&amp;$CD13&amp;$CE13&amp;$CF13&amp;$CG13&amp;$CH13&amp;$CI13&amp;$CJ13&amp;$CK13&amp;$CL13&amp;$CM13&amp;$CN13&amp;$CO13&amp;$CP13&amp;$CQ13&amp;$CR13</f>
        <v/>
      </c>
      <c r="AZ13" s="31"/>
      <c r="BA13" s="31"/>
      <c r="BB13" s="31"/>
      <c r="BC13" s="31"/>
      <c r="BD13" s="31"/>
      <c r="BE13" s="31"/>
      <c r="BF13" s="10"/>
      <c r="BG13" s="10"/>
      <c r="BH13" s="10"/>
      <c r="BI13" s="10"/>
      <c r="BX13" s="2"/>
      <c r="BY13" s="2"/>
      <c r="CA13" s="32" t="str">
        <f>IF(DA13=1,"* Las consultas de 60 años NO DEBEN ser mayor que el total de Consultas entre 60-64 Años. ","")</f>
        <v/>
      </c>
      <c r="CB13" s="32" t="str">
        <f>IF(DB13=1,"* Las actividades de usuarios en situación de discapacidad NO DEBEN superar el total. ","")</f>
        <v/>
      </c>
      <c r="CC13" s="32" t="str">
        <f>IF(DC13=1,"* Las consultas de 12 años NO DEBEN ser mayor que el total de Consultas entre 10-14 Años. ","")</f>
        <v/>
      </c>
      <c r="CD13" s="32" t="str">
        <f>IF(DD13=1,"* Las consultas de Pacientes en control PSCV NO DEBEN ser mayor que el total de Consultas. ","")</f>
        <v/>
      </c>
      <c r="CE13" s="32" t="str">
        <f>IF(AND(AR13="",D13&lt;&gt;0),"* Recuerde que las Embarazadas deben ser incluídas en el ingreso por rango Etario (Digite CEROS si no tiene). ",IF(F13&lt;AR13,"* Las Embarazadas NO DEBEN ser mayor al total de mujeres. ",""))</f>
        <v/>
      </c>
      <c r="CF13" s="32" t="str">
        <f t="shared" ref="CF13:CF15" si="3">IF(AND(AW13="",D13&lt;&gt;0),"* No olvide digitar la población SENAME (Digite CEROS si no tiene). ",IF(D13&lt;AW13,"* La Población SENAME NO DEBE ser mayor al Total. ",""))</f>
        <v/>
      </c>
      <c r="CG13" s="32" t="str">
        <f t="shared" ref="CG13:CG15" si="4">IF(AND(AX13="",E13&lt;&gt;0),"* No olvide digitar la población Mejor Niñez (Digite CEROS si no tiene). ",IF(E13&lt;AX13,"* La Población Mejor Niñez NO DEBE ser mayor al Total. ",""))</f>
        <v/>
      </c>
      <c r="CH13" s="32" t="str">
        <f t="shared" ref="CH13:CH15" si="5">IF(AND(AU13="",D13&lt;&gt;0),"* No olvide digitar la población Migrante (Digite CEROS si no tiene). ",IF(D13&lt;AU13,"* La Población Migrante NO DEBE ser mayor al Total. ",""))</f>
        <v/>
      </c>
      <c r="DA13" s="33">
        <f>IF(AS13&gt;(AK13+AL13),1,0)</f>
        <v>0</v>
      </c>
      <c r="DB13" s="33">
        <f>IF(D13&lt;AT13,1,0)</f>
        <v>0</v>
      </c>
      <c r="DC13" s="33">
        <f>IF((Y13+Z13)&lt;AQ13,1,0)</f>
        <v>0</v>
      </c>
      <c r="DD13" s="33">
        <f>IF(D13&lt;AV13,1,0)</f>
        <v>0</v>
      </c>
      <c r="DE13" s="33">
        <f>IF(AND(AR13="",D13&lt;&gt;0),1,IF(F13&lt;AR13,1,0))</f>
        <v>0</v>
      </c>
      <c r="DF13" s="33">
        <f t="shared" si="1"/>
        <v>0</v>
      </c>
      <c r="DG13" s="33">
        <f>IF(AND(AU13="",D13&lt;&gt;0),1,IF(D13&lt;AU13,1,0))</f>
        <v>0</v>
      </c>
      <c r="DH13" s="33">
        <f t="shared" ref="DH13:DH15" si="6">IF(AND(AX13="",F13&lt;&gt;0),1,IF(F13&lt;AX13,1,0))</f>
        <v>0</v>
      </c>
    </row>
    <row r="14" spans="1:112" x14ac:dyDescent="0.2">
      <c r="A14" s="3475" t="s">
        <v>37</v>
      </c>
      <c r="B14" s="3476"/>
      <c r="C14" s="3477"/>
      <c r="D14" s="34">
        <f>SUM(E14+F14)</f>
        <v>0</v>
      </c>
      <c r="E14" s="35">
        <f t="shared" si="0"/>
        <v>0</v>
      </c>
      <c r="F14" s="36">
        <f t="shared" si="0"/>
        <v>0</v>
      </c>
      <c r="G14" s="37"/>
      <c r="H14" s="38"/>
      <c r="I14" s="37"/>
      <c r="J14" s="38"/>
      <c r="K14" s="37"/>
      <c r="L14" s="38"/>
      <c r="M14" s="37"/>
      <c r="N14" s="39"/>
      <c r="O14" s="37"/>
      <c r="P14" s="39"/>
      <c r="Q14" s="37"/>
      <c r="R14" s="39"/>
      <c r="S14" s="37"/>
      <c r="T14" s="39"/>
      <c r="U14" s="37"/>
      <c r="V14" s="39"/>
      <c r="W14" s="37"/>
      <c r="X14" s="39"/>
      <c r="Y14" s="37"/>
      <c r="Z14" s="39"/>
      <c r="AA14" s="37"/>
      <c r="AB14" s="39"/>
      <c r="AC14" s="37"/>
      <c r="AD14" s="39"/>
      <c r="AE14" s="37"/>
      <c r="AF14" s="39"/>
      <c r="AG14" s="37"/>
      <c r="AH14" s="39"/>
      <c r="AI14" s="37"/>
      <c r="AJ14" s="39"/>
      <c r="AK14" s="37"/>
      <c r="AL14" s="39"/>
      <c r="AM14" s="37"/>
      <c r="AN14" s="39"/>
      <c r="AO14" s="37"/>
      <c r="AP14" s="40"/>
      <c r="AQ14" s="38"/>
      <c r="AR14" s="38"/>
      <c r="AS14" s="41"/>
      <c r="AT14" s="41"/>
      <c r="AU14" s="41"/>
      <c r="AV14" s="41"/>
      <c r="AW14" s="41"/>
      <c r="AX14" s="41"/>
      <c r="AY14" s="30" t="str">
        <f t="shared" si="2"/>
        <v/>
      </c>
      <c r="AZ14" s="31"/>
      <c r="BA14" s="31"/>
      <c r="BB14" s="31"/>
      <c r="BC14" s="31"/>
      <c r="BD14" s="31"/>
      <c r="BE14" s="31"/>
      <c r="BF14" s="10"/>
      <c r="BG14" s="10"/>
      <c r="BH14" s="10"/>
      <c r="BI14" s="10"/>
      <c r="BX14" s="2"/>
      <c r="BY14" s="2"/>
      <c r="CA14" s="32" t="str">
        <f>IF(DA14=1,"* Las consultas de 60 años NO DEBEN ser mayor que el total de Consultas entre 60-64 Años. ","")</f>
        <v/>
      </c>
      <c r="CB14" s="32" t="str">
        <f>IF(DB14=1,"* Las actividades de usuarios en situación de discapacidad NO DEBEN superar el total. ","")</f>
        <v/>
      </c>
      <c r="CC14" s="32" t="str">
        <f>IF(DC14=1,"* Las consultas de 12 años NO DEBEN ser mayor que el total de Consultas entre 10-14 Años. ","")</f>
        <v/>
      </c>
      <c r="CD14" s="32" t="str">
        <f>IF(DD14=1,"* Las consultas de Pacientes en control PSCV NO DEBEN ser mayor que el total de Consultas. ","")</f>
        <v/>
      </c>
      <c r="CE14" s="32" t="str">
        <f>IF(AND(AR14="",D14&lt;&gt;0),"* Recuerde que las Embarazadas deben ser incluídas en el ingreso por rango Etario (Digite CEROS si no tiene). ",IF(F14&lt;AR14,"* Las Embarazadas NO DEBEN ser mayor al total de mujeres. ",""))</f>
        <v/>
      </c>
      <c r="CF14" s="32" t="str">
        <f t="shared" si="3"/>
        <v/>
      </c>
      <c r="CG14" s="32" t="str">
        <f t="shared" si="4"/>
        <v/>
      </c>
      <c r="CH14" s="32" t="str">
        <f t="shared" si="5"/>
        <v/>
      </c>
      <c r="DA14" s="33">
        <f>IF(AS14&gt;(AK14+AL14),1,0)</f>
        <v>0</v>
      </c>
      <c r="DB14" s="33">
        <f>IF(D14&lt;AT14,1,0)</f>
        <v>0</v>
      </c>
      <c r="DC14" s="33">
        <f>IF((Y14+Z14)&lt;AQ14,1,0)</f>
        <v>0</v>
      </c>
      <c r="DD14" s="33">
        <f>IF(D14&lt;AV14,1,0)</f>
        <v>0</v>
      </c>
      <c r="DE14" s="33">
        <f>IF(AND(AR14="",D14&lt;&gt;0),1,IF(F14&lt;AR14,1,0))</f>
        <v>0</v>
      </c>
      <c r="DF14" s="33">
        <f t="shared" si="1"/>
        <v>0</v>
      </c>
      <c r="DG14" s="33">
        <f>IF(AND(AU14="",D14&lt;&gt;0),1,IF(D14&lt;AU14,1,0))</f>
        <v>0</v>
      </c>
      <c r="DH14" s="33">
        <f t="shared" si="6"/>
        <v>0</v>
      </c>
    </row>
    <row r="15" spans="1:112" x14ac:dyDescent="0.2">
      <c r="A15" s="3478" t="s">
        <v>38</v>
      </c>
      <c r="B15" s="3479"/>
      <c r="C15" s="3480"/>
      <c r="D15" s="42">
        <f>SUM(E15+F15)</f>
        <v>0</v>
      </c>
      <c r="E15" s="43">
        <f>SUM(G15+I15+K15+M15+O15+Q15+S15+U15+W15+Y15+AA15+AC15+AE15+AG15+AI15+AK15+AM15+AO15)</f>
        <v>0</v>
      </c>
      <c r="F15" s="44">
        <f t="shared" si="0"/>
        <v>0</v>
      </c>
      <c r="G15" s="45"/>
      <c r="H15" s="46"/>
      <c r="I15" s="45"/>
      <c r="J15" s="46"/>
      <c r="K15" s="45"/>
      <c r="L15" s="46"/>
      <c r="M15" s="45"/>
      <c r="N15" s="47"/>
      <c r="O15" s="45"/>
      <c r="P15" s="47"/>
      <c r="Q15" s="45"/>
      <c r="R15" s="47"/>
      <c r="S15" s="45"/>
      <c r="T15" s="47"/>
      <c r="U15" s="45"/>
      <c r="V15" s="47"/>
      <c r="W15" s="45"/>
      <c r="X15" s="47"/>
      <c r="Y15" s="45"/>
      <c r="Z15" s="47"/>
      <c r="AA15" s="45"/>
      <c r="AB15" s="47"/>
      <c r="AC15" s="45"/>
      <c r="AD15" s="47"/>
      <c r="AE15" s="45"/>
      <c r="AF15" s="47"/>
      <c r="AG15" s="45"/>
      <c r="AH15" s="47"/>
      <c r="AI15" s="45"/>
      <c r="AJ15" s="47"/>
      <c r="AK15" s="45"/>
      <c r="AL15" s="47"/>
      <c r="AM15" s="45"/>
      <c r="AN15" s="47"/>
      <c r="AO15" s="45"/>
      <c r="AP15" s="48"/>
      <c r="AQ15" s="46"/>
      <c r="AR15" s="46"/>
      <c r="AS15" s="49"/>
      <c r="AT15" s="49"/>
      <c r="AU15" s="49"/>
      <c r="AV15" s="49"/>
      <c r="AW15" s="49"/>
      <c r="AX15" s="49"/>
      <c r="AY15" s="30" t="str">
        <f t="shared" si="2"/>
        <v/>
      </c>
      <c r="AZ15" s="31"/>
      <c r="BA15" s="31"/>
      <c r="BB15" s="31"/>
      <c r="BC15" s="31"/>
      <c r="BD15" s="31"/>
      <c r="BE15" s="31"/>
      <c r="BF15" s="10"/>
      <c r="BG15" s="10"/>
      <c r="BH15" s="10"/>
      <c r="BI15" s="10"/>
      <c r="BJ15" s="10"/>
      <c r="BK15" s="10"/>
      <c r="BX15" s="2"/>
      <c r="BY15" s="2"/>
      <c r="CA15" s="32" t="str">
        <f>IF(DA15=1,"* Las consultas de 60 años NO DEBEN ser mayor que el total de Consultas entre 60-64 Años. ","")</f>
        <v/>
      </c>
      <c r="CB15" s="32" t="str">
        <f>IF(DB15=1,"* Las actividades de usuarios en situación de discapacidad NO DEBEN superar el total. ","")</f>
        <v/>
      </c>
      <c r="CC15" s="32" t="str">
        <f>IF(DC15=1,"* Las consultas de 12 años NO DEBEN ser mayor que el total de Consultas entre 10-14 Años. ","")</f>
        <v/>
      </c>
      <c r="CD15" s="32" t="str">
        <f>IF(DD15=1,"* Las consultas de Pacientes en control PSCV NO DEBEN ser mayor que el total de Consultas. ","")</f>
        <v/>
      </c>
      <c r="CE15" s="32" t="str">
        <f>IF(AND(AR15="",D15&lt;&gt;0),"* Recuerde que las Embarazadas deben ser incluídas en el ingreso por rango Etario (Digite CEROS si no tiene). ",IF(F15&lt;AR15,"* Las Embarazadas NO DEBEN ser mayor al total de mujeres. ",""))</f>
        <v/>
      </c>
      <c r="CF15" s="32" t="str">
        <f t="shared" si="3"/>
        <v/>
      </c>
      <c r="CG15" s="32" t="str">
        <f t="shared" si="4"/>
        <v/>
      </c>
      <c r="CH15" s="32" t="str">
        <f t="shared" si="5"/>
        <v/>
      </c>
      <c r="DA15" s="33">
        <f>IF(AS15&gt;(AK15+AL15),1,0)</f>
        <v>0</v>
      </c>
      <c r="DB15" s="33">
        <f>IF(D15&lt;AT15,1,0)</f>
        <v>0</v>
      </c>
      <c r="DC15" s="33">
        <f>IF((Y15+Z15)&lt;AQ15,1,0)</f>
        <v>0</v>
      </c>
      <c r="DD15" s="33">
        <f>IF(D15&lt;AV15,1,0)</f>
        <v>0</v>
      </c>
      <c r="DE15" s="33">
        <f>IF(AND(AR15="",D15&lt;&gt;0),1,IF(F15&lt;AR15,1,0))</f>
        <v>0</v>
      </c>
      <c r="DF15" s="33">
        <f t="shared" si="1"/>
        <v>0</v>
      </c>
      <c r="DG15" s="33">
        <f>IF(AND(AU15="",D15&lt;&gt;0),1,IF(D15&lt;AU15,1,0))</f>
        <v>0</v>
      </c>
      <c r="DH15" s="33">
        <f t="shared" si="6"/>
        <v>0</v>
      </c>
    </row>
    <row r="16" spans="1:112" x14ac:dyDescent="0.2">
      <c r="A16" s="50" t="s">
        <v>39</v>
      </c>
      <c r="B16" s="51"/>
      <c r="C16" s="51"/>
      <c r="D16" s="14"/>
      <c r="E16" s="14"/>
      <c r="F16" s="14"/>
      <c r="G16" s="2476"/>
      <c r="H16" s="2476"/>
      <c r="I16" s="14"/>
      <c r="J16" s="14"/>
      <c r="K16" s="14"/>
      <c r="L16" s="14"/>
      <c r="M16" s="14"/>
      <c r="N16" s="14"/>
      <c r="O16" s="14"/>
      <c r="P16" s="53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BU16" s="4"/>
      <c r="BV16" s="4"/>
      <c r="BW16" s="4"/>
      <c r="DA16" s="15"/>
      <c r="DB16" s="15"/>
      <c r="DC16" s="15"/>
      <c r="DD16" s="15"/>
      <c r="DE16" s="15"/>
      <c r="DF16" s="15"/>
      <c r="DG16" s="15"/>
    </row>
    <row r="17" spans="1:112" ht="14.25" customHeight="1" x14ac:dyDescent="0.2">
      <c r="A17" s="4152" t="s">
        <v>40</v>
      </c>
      <c r="B17" s="4153"/>
      <c r="C17" s="4154"/>
      <c r="D17" s="4143" t="s">
        <v>41</v>
      </c>
      <c r="E17" s="4158"/>
      <c r="F17" s="4151"/>
      <c r="G17" s="4306" t="s">
        <v>14</v>
      </c>
      <c r="H17" s="4307"/>
      <c r="I17" s="4151" t="s">
        <v>15</v>
      </c>
      <c r="J17" s="4288"/>
      <c r="K17" s="4143" t="s">
        <v>16</v>
      </c>
      <c r="L17" s="4151"/>
      <c r="M17" s="4151" t="s">
        <v>17</v>
      </c>
      <c r="N17" s="4288"/>
      <c r="O17" s="4143" t="s">
        <v>18</v>
      </c>
      <c r="P17" s="4151"/>
      <c r="Q17" s="4143" t="s">
        <v>19</v>
      </c>
      <c r="R17" s="4151"/>
      <c r="S17" s="4143" t="s">
        <v>20</v>
      </c>
      <c r="T17" s="4151"/>
      <c r="U17" s="4143" t="s">
        <v>21</v>
      </c>
      <c r="V17" s="4151"/>
      <c r="W17" s="4158" t="s">
        <v>22</v>
      </c>
      <c r="X17" s="4158"/>
      <c r="Y17" s="4143" t="s">
        <v>23</v>
      </c>
      <c r="Z17" s="4150"/>
      <c r="AA17" s="4158" t="s">
        <v>24</v>
      </c>
      <c r="AB17" s="4292"/>
      <c r="AC17" s="4158" t="s">
        <v>25</v>
      </c>
      <c r="AD17" s="4292"/>
      <c r="AE17" s="4158" t="s">
        <v>26</v>
      </c>
      <c r="AF17" s="4292"/>
      <c r="AG17" s="4158" t="s">
        <v>27</v>
      </c>
      <c r="AH17" s="4292"/>
      <c r="AI17" s="4158" t="s">
        <v>28</v>
      </c>
      <c r="AJ17" s="4292"/>
      <c r="AK17" s="4158" t="s">
        <v>29</v>
      </c>
      <c r="AL17" s="4292"/>
      <c r="AM17" s="4158" t="s">
        <v>30</v>
      </c>
      <c r="AN17" s="4150"/>
      <c r="AO17" s="4158" t="s">
        <v>31</v>
      </c>
      <c r="AP17" s="4284"/>
      <c r="AQ17" s="4241" t="s">
        <v>6</v>
      </c>
      <c r="AR17" s="4241" t="s">
        <v>7</v>
      </c>
      <c r="AS17" s="4161" t="s">
        <v>8</v>
      </c>
      <c r="AT17" s="4161" t="s">
        <v>42</v>
      </c>
      <c r="AU17" s="4241" t="s">
        <v>9</v>
      </c>
      <c r="AV17" s="4301" t="s">
        <v>10</v>
      </c>
      <c r="AW17" s="4301" t="s">
        <v>12</v>
      </c>
      <c r="AX17" s="4301" t="s">
        <v>13</v>
      </c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5"/>
      <c r="BT17" s="5"/>
      <c r="BU17" s="5"/>
      <c r="BV17" s="5"/>
      <c r="BW17" s="5"/>
      <c r="DA17" s="15"/>
      <c r="DB17" s="15"/>
      <c r="DC17" s="15"/>
      <c r="DD17" s="15"/>
      <c r="DE17" s="15"/>
      <c r="DF17" s="15"/>
      <c r="DG17" s="15"/>
    </row>
    <row r="18" spans="1:112" x14ac:dyDescent="0.2">
      <c r="A18" s="4066"/>
      <c r="B18" s="3499"/>
      <c r="C18" s="4067"/>
      <c r="D18" s="2461" t="s">
        <v>32</v>
      </c>
      <c r="E18" s="2477" t="s">
        <v>33</v>
      </c>
      <c r="F18" s="617" t="s">
        <v>34</v>
      </c>
      <c r="G18" s="2461" t="s">
        <v>33</v>
      </c>
      <c r="H18" s="2460" t="s">
        <v>34</v>
      </c>
      <c r="I18" s="2478" t="s">
        <v>33</v>
      </c>
      <c r="J18" s="617" t="s">
        <v>34</v>
      </c>
      <c r="K18" s="2478" t="s">
        <v>33</v>
      </c>
      <c r="L18" s="2479" t="s">
        <v>34</v>
      </c>
      <c r="M18" s="2478" t="s">
        <v>33</v>
      </c>
      <c r="N18" s="617" t="s">
        <v>34</v>
      </c>
      <c r="O18" s="2478" t="s">
        <v>33</v>
      </c>
      <c r="P18" s="617" t="s">
        <v>34</v>
      </c>
      <c r="Q18" s="2478" t="s">
        <v>33</v>
      </c>
      <c r="R18" s="617" t="s">
        <v>34</v>
      </c>
      <c r="S18" s="2478" t="s">
        <v>33</v>
      </c>
      <c r="T18" s="617" t="s">
        <v>34</v>
      </c>
      <c r="U18" s="2461" t="s">
        <v>33</v>
      </c>
      <c r="V18" s="2460" t="s">
        <v>34</v>
      </c>
      <c r="W18" s="2459" t="s">
        <v>33</v>
      </c>
      <c r="X18" s="2480" t="s">
        <v>34</v>
      </c>
      <c r="Y18" s="2461" t="s">
        <v>33</v>
      </c>
      <c r="Z18" s="2460" t="s">
        <v>34</v>
      </c>
      <c r="AA18" s="2459" t="s">
        <v>33</v>
      </c>
      <c r="AB18" s="2480" t="s">
        <v>34</v>
      </c>
      <c r="AC18" s="2461" t="s">
        <v>33</v>
      </c>
      <c r="AD18" s="2460" t="s">
        <v>34</v>
      </c>
      <c r="AE18" s="2459" t="s">
        <v>33</v>
      </c>
      <c r="AF18" s="2480" t="s">
        <v>34</v>
      </c>
      <c r="AG18" s="2461" t="s">
        <v>33</v>
      </c>
      <c r="AH18" s="2460" t="s">
        <v>34</v>
      </c>
      <c r="AI18" s="2459" t="s">
        <v>33</v>
      </c>
      <c r="AJ18" s="2480" t="s">
        <v>34</v>
      </c>
      <c r="AK18" s="2461" t="s">
        <v>33</v>
      </c>
      <c r="AL18" s="2460" t="s">
        <v>34</v>
      </c>
      <c r="AM18" s="2459" t="s">
        <v>33</v>
      </c>
      <c r="AN18" s="2460" t="s">
        <v>34</v>
      </c>
      <c r="AO18" s="2459" t="s">
        <v>33</v>
      </c>
      <c r="AP18" s="2471" t="s">
        <v>34</v>
      </c>
      <c r="AQ18" s="3304"/>
      <c r="AR18" s="3471"/>
      <c r="AS18" s="3855"/>
      <c r="AT18" s="3855"/>
      <c r="AU18" s="4184"/>
      <c r="AV18" s="4047"/>
      <c r="AW18" s="4047"/>
      <c r="AX18" s="4047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5"/>
      <c r="BT18" s="5"/>
      <c r="BU18" s="5"/>
      <c r="BV18" s="5"/>
      <c r="BW18" s="5"/>
      <c r="DA18" s="15"/>
      <c r="DB18" s="15"/>
      <c r="DC18" s="15"/>
      <c r="DD18" s="15"/>
      <c r="DE18" s="15"/>
      <c r="DF18" s="15"/>
      <c r="DG18" s="15"/>
    </row>
    <row r="19" spans="1:112" ht="14.25" customHeight="1" x14ac:dyDescent="0.2">
      <c r="A19" s="4261" t="s">
        <v>43</v>
      </c>
      <c r="B19" s="4262"/>
      <c r="C19" s="4302"/>
      <c r="D19" s="2481">
        <f>SUM(E19+F19)</f>
        <v>0</v>
      </c>
      <c r="E19" s="2473">
        <f>SUM(G19+I19+K19+M19+O19+Q19+S19+U19+W19+Y19+AA19+AC19+AE19+AG19+AI19+AK19+AM19+AO19)</f>
        <v>0</v>
      </c>
      <c r="F19" s="2474">
        <f>SUM(H19+J19+L19+N19+P19+R19+T19+V19+X19+Z19+AB19+AD19+AF19+AH19+AJ19+AL19+AN19+AP19)</f>
        <v>0</v>
      </c>
      <c r="G19" s="2475"/>
      <c r="H19" s="2465"/>
      <c r="I19" s="2475"/>
      <c r="J19" s="2482"/>
      <c r="K19" s="2475"/>
      <c r="L19" s="2465"/>
      <c r="M19" s="2475"/>
      <c r="N19" s="2482"/>
      <c r="O19" s="2475"/>
      <c r="P19" s="2465"/>
      <c r="Q19" s="2475"/>
      <c r="R19" s="2465"/>
      <c r="S19" s="2475"/>
      <c r="T19" s="2465"/>
      <c r="U19" s="2475"/>
      <c r="V19" s="2465"/>
      <c r="W19" s="2464"/>
      <c r="X19" s="2483"/>
      <c r="Y19" s="2475"/>
      <c r="Z19" s="2465"/>
      <c r="AA19" s="2464"/>
      <c r="AB19" s="2483"/>
      <c r="AC19" s="2475"/>
      <c r="AD19" s="2465"/>
      <c r="AE19" s="2464"/>
      <c r="AF19" s="2483"/>
      <c r="AG19" s="2475"/>
      <c r="AH19" s="2465"/>
      <c r="AI19" s="2464"/>
      <c r="AJ19" s="2483"/>
      <c r="AK19" s="2475"/>
      <c r="AL19" s="2465"/>
      <c r="AM19" s="2464"/>
      <c r="AN19" s="2465"/>
      <c r="AO19" s="2464"/>
      <c r="AP19" s="2466"/>
      <c r="AQ19" s="2484"/>
      <c r="AR19" s="2482"/>
      <c r="AS19" s="2485"/>
      <c r="AT19" s="2485"/>
      <c r="AU19" s="2485"/>
      <c r="AV19" s="2485"/>
      <c r="AW19" s="2485"/>
      <c r="AX19" s="2485"/>
      <c r="AY19" s="30" t="str">
        <f t="shared" ref="AY19:AY35" si="7">$CA19&amp;$CB19&amp;$CC19&amp;$CD19&amp;$CE19&amp;$CF19&amp;$CG19&amp;$CH19&amp;$CI19&amp;$CJ19&amp;$CK19&amp;$CL19&amp;$CM19&amp;$CN19&amp;$CO19&amp;$CP19&amp;$CQ19&amp;$CR19</f>
        <v/>
      </c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5"/>
      <c r="BT19" s="5"/>
      <c r="BU19" s="5"/>
      <c r="BV19" s="5"/>
      <c r="BW19" s="5"/>
      <c r="CA19" s="32" t="str">
        <f>IF(DA19=1,"* Las consultas de 60 años NO DEBEN ser mayor que el total de Consultas entre 60-64 Años. ","")</f>
        <v/>
      </c>
      <c r="CB19" s="32" t="str">
        <f>IF(DB19=1,"* Las actividades de usuarios en situación de discapacidad NO DEBEN superar el total. ","")</f>
        <v/>
      </c>
      <c r="CC19" s="32" t="str">
        <f>IF(DC19=1,"* Las consultas de 12 años NO DEBEN ser mayor que el total de Consultas entre 10-14 Años. ","")</f>
        <v/>
      </c>
      <c r="CD19" s="32" t="str">
        <f>IF(DD19=1,"* Las consultas de Pacientes en control PSCV NO DEBEN ser mayor que el total de Consultas. ","")</f>
        <v/>
      </c>
      <c r="CE19" s="32" t="str">
        <f>IF(AND(AR19="",D19&lt;&gt;0),"* Recuerde que las Embarazadas deben ser incluídas en el ingreso por rango Etario (Digite CEROS si no tiene). ",IF(F19&lt;AR19,"* Las Embarazadas NO DEBEN ser mayor al total de mujeres. ",""))</f>
        <v/>
      </c>
      <c r="CF19" s="32" t="str">
        <f>IF(AND(AW19="",D19&lt;&gt;0),"* No olvide digitar la población SENAME (Digite CEROS si no tiene). ",IF(D19&lt;AW19,"* La Población SENAME NO DEBE ser mayor al Total. ",""))</f>
        <v/>
      </c>
      <c r="CG19" s="32" t="str">
        <f>IF(AND(AX19="",E19&lt;&gt;0),"* No olvide digitar la población Mejor Niñez (Digite CEROS si no tiene). ",IF(E19&lt;AX19,"* La Población Mejor Niñez NO DEBE ser mayor al Total. ",""))</f>
        <v/>
      </c>
      <c r="CH19" s="32" t="str">
        <f>IF(AND(AU19="",D19&lt;&gt;0),"* No olvide digitar la población Migrante (Digite CEROS si no tiene). ",IF(D19&lt;AU19,"* La Población Migrante NO DEBE ser mayor al Total. ",""))</f>
        <v/>
      </c>
      <c r="DA19" s="33">
        <f t="shared" ref="DA19:DA35" si="8">IF(AS19&gt;(AK19+AL19),1,0)</f>
        <v>0</v>
      </c>
      <c r="DB19" s="33">
        <f t="shared" ref="DB19:DB35" si="9">IF(D19&lt;AT19,1,0)</f>
        <v>0</v>
      </c>
      <c r="DC19" s="33">
        <f t="shared" ref="DC19:DC35" si="10">IF((Y19+Z19)&lt;AQ19,1,0)</f>
        <v>0</v>
      </c>
      <c r="DD19" s="33">
        <f t="shared" ref="DD19:DD35" si="11">IF(D19&lt;AV19,1,0)</f>
        <v>0</v>
      </c>
      <c r="DE19" s="33">
        <f t="shared" ref="DE19:DE35" si="12">IF(AND(AR19="",D19&lt;&gt;0),1,IF(F19&lt;AR19,1,0))</f>
        <v>0</v>
      </c>
      <c r="DF19" s="33">
        <f>IF(AND(AW19="",D19&lt;&gt;0),1,IF(D19&lt;AW19,1,0))</f>
        <v>0</v>
      </c>
      <c r="DG19" s="33">
        <f t="shared" ref="DG19:DG35" si="13">IF(AND(AU19="",D19&lt;&gt;0),1,IF(D19&lt;AU19,1,0))</f>
        <v>0</v>
      </c>
      <c r="DH19" s="33">
        <f t="shared" ref="DH19:DH35" si="14">IF(AND(AX19="",F19&lt;&gt;0),1,IF(F19&lt;AX19,1,0))</f>
        <v>0</v>
      </c>
    </row>
    <row r="20" spans="1:112" ht="14.25" customHeight="1" x14ac:dyDescent="0.2">
      <c r="A20" s="3357" t="s">
        <v>44</v>
      </c>
      <c r="B20" s="3358"/>
      <c r="C20" s="3359"/>
      <c r="D20" s="64">
        <f t="shared" ref="D20:D35" si="15">SUM(E20+F20)</f>
        <v>0</v>
      </c>
      <c r="E20" s="35">
        <f>SUM(U20+W20+Y20+AA20+AC20+AE20+AG20+AI20+AK20+AM20+AO20)</f>
        <v>0</v>
      </c>
      <c r="F20" s="36">
        <f>SUM(V20+X20+Z20+AB20+AD20+AF20+AH20+AJ20+AL20+AN20+AP20)</f>
        <v>0</v>
      </c>
      <c r="G20" s="65"/>
      <c r="H20" s="66"/>
      <c r="I20" s="65"/>
      <c r="J20" s="67"/>
      <c r="K20" s="65"/>
      <c r="L20" s="66"/>
      <c r="M20" s="65"/>
      <c r="N20" s="67"/>
      <c r="O20" s="65"/>
      <c r="P20" s="66"/>
      <c r="Q20" s="65"/>
      <c r="R20" s="66"/>
      <c r="S20" s="65"/>
      <c r="T20" s="66"/>
      <c r="U20" s="37"/>
      <c r="V20" s="39"/>
      <c r="W20" s="68"/>
      <c r="X20" s="69"/>
      <c r="Y20" s="37"/>
      <c r="Z20" s="39"/>
      <c r="AA20" s="68"/>
      <c r="AB20" s="69"/>
      <c r="AC20" s="37"/>
      <c r="AD20" s="39"/>
      <c r="AE20" s="68"/>
      <c r="AF20" s="69"/>
      <c r="AG20" s="37"/>
      <c r="AH20" s="39"/>
      <c r="AI20" s="68"/>
      <c r="AJ20" s="69"/>
      <c r="AK20" s="37"/>
      <c r="AL20" s="39"/>
      <c r="AM20" s="68"/>
      <c r="AN20" s="39"/>
      <c r="AO20" s="68"/>
      <c r="AP20" s="40"/>
      <c r="AQ20" s="70"/>
      <c r="AR20" s="38"/>
      <c r="AS20" s="71"/>
      <c r="AT20" s="71"/>
      <c r="AU20" s="71"/>
      <c r="AV20" s="71"/>
      <c r="AW20" s="71"/>
      <c r="AX20" s="71"/>
      <c r="AY20" s="30" t="str">
        <f t="shared" si="7"/>
        <v/>
      </c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5"/>
      <c r="BT20" s="5"/>
      <c r="BU20" s="5"/>
      <c r="BV20" s="5"/>
      <c r="BW20" s="5"/>
      <c r="CA20" s="32" t="str">
        <f t="shared" ref="CA20:CA35" si="16">IF(DA20=1,"* Las consultas de 60 años NO DEBEN ser mayor que el total de Consultas entre 60-64 Años. ","")</f>
        <v/>
      </c>
      <c r="CB20" s="32" t="str">
        <f t="shared" ref="CB20:CB35" si="17">IF(DB20=1,"* Las actividades de usuarios en situación de discapacidad NO DEBEN superar el total. ","")</f>
        <v/>
      </c>
      <c r="CC20" s="32" t="str">
        <f t="shared" ref="CC20:CC35" si="18">IF(DC20=1,"* Las consultas de 12 años NO DEBEN ser mayor que el total de Consultas entre 10-14 Años. ","")</f>
        <v/>
      </c>
      <c r="CD20" s="32" t="str">
        <f t="shared" ref="CD20:CD35" si="19">IF(DD20=1,"* Las consultas de Pacientes en control PSCV NO DEBEN ser mayor que el total de Consultas. ","")</f>
        <v/>
      </c>
      <c r="CE20" s="32" t="str">
        <f t="shared" ref="CE20:CE35" si="20">IF(AND(AR20="",D20&lt;&gt;0),"* Recuerde que las Embarazadas deben ser incluídas en el ingreso por rango Etario (Digite CEROS si no tiene). ",IF(F20&lt;AR20,"* Las Embarazadas NO DEBEN ser mayor al total de mujeres. ",""))</f>
        <v/>
      </c>
      <c r="CF20" s="32" t="str">
        <f t="shared" ref="CF20:CF35" si="21">IF(AND(AW20="",D20&lt;&gt;0),"* No olvide digitar la población SENAME (Digite CEROS si no tiene). ",IF(D20&lt;AW20,"* La Población SENAME NO DEBE ser mayor al Total. ",""))</f>
        <v/>
      </c>
      <c r="CG20" s="32" t="str">
        <f t="shared" ref="CG20:CG35" si="22">IF(AND(AX20="",E20&lt;&gt;0),"* No olvide digitar la población Mejor Niñez (Digite CEROS si no tiene). ",IF(E20&lt;AX20,"* La Población Mejor Niñez NO DEBE ser mayor al Total. ",""))</f>
        <v/>
      </c>
      <c r="CH20" s="32" t="str">
        <f t="shared" ref="CH20:CH35" si="23">IF(AND(AU20="",D20&lt;&gt;0),"* No olvide digitar la población Migrante (Digite CEROS si no tiene). ",IF(D20&lt;AU20,"* La Población Migrante NO DEBE ser mayor al Total. ",""))</f>
        <v/>
      </c>
      <c r="DA20" s="33">
        <f t="shared" si="8"/>
        <v>0</v>
      </c>
      <c r="DB20" s="33">
        <f t="shared" si="9"/>
        <v>0</v>
      </c>
      <c r="DC20" s="33">
        <f t="shared" si="10"/>
        <v>0</v>
      </c>
      <c r="DD20" s="33">
        <f t="shared" si="11"/>
        <v>0</v>
      </c>
      <c r="DE20" s="33">
        <f t="shared" si="12"/>
        <v>0</v>
      </c>
      <c r="DF20" s="33">
        <f t="shared" ref="DF20:DF35" si="24">IF(AND(AW20="",D20&lt;&gt;0),1,IF(D20&lt;AW20,1,0))</f>
        <v>0</v>
      </c>
      <c r="DG20" s="33">
        <f t="shared" si="13"/>
        <v>0</v>
      </c>
      <c r="DH20" s="33">
        <f t="shared" si="14"/>
        <v>0</v>
      </c>
    </row>
    <row r="21" spans="1:112" x14ac:dyDescent="0.2">
      <c r="A21" s="3258" t="s">
        <v>45</v>
      </c>
      <c r="B21" s="3259"/>
      <c r="C21" s="3260"/>
      <c r="D21" s="64">
        <f t="shared" si="15"/>
        <v>0</v>
      </c>
      <c r="E21" s="35">
        <f t="shared" ref="E21:F31" si="25">SUM(G21+I21+K21+M21+O21+Q21+S21+U21+W21+Y21+AA21+AC21+AE21+AG21+AI21+AK21+AM21+AO21)</f>
        <v>0</v>
      </c>
      <c r="F21" s="36">
        <f t="shared" si="25"/>
        <v>0</v>
      </c>
      <c r="G21" s="37"/>
      <c r="H21" s="39"/>
      <c r="I21" s="37"/>
      <c r="J21" s="38"/>
      <c r="K21" s="37"/>
      <c r="L21" s="39"/>
      <c r="M21" s="37"/>
      <c r="N21" s="38"/>
      <c r="O21" s="37"/>
      <c r="P21" s="39"/>
      <c r="Q21" s="37"/>
      <c r="R21" s="39"/>
      <c r="S21" s="37"/>
      <c r="T21" s="39"/>
      <c r="U21" s="37"/>
      <c r="V21" s="39"/>
      <c r="W21" s="68"/>
      <c r="X21" s="69"/>
      <c r="Y21" s="37"/>
      <c r="Z21" s="39"/>
      <c r="AA21" s="68"/>
      <c r="AB21" s="69"/>
      <c r="AC21" s="37"/>
      <c r="AD21" s="39"/>
      <c r="AE21" s="68"/>
      <c r="AF21" s="69"/>
      <c r="AG21" s="37"/>
      <c r="AH21" s="39"/>
      <c r="AI21" s="68"/>
      <c r="AJ21" s="69"/>
      <c r="AK21" s="37"/>
      <c r="AL21" s="39"/>
      <c r="AM21" s="68"/>
      <c r="AN21" s="39"/>
      <c r="AO21" s="68"/>
      <c r="AP21" s="40"/>
      <c r="AQ21" s="70"/>
      <c r="AR21" s="38"/>
      <c r="AS21" s="71"/>
      <c r="AT21" s="71"/>
      <c r="AU21" s="71"/>
      <c r="AV21" s="71"/>
      <c r="AW21" s="71"/>
      <c r="AX21" s="71"/>
      <c r="AY21" s="30" t="str">
        <f t="shared" si="7"/>
        <v/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5"/>
      <c r="BT21" s="5"/>
      <c r="BU21" s="5"/>
      <c r="BV21" s="73"/>
      <c r="BW21" s="73"/>
      <c r="BX21" s="73"/>
      <c r="CA21" s="32" t="str">
        <f t="shared" si="16"/>
        <v/>
      </c>
      <c r="CB21" s="32" t="str">
        <f t="shared" si="17"/>
        <v/>
      </c>
      <c r="CC21" s="32" t="str">
        <f t="shared" si="18"/>
        <v/>
      </c>
      <c r="CD21" s="32" t="str">
        <f t="shared" si="19"/>
        <v/>
      </c>
      <c r="CE21" s="32" t="str">
        <f t="shared" si="20"/>
        <v/>
      </c>
      <c r="CF21" s="32" t="str">
        <f t="shared" si="21"/>
        <v/>
      </c>
      <c r="CG21" s="32" t="str">
        <f t="shared" si="22"/>
        <v/>
      </c>
      <c r="CH21" s="32" t="str">
        <f t="shared" si="23"/>
        <v/>
      </c>
      <c r="CO21" s="74"/>
      <c r="CP21" s="74"/>
      <c r="CQ21" s="74"/>
      <c r="DA21" s="33">
        <f t="shared" si="8"/>
        <v>0</v>
      </c>
      <c r="DB21" s="33">
        <f t="shared" si="9"/>
        <v>0</v>
      </c>
      <c r="DC21" s="33">
        <f t="shared" si="10"/>
        <v>0</v>
      </c>
      <c r="DD21" s="33">
        <f t="shared" si="11"/>
        <v>0</v>
      </c>
      <c r="DE21" s="33">
        <f t="shared" si="12"/>
        <v>0</v>
      </c>
      <c r="DF21" s="33">
        <f t="shared" si="24"/>
        <v>0</v>
      </c>
      <c r="DG21" s="33">
        <f t="shared" si="13"/>
        <v>0</v>
      </c>
      <c r="DH21" s="33">
        <f t="shared" si="14"/>
        <v>0</v>
      </c>
    </row>
    <row r="22" spans="1:112" ht="14.25" customHeight="1" x14ac:dyDescent="0.2">
      <c r="A22" s="3258" t="s">
        <v>46</v>
      </c>
      <c r="B22" s="3259"/>
      <c r="C22" s="3260"/>
      <c r="D22" s="64">
        <f t="shared" si="15"/>
        <v>70</v>
      </c>
      <c r="E22" s="35">
        <f t="shared" si="25"/>
        <v>49</v>
      </c>
      <c r="F22" s="36">
        <f t="shared" si="25"/>
        <v>21</v>
      </c>
      <c r="G22" s="37">
        <v>0</v>
      </c>
      <c r="H22" s="39">
        <v>0</v>
      </c>
      <c r="I22" s="37">
        <v>0</v>
      </c>
      <c r="J22" s="38">
        <v>0</v>
      </c>
      <c r="K22" s="37">
        <v>0</v>
      </c>
      <c r="L22" s="39">
        <v>1</v>
      </c>
      <c r="M22" s="37">
        <v>1</v>
      </c>
      <c r="N22" s="38">
        <v>1</v>
      </c>
      <c r="O22" s="37">
        <v>1</v>
      </c>
      <c r="P22" s="39">
        <v>0</v>
      </c>
      <c r="Q22" s="37">
        <v>2</v>
      </c>
      <c r="R22" s="39">
        <v>1</v>
      </c>
      <c r="S22" s="37">
        <v>10</v>
      </c>
      <c r="T22" s="39">
        <v>3</v>
      </c>
      <c r="U22" s="37">
        <v>12</v>
      </c>
      <c r="V22" s="39">
        <v>0</v>
      </c>
      <c r="W22" s="68">
        <v>5</v>
      </c>
      <c r="X22" s="69">
        <v>9</v>
      </c>
      <c r="Y22" s="37">
        <v>15</v>
      </c>
      <c r="Z22" s="39">
        <v>6</v>
      </c>
      <c r="AA22" s="68">
        <v>3</v>
      </c>
      <c r="AB22" s="69">
        <v>0</v>
      </c>
      <c r="AC22" s="37">
        <v>0</v>
      </c>
      <c r="AD22" s="39">
        <v>0</v>
      </c>
      <c r="AE22" s="68">
        <v>0</v>
      </c>
      <c r="AF22" s="69">
        <v>0</v>
      </c>
      <c r="AG22" s="37">
        <v>0</v>
      </c>
      <c r="AH22" s="39">
        <v>0</v>
      </c>
      <c r="AI22" s="68">
        <v>0</v>
      </c>
      <c r="AJ22" s="69">
        <v>0</v>
      </c>
      <c r="AK22" s="37">
        <v>0</v>
      </c>
      <c r="AL22" s="39">
        <v>0</v>
      </c>
      <c r="AM22" s="68">
        <v>0</v>
      </c>
      <c r="AN22" s="39">
        <v>0</v>
      </c>
      <c r="AO22" s="68">
        <v>0</v>
      </c>
      <c r="AP22" s="40">
        <v>0</v>
      </c>
      <c r="AQ22" s="70">
        <v>0</v>
      </c>
      <c r="AR22" s="38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30" t="str">
        <f t="shared" si="7"/>
        <v/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5"/>
      <c r="BT22" s="5"/>
      <c r="BU22" s="5"/>
      <c r="BV22" s="5"/>
      <c r="BW22" s="5"/>
      <c r="CA22" s="32" t="str">
        <f t="shared" si="16"/>
        <v/>
      </c>
      <c r="CB22" s="32" t="str">
        <f t="shared" si="17"/>
        <v/>
      </c>
      <c r="CC22" s="32" t="str">
        <f t="shared" si="18"/>
        <v/>
      </c>
      <c r="CD22" s="32" t="str">
        <f t="shared" si="19"/>
        <v/>
      </c>
      <c r="CE22" s="32" t="str">
        <f t="shared" si="20"/>
        <v/>
      </c>
      <c r="CF22" s="32" t="str">
        <f t="shared" si="21"/>
        <v/>
      </c>
      <c r="CG22" s="32" t="str">
        <f t="shared" si="22"/>
        <v/>
      </c>
      <c r="CH22" s="32" t="str">
        <f t="shared" si="23"/>
        <v/>
      </c>
      <c r="DA22" s="33">
        <f t="shared" si="8"/>
        <v>0</v>
      </c>
      <c r="DB22" s="33">
        <f t="shared" si="9"/>
        <v>0</v>
      </c>
      <c r="DC22" s="33">
        <f t="shared" si="10"/>
        <v>0</v>
      </c>
      <c r="DD22" s="33">
        <f t="shared" si="11"/>
        <v>0</v>
      </c>
      <c r="DE22" s="33">
        <f t="shared" si="12"/>
        <v>0</v>
      </c>
      <c r="DF22" s="33">
        <f t="shared" si="24"/>
        <v>0</v>
      </c>
      <c r="DG22" s="33">
        <f t="shared" si="13"/>
        <v>0</v>
      </c>
      <c r="DH22" s="33">
        <f t="shared" si="14"/>
        <v>0</v>
      </c>
    </row>
    <row r="23" spans="1:112" ht="14.25" customHeight="1" x14ac:dyDescent="0.2">
      <c r="A23" s="3258" t="s">
        <v>47</v>
      </c>
      <c r="B23" s="3259"/>
      <c r="C23" s="3260"/>
      <c r="D23" s="64">
        <f t="shared" si="15"/>
        <v>30</v>
      </c>
      <c r="E23" s="35">
        <f t="shared" si="25"/>
        <v>21</v>
      </c>
      <c r="F23" s="36">
        <f t="shared" si="25"/>
        <v>9</v>
      </c>
      <c r="G23" s="37">
        <v>0</v>
      </c>
      <c r="H23" s="39">
        <v>0</v>
      </c>
      <c r="I23" s="37">
        <v>1</v>
      </c>
      <c r="J23" s="38">
        <v>0</v>
      </c>
      <c r="K23" s="37">
        <v>0</v>
      </c>
      <c r="L23" s="39">
        <v>0</v>
      </c>
      <c r="M23" s="37">
        <v>0</v>
      </c>
      <c r="N23" s="38">
        <v>1</v>
      </c>
      <c r="O23" s="37">
        <v>3</v>
      </c>
      <c r="P23" s="39">
        <v>1</v>
      </c>
      <c r="Q23" s="37">
        <v>0</v>
      </c>
      <c r="R23" s="39">
        <v>3</v>
      </c>
      <c r="S23" s="37">
        <v>4</v>
      </c>
      <c r="T23" s="39">
        <v>0</v>
      </c>
      <c r="U23" s="37">
        <v>2</v>
      </c>
      <c r="V23" s="39">
        <v>1</v>
      </c>
      <c r="W23" s="68">
        <v>4</v>
      </c>
      <c r="X23" s="69">
        <v>1</v>
      </c>
      <c r="Y23" s="37">
        <v>6</v>
      </c>
      <c r="Z23" s="39">
        <v>0</v>
      </c>
      <c r="AA23" s="68">
        <v>1</v>
      </c>
      <c r="AB23" s="69">
        <v>0</v>
      </c>
      <c r="AC23" s="37">
        <v>0</v>
      </c>
      <c r="AD23" s="39">
        <v>2</v>
      </c>
      <c r="AE23" s="68">
        <v>0</v>
      </c>
      <c r="AF23" s="69">
        <v>0</v>
      </c>
      <c r="AG23" s="37">
        <v>0</v>
      </c>
      <c r="AH23" s="39">
        <v>0</v>
      </c>
      <c r="AI23" s="68">
        <v>0</v>
      </c>
      <c r="AJ23" s="69">
        <v>0</v>
      </c>
      <c r="AK23" s="37">
        <v>0</v>
      </c>
      <c r="AL23" s="39">
        <v>0</v>
      </c>
      <c r="AM23" s="68">
        <v>0</v>
      </c>
      <c r="AN23" s="39">
        <v>0</v>
      </c>
      <c r="AO23" s="68">
        <v>0</v>
      </c>
      <c r="AP23" s="40">
        <v>0</v>
      </c>
      <c r="AQ23" s="70">
        <v>0</v>
      </c>
      <c r="AR23" s="38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30" t="str">
        <f t="shared" si="7"/>
        <v/>
      </c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5"/>
      <c r="BT23" s="5"/>
      <c r="BU23" s="5"/>
      <c r="BV23" s="5"/>
      <c r="BW23" s="5"/>
      <c r="CA23" s="32" t="str">
        <f t="shared" si="16"/>
        <v/>
      </c>
      <c r="CB23" s="32" t="str">
        <f t="shared" si="17"/>
        <v/>
      </c>
      <c r="CC23" s="32" t="str">
        <f t="shared" si="18"/>
        <v/>
      </c>
      <c r="CD23" s="32" t="str">
        <f t="shared" si="19"/>
        <v/>
      </c>
      <c r="CE23" s="32" t="str">
        <f t="shared" si="20"/>
        <v/>
      </c>
      <c r="CF23" s="32" t="str">
        <f t="shared" si="21"/>
        <v/>
      </c>
      <c r="CG23" s="32" t="str">
        <f t="shared" si="22"/>
        <v/>
      </c>
      <c r="CH23" s="32" t="str">
        <f t="shared" si="23"/>
        <v/>
      </c>
      <c r="DA23" s="33">
        <f t="shared" si="8"/>
        <v>0</v>
      </c>
      <c r="DB23" s="33">
        <f t="shared" si="9"/>
        <v>0</v>
      </c>
      <c r="DC23" s="33">
        <f t="shared" si="10"/>
        <v>0</v>
      </c>
      <c r="DD23" s="33">
        <f t="shared" si="11"/>
        <v>0</v>
      </c>
      <c r="DE23" s="33">
        <f t="shared" si="12"/>
        <v>0</v>
      </c>
      <c r="DF23" s="33">
        <f t="shared" si="24"/>
        <v>0</v>
      </c>
      <c r="DG23" s="33">
        <f t="shared" si="13"/>
        <v>0</v>
      </c>
      <c r="DH23" s="33">
        <f t="shared" si="14"/>
        <v>0</v>
      </c>
    </row>
    <row r="24" spans="1:112" ht="14.25" customHeight="1" x14ac:dyDescent="0.2">
      <c r="A24" s="3258" t="s">
        <v>48</v>
      </c>
      <c r="B24" s="3259"/>
      <c r="C24" s="3260"/>
      <c r="D24" s="64">
        <f t="shared" si="15"/>
        <v>0</v>
      </c>
      <c r="E24" s="35">
        <f t="shared" si="25"/>
        <v>0</v>
      </c>
      <c r="F24" s="36">
        <f t="shared" si="25"/>
        <v>0</v>
      </c>
      <c r="G24" s="37"/>
      <c r="H24" s="39"/>
      <c r="I24" s="37"/>
      <c r="J24" s="38"/>
      <c r="K24" s="37"/>
      <c r="L24" s="39"/>
      <c r="M24" s="37"/>
      <c r="N24" s="38"/>
      <c r="O24" s="37"/>
      <c r="P24" s="39"/>
      <c r="Q24" s="37"/>
      <c r="R24" s="39"/>
      <c r="S24" s="37"/>
      <c r="T24" s="39"/>
      <c r="U24" s="37"/>
      <c r="V24" s="39"/>
      <c r="W24" s="68"/>
      <c r="X24" s="69"/>
      <c r="Y24" s="37"/>
      <c r="Z24" s="39"/>
      <c r="AA24" s="68"/>
      <c r="AB24" s="69"/>
      <c r="AC24" s="37"/>
      <c r="AD24" s="39"/>
      <c r="AE24" s="68"/>
      <c r="AF24" s="69"/>
      <c r="AG24" s="37"/>
      <c r="AH24" s="39"/>
      <c r="AI24" s="68"/>
      <c r="AJ24" s="69"/>
      <c r="AK24" s="37"/>
      <c r="AL24" s="39"/>
      <c r="AM24" s="68"/>
      <c r="AN24" s="39"/>
      <c r="AO24" s="68"/>
      <c r="AP24" s="40"/>
      <c r="AQ24" s="70"/>
      <c r="AR24" s="38"/>
      <c r="AS24" s="71"/>
      <c r="AT24" s="71"/>
      <c r="AU24" s="71"/>
      <c r="AV24" s="71"/>
      <c r="AW24" s="71"/>
      <c r="AX24" s="71"/>
      <c r="AY24" s="30" t="str">
        <f t="shared" si="7"/>
        <v/>
      </c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5"/>
      <c r="BT24" s="5"/>
      <c r="BU24" s="5"/>
      <c r="BV24" s="5"/>
      <c r="BW24" s="5"/>
      <c r="CA24" s="32" t="str">
        <f t="shared" si="16"/>
        <v/>
      </c>
      <c r="CB24" s="32" t="str">
        <f t="shared" si="17"/>
        <v/>
      </c>
      <c r="CC24" s="32" t="str">
        <f t="shared" si="18"/>
        <v/>
      </c>
      <c r="CD24" s="32" t="str">
        <f t="shared" si="19"/>
        <v/>
      </c>
      <c r="CE24" s="32" t="str">
        <f t="shared" si="20"/>
        <v/>
      </c>
      <c r="CF24" s="32" t="str">
        <f t="shared" si="21"/>
        <v/>
      </c>
      <c r="CG24" s="32" t="str">
        <f t="shared" si="22"/>
        <v/>
      </c>
      <c r="CH24" s="32" t="str">
        <f t="shared" si="23"/>
        <v/>
      </c>
      <c r="DA24" s="33">
        <f t="shared" si="8"/>
        <v>0</v>
      </c>
      <c r="DB24" s="33">
        <f t="shared" si="9"/>
        <v>0</v>
      </c>
      <c r="DC24" s="33">
        <f t="shared" si="10"/>
        <v>0</v>
      </c>
      <c r="DD24" s="33">
        <f t="shared" si="11"/>
        <v>0</v>
      </c>
      <c r="DE24" s="33">
        <f t="shared" si="12"/>
        <v>0</v>
      </c>
      <c r="DF24" s="33">
        <f t="shared" si="24"/>
        <v>0</v>
      </c>
      <c r="DG24" s="33">
        <f t="shared" si="13"/>
        <v>0</v>
      </c>
      <c r="DH24" s="33">
        <f t="shared" si="14"/>
        <v>0</v>
      </c>
    </row>
    <row r="25" spans="1:112" ht="14.25" customHeight="1" x14ac:dyDescent="0.2">
      <c r="A25" s="3258" t="s">
        <v>49</v>
      </c>
      <c r="B25" s="3259"/>
      <c r="C25" s="3260"/>
      <c r="D25" s="64">
        <f t="shared" si="15"/>
        <v>0</v>
      </c>
      <c r="E25" s="35">
        <f t="shared" si="25"/>
        <v>0</v>
      </c>
      <c r="F25" s="36">
        <f t="shared" si="25"/>
        <v>0</v>
      </c>
      <c r="G25" s="37"/>
      <c r="H25" s="39"/>
      <c r="I25" s="37"/>
      <c r="J25" s="38"/>
      <c r="K25" s="37"/>
      <c r="L25" s="39"/>
      <c r="M25" s="37"/>
      <c r="N25" s="38"/>
      <c r="O25" s="37"/>
      <c r="P25" s="39"/>
      <c r="Q25" s="37"/>
      <c r="R25" s="39"/>
      <c r="S25" s="37"/>
      <c r="T25" s="39"/>
      <c r="U25" s="37"/>
      <c r="V25" s="39"/>
      <c r="W25" s="68"/>
      <c r="X25" s="69"/>
      <c r="Y25" s="37"/>
      <c r="Z25" s="39"/>
      <c r="AA25" s="68"/>
      <c r="AB25" s="69"/>
      <c r="AC25" s="37"/>
      <c r="AD25" s="39"/>
      <c r="AE25" s="68"/>
      <c r="AF25" s="69"/>
      <c r="AG25" s="37"/>
      <c r="AH25" s="39"/>
      <c r="AI25" s="68"/>
      <c r="AJ25" s="69"/>
      <c r="AK25" s="37"/>
      <c r="AL25" s="39"/>
      <c r="AM25" s="68"/>
      <c r="AN25" s="39"/>
      <c r="AO25" s="68"/>
      <c r="AP25" s="40"/>
      <c r="AQ25" s="70"/>
      <c r="AR25" s="38"/>
      <c r="AS25" s="71"/>
      <c r="AT25" s="71"/>
      <c r="AU25" s="71"/>
      <c r="AV25" s="71"/>
      <c r="AW25" s="71"/>
      <c r="AX25" s="71"/>
      <c r="AY25" s="30" t="str">
        <f t="shared" si="7"/>
        <v/>
      </c>
      <c r="BS25" s="4"/>
      <c r="BT25" s="4"/>
      <c r="BU25" s="4"/>
      <c r="BV25" s="5"/>
      <c r="BW25" s="5"/>
      <c r="CA25" s="32" t="str">
        <f t="shared" si="16"/>
        <v/>
      </c>
      <c r="CB25" s="32" t="str">
        <f t="shared" si="17"/>
        <v/>
      </c>
      <c r="CC25" s="32" t="str">
        <f t="shared" si="18"/>
        <v/>
      </c>
      <c r="CD25" s="32" t="str">
        <f t="shared" si="19"/>
        <v/>
      </c>
      <c r="CE25" s="32" t="str">
        <f t="shared" si="20"/>
        <v/>
      </c>
      <c r="CF25" s="32" t="str">
        <f t="shared" si="21"/>
        <v/>
      </c>
      <c r="CG25" s="32" t="str">
        <f t="shared" si="22"/>
        <v/>
      </c>
      <c r="CH25" s="32" t="str">
        <f t="shared" si="23"/>
        <v/>
      </c>
      <c r="DA25" s="33">
        <f t="shared" si="8"/>
        <v>0</v>
      </c>
      <c r="DB25" s="33">
        <f t="shared" si="9"/>
        <v>0</v>
      </c>
      <c r="DC25" s="33">
        <f t="shared" si="10"/>
        <v>0</v>
      </c>
      <c r="DD25" s="33">
        <f t="shared" si="11"/>
        <v>0</v>
      </c>
      <c r="DE25" s="33">
        <f t="shared" si="12"/>
        <v>0</v>
      </c>
      <c r="DF25" s="33">
        <f t="shared" si="24"/>
        <v>0</v>
      </c>
      <c r="DG25" s="33">
        <f t="shared" si="13"/>
        <v>0</v>
      </c>
      <c r="DH25" s="33">
        <f t="shared" si="14"/>
        <v>0</v>
      </c>
    </row>
    <row r="26" spans="1:112" x14ac:dyDescent="0.2">
      <c r="A26" s="3258" t="s">
        <v>50</v>
      </c>
      <c r="B26" s="3259"/>
      <c r="C26" s="3260"/>
      <c r="D26" s="75">
        <f t="shared" si="15"/>
        <v>8</v>
      </c>
      <c r="E26" s="35">
        <f t="shared" si="25"/>
        <v>0</v>
      </c>
      <c r="F26" s="36">
        <f t="shared" si="25"/>
        <v>8</v>
      </c>
      <c r="G26" s="37">
        <v>0</v>
      </c>
      <c r="H26" s="39">
        <v>2</v>
      </c>
      <c r="I26" s="37">
        <v>0</v>
      </c>
      <c r="J26" s="38">
        <v>0</v>
      </c>
      <c r="K26" s="37">
        <v>0</v>
      </c>
      <c r="L26" s="39">
        <v>0</v>
      </c>
      <c r="M26" s="37">
        <v>0</v>
      </c>
      <c r="N26" s="38">
        <v>0</v>
      </c>
      <c r="O26" s="37">
        <v>0</v>
      </c>
      <c r="P26" s="39">
        <v>0</v>
      </c>
      <c r="Q26" s="37">
        <v>0</v>
      </c>
      <c r="R26" s="39">
        <v>0</v>
      </c>
      <c r="S26" s="37">
        <v>0</v>
      </c>
      <c r="T26" s="39">
        <v>0</v>
      </c>
      <c r="U26" s="37">
        <v>0</v>
      </c>
      <c r="V26" s="39">
        <v>0</v>
      </c>
      <c r="W26" s="68">
        <v>0</v>
      </c>
      <c r="X26" s="69">
        <v>0</v>
      </c>
      <c r="Y26" s="37">
        <v>0</v>
      </c>
      <c r="Z26" s="39">
        <v>0</v>
      </c>
      <c r="AA26" s="68">
        <v>0</v>
      </c>
      <c r="AB26" s="69">
        <v>0</v>
      </c>
      <c r="AC26" s="37">
        <v>0</v>
      </c>
      <c r="AD26" s="39">
        <v>1</v>
      </c>
      <c r="AE26" s="68">
        <v>0</v>
      </c>
      <c r="AF26" s="69">
        <v>1</v>
      </c>
      <c r="AG26" s="37">
        <v>0</v>
      </c>
      <c r="AH26" s="39">
        <v>1</v>
      </c>
      <c r="AI26" s="68">
        <v>0</v>
      </c>
      <c r="AJ26" s="69">
        <v>0</v>
      </c>
      <c r="AK26" s="37">
        <v>0</v>
      </c>
      <c r="AL26" s="39">
        <v>1</v>
      </c>
      <c r="AM26" s="68">
        <v>0</v>
      </c>
      <c r="AN26" s="39">
        <v>2</v>
      </c>
      <c r="AO26" s="68">
        <v>0</v>
      </c>
      <c r="AP26" s="40">
        <v>0</v>
      </c>
      <c r="AQ26" s="70">
        <v>0</v>
      </c>
      <c r="AR26" s="38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30" t="str">
        <f t="shared" si="7"/>
        <v/>
      </c>
      <c r="BS26" s="4"/>
      <c r="BT26" s="4"/>
      <c r="BU26" s="4"/>
      <c r="BV26" s="5"/>
      <c r="BW26" s="5"/>
      <c r="CA26" s="32" t="str">
        <f t="shared" si="16"/>
        <v/>
      </c>
      <c r="CB26" s="32" t="str">
        <f t="shared" si="17"/>
        <v/>
      </c>
      <c r="CC26" s="32" t="str">
        <f t="shared" si="18"/>
        <v/>
      </c>
      <c r="CD26" s="32" t="str">
        <f t="shared" si="19"/>
        <v/>
      </c>
      <c r="CE26" s="32" t="str">
        <f t="shared" si="20"/>
        <v/>
      </c>
      <c r="CF26" s="32" t="str">
        <f t="shared" si="21"/>
        <v/>
      </c>
      <c r="CG26" s="32" t="str">
        <f t="shared" si="22"/>
        <v/>
      </c>
      <c r="CH26" s="32" t="str">
        <f t="shared" si="23"/>
        <v/>
      </c>
      <c r="DA26" s="33">
        <f t="shared" si="8"/>
        <v>0</v>
      </c>
      <c r="DB26" s="33">
        <f t="shared" si="9"/>
        <v>0</v>
      </c>
      <c r="DC26" s="33">
        <f t="shared" si="10"/>
        <v>0</v>
      </c>
      <c r="DD26" s="33">
        <f t="shared" si="11"/>
        <v>0</v>
      </c>
      <c r="DE26" s="33">
        <f t="shared" si="12"/>
        <v>0</v>
      </c>
      <c r="DF26" s="33">
        <f t="shared" si="24"/>
        <v>0</v>
      </c>
      <c r="DG26" s="33">
        <f t="shared" si="13"/>
        <v>0</v>
      </c>
      <c r="DH26" s="33">
        <f t="shared" si="14"/>
        <v>0</v>
      </c>
    </row>
    <row r="27" spans="1:112" x14ac:dyDescent="0.2">
      <c r="A27" s="3258" t="s">
        <v>51</v>
      </c>
      <c r="B27" s="3259"/>
      <c r="C27" s="3260"/>
      <c r="D27" s="75">
        <f t="shared" si="15"/>
        <v>0</v>
      </c>
      <c r="E27" s="35">
        <f t="shared" si="25"/>
        <v>0</v>
      </c>
      <c r="F27" s="36">
        <f t="shared" si="25"/>
        <v>0</v>
      </c>
      <c r="G27" s="37"/>
      <c r="H27" s="39"/>
      <c r="I27" s="37"/>
      <c r="J27" s="38"/>
      <c r="K27" s="37"/>
      <c r="L27" s="39"/>
      <c r="M27" s="37"/>
      <c r="N27" s="38"/>
      <c r="O27" s="37"/>
      <c r="P27" s="39"/>
      <c r="Q27" s="37"/>
      <c r="R27" s="39"/>
      <c r="S27" s="37"/>
      <c r="T27" s="39"/>
      <c r="U27" s="37"/>
      <c r="V27" s="39"/>
      <c r="W27" s="68"/>
      <c r="X27" s="69"/>
      <c r="Y27" s="37"/>
      <c r="Z27" s="39"/>
      <c r="AA27" s="68"/>
      <c r="AB27" s="69"/>
      <c r="AC27" s="37"/>
      <c r="AD27" s="39"/>
      <c r="AE27" s="68"/>
      <c r="AF27" s="69"/>
      <c r="AG27" s="37"/>
      <c r="AH27" s="39"/>
      <c r="AI27" s="68"/>
      <c r="AJ27" s="69"/>
      <c r="AK27" s="37"/>
      <c r="AL27" s="39"/>
      <c r="AM27" s="68"/>
      <c r="AN27" s="39"/>
      <c r="AO27" s="68"/>
      <c r="AP27" s="40"/>
      <c r="AQ27" s="70"/>
      <c r="AR27" s="38"/>
      <c r="AS27" s="71"/>
      <c r="AT27" s="71"/>
      <c r="AU27" s="71"/>
      <c r="AV27" s="71"/>
      <c r="AW27" s="71"/>
      <c r="AX27" s="71"/>
      <c r="AY27" s="30" t="str">
        <f t="shared" si="7"/>
        <v/>
      </c>
      <c r="BS27" s="4"/>
      <c r="BT27" s="4"/>
      <c r="BU27" s="4"/>
      <c r="BV27" s="5"/>
      <c r="BW27" s="5"/>
      <c r="CA27" s="32" t="str">
        <f t="shared" si="16"/>
        <v/>
      </c>
      <c r="CB27" s="32" t="str">
        <f t="shared" si="17"/>
        <v/>
      </c>
      <c r="CC27" s="32" t="str">
        <f t="shared" si="18"/>
        <v/>
      </c>
      <c r="CD27" s="32" t="str">
        <f t="shared" si="19"/>
        <v/>
      </c>
      <c r="CE27" s="32" t="str">
        <f t="shared" si="20"/>
        <v/>
      </c>
      <c r="CF27" s="32" t="str">
        <f t="shared" si="21"/>
        <v/>
      </c>
      <c r="CG27" s="32" t="str">
        <f t="shared" si="22"/>
        <v/>
      </c>
      <c r="CH27" s="32" t="str">
        <f t="shared" si="23"/>
        <v/>
      </c>
      <c r="DA27" s="33">
        <f t="shared" si="8"/>
        <v>0</v>
      </c>
      <c r="DB27" s="33">
        <f t="shared" si="9"/>
        <v>0</v>
      </c>
      <c r="DC27" s="33">
        <f t="shared" si="10"/>
        <v>0</v>
      </c>
      <c r="DD27" s="33">
        <f t="shared" si="11"/>
        <v>0</v>
      </c>
      <c r="DE27" s="33">
        <f t="shared" si="12"/>
        <v>0</v>
      </c>
      <c r="DF27" s="33">
        <f t="shared" si="24"/>
        <v>0</v>
      </c>
      <c r="DG27" s="33">
        <f t="shared" si="13"/>
        <v>0</v>
      </c>
      <c r="DH27" s="33">
        <f t="shared" si="14"/>
        <v>0</v>
      </c>
    </row>
    <row r="28" spans="1:112" s="620" customFormat="1" x14ac:dyDescent="0.2">
      <c r="A28" s="3258" t="s">
        <v>52</v>
      </c>
      <c r="B28" s="3259"/>
      <c r="C28" s="3260"/>
      <c r="D28" s="64">
        <f>SUM(E28+F28)</f>
        <v>0</v>
      </c>
      <c r="E28" s="35">
        <f t="shared" si="25"/>
        <v>0</v>
      </c>
      <c r="F28" s="36">
        <f t="shared" si="25"/>
        <v>0</v>
      </c>
      <c r="G28" s="37"/>
      <c r="H28" s="39"/>
      <c r="I28" s="37"/>
      <c r="J28" s="38"/>
      <c r="K28" s="37"/>
      <c r="L28" s="39"/>
      <c r="M28" s="37"/>
      <c r="N28" s="38"/>
      <c r="O28" s="37"/>
      <c r="P28" s="39"/>
      <c r="Q28" s="37"/>
      <c r="R28" s="39"/>
      <c r="S28" s="37"/>
      <c r="T28" s="39"/>
      <c r="U28" s="37"/>
      <c r="V28" s="39"/>
      <c r="W28" s="68"/>
      <c r="X28" s="69"/>
      <c r="Y28" s="37"/>
      <c r="Z28" s="39"/>
      <c r="AA28" s="68"/>
      <c r="AB28" s="69"/>
      <c r="AC28" s="37"/>
      <c r="AD28" s="39"/>
      <c r="AE28" s="68"/>
      <c r="AF28" s="69"/>
      <c r="AG28" s="37"/>
      <c r="AH28" s="39"/>
      <c r="AI28" s="68"/>
      <c r="AJ28" s="69"/>
      <c r="AK28" s="37"/>
      <c r="AL28" s="39"/>
      <c r="AM28" s="68"/>
      <c r="AN28" s="39"/>
      <c r="AO28" s="68"/>
      <c r="AP28" s="40"/>
      <c r="AQ28" s="70"/>
      <c r="AR28" s="38"/>
      <c r="AS28" s="70"/>
      <c r="AT28" s="70"/>
      <c r="AU28" s="70"/>
      <c r="AV28" s="70"/>
      <c r="AW28" s="70"/>
      <c r="AX28" s="70"/>
      <c r="AY28" s="30" t="str">
        <f t="shared" si="7"/>
        <v/>
      </c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76"/>
      <c r="CA28" s="32" t="str">
        <f t="shared" si="16"/>
        <v/>
      </c>
      <c r="CB28" s="32" t="str">
        <f t="shared" si="17"/>
        <v/>
      </c>
      <c r="CC28" s="32" t="str">
        <f t="shared" si="18"/>
        <v/>
      </c>
      <c r="CD28" s="32" t="str">
        <f t="shared" si="19"/>
        <v/>
      </c>
      <c r="CE28" s="32" t="str">
        <f t="shared" si="20"/>
        <v/>
      </c>
      <c r="CF28" s="32" t="str">
        <f t="shared" si="21"/>
        <v/>
      </c>
      <c r="CG28" s="32" t="str">
        <f t="shared" si="22"/>
        <v/>
      </c>
      <c r="CH28" s="32" t="str">
        <f t="shared" si="23"/>
        <v/>
      </c>
      <c r="CO28" s="6"/>
      <c r="CP28" s="6"/>
      <c r="CQ28" s="6"/>
      <c r="CR28" s="6"/>
      <c r="CS28" s="6"/>
      <c r="CT28" s="6"/>
      <c r="DA28" s="33">
        <f t="shared" si="8"/>
        <v>0</v>
      </c>
      <c r="DB28" s="33">
        <f t="shared" si="9"/>
        <v>0</v>
      </c>
      <c r="DC28" s="33">
        <f t="shared" si="10"/>
        <v>0</v>
      </c>
      <c r="DD28" s="33">
        <f t="shared" si="11"/>
        <v>0</v>
      </c>
      <c r="DE28" s="33">
        <f t="shared" si="12"/>
        <v>0</v>
      </c>
      <c r="DF28" s="33">
        <f t="shared" si="24"/>
        <v>0</v>
      </c>
      <c r="DG28" s="33">
        <f t="shared" si="13"/>
        <v>0</v>
      </c>
      <c r="DH28" s="33">
        <f t="shared" si="14"/>
        <v>0</v>
      </c>
    </row>
    <row r="29" spans="1:112" x14ac:dyDescent="0.2">
      <c r="A29" s="3258" t="s">
        <v>53</v>
      </c>
      <c r="B29" s="3259"/>
      <c r="C29" s="3260"/>
      <c r="D29" s="64">
        <f t="shared" si="15"/>
        <v>0</v>
      </c>
      <c r="E29" s="35">
        <f t="shared" si="25"/>
        <v>0</v>
      </c>
      <c r="F29" s="36">
        <f t="shared" si="25"/>
        <v>0</v>
      </c>
      <c r="G29" s="37"/>
      <c r="H29" s="39"/>
      <c r="I29" s="37"/>
      <c r="J29" s="38"/>
      <c r="K29" s="37"/>
      <c r="L29" s="39"/>
      <c r="M29" s="37"/>
      <c r="N29" s="38"/>
      <c r="O29" s="37"/>
      <c r="P29" s="39"/>
      <c r="Q29" s="37"/>
      <c r="R29" s="39"/>
      <c r="S29" s="37"/>
      <c r="T29" s="39"/>
      <c r="U29" s="37"/>
      <c r="V29" s="39"/>
      <c r="W29" s="68"/>
      <c r="X29" s="69"/>
      <c r="Y29" s="37"/>
      <c r="Z29" s="39"/>
      <c r="AA29" s="68"/>
      <c r="AB29" s="69"/>
      <c r="AC29" s="37"/>
      <c r="AD29" s="39"/>
      <c r="AE29" s="68"/>
      <c r="AF29" s="69"/>
      <c r="AG29" s="37"/>
      <c r="AH29" s="39"/>
      <c r="AI29" s="68"/>
      <c r="AJ29" s="69"/>
      <c r="AK29" s="37"/>
      <c r="AL29" s="39"/>
      <c r="AM29" s="68"/>
      <c r="AN29" s="39"/>
      <c r="AO29" s="68"/>
      <c r="AP29" s="40"/>
      <c r="AQ29" s="70"/>
      <c r="AR29" s="38"/>
      <c r="AS29" s="70"/>
      <c r="AT29" s="70"/>
      <c r="AU29" s="70"/>
      <c r="AV29" s="70"/>
      <c r="AW29" s="70"/>
      <c r="AX29" s="70"/>
      <c r="AY29" s="30" t="str">
        <f t="shared" si="7"/>
        <v/>
      </c>
      <c r="BS29" s="4"/>
      <c r="BT29" s="4"/>
      <c r="BU29" s="4"/>
      <c r="BV29" s="5"/>
      <c r="BW29" s="5"/>
      <c r="CA29" s="32" t="str">
        <f t="shared" si="16"/>
        <v/>
      </c>
      <c r="CB29" s="32" t="str">
        <f t="shared" si="17"/>
        <v/>
      </c>
      <c r="CC29" s="32" t="str">
        <f t="shared" si="18"/>
        <v/>
      </c>
      <c r="CD29" s="32" t="str">
        <f t="shared" si="19"/>
        <v/>
      </c>
      <c r="CE29" s="32" t="str">
        <f t="shared" si="20"/>
        <v/>
      </c>
      <c r="CF29" s="32" t="str">
        <f t="shared" si="21"/>
        <v/>
      </c>
      <c r="CG29" s="32" t="str">
        <f t="shared" si="22"/>
        <v/>
      </c>
      <c r="CH29" s="32" t="str">
        <f t="shared" si="23"/>
        <v/>
      </c>
      <c r="DA29" s="33">
        <f t="shared" si="8"/>
        <v>0</v>
      </c>
      <c r="DB29" s="33">
        <f t="shared" si="9"/>
        <v>0</v>
      </c>
      <c r="DC29" s="33">
        <f t="shared" si="10"/>
        <v>0</v>
      </c>
      <c r="DD29" s="33">
        <f t="shared" si="11"/>
        <v>0</v>
      </c>
      <c r="DE29" s="33">
        <f t="shared" si="12"/>
        <v>0</v>
      </c>
      <c r="DF29" s="33">
        <f t="shared" si="24"/>
        <v>0</v>
      </c>
      <c r="DG29" s="33">
        <f t="shared" si="13"/>
        <v>0</v>
      </c>
      <c r="DH29" s="33">
        <f t="shared" si="14"/>
        <v>0</v>
      </c>
    </row>
    <row r="30" spans="1:112" ht="14.25" customHeight="1" x14ac:dyDescent="0.2">
      <c r="A30" s="3258" t="s">
        <v>54</v>
      </c>
      <c r="B30" s="3259"/>
      <c r="C30" s="3260"/>
      <c r="D30" s="64">
        <f t="shared" si="15"/>
        <v>0</v>
      </c>
      <c r="E30" s="35">
        <f t="shared" si="25"/>
        <v>0</v>
      </c>
      <c r="F30" s="36">
        <f t="shared" si="25"/>
        <v>0</v>
      </c>
      <c r="G30" s="37"/>
      <c r="H30" s="39"/>
      <c r="I30" s="37"/>
      <c r="J30" s="38"/>
      <c r="K30" s="37"/>
      <c r="L30" s="39"/>
      <c r="M30" s="37"/>
      <c r="N30" s="38"/>
      <c r="O30" s="37"/>
      <c r="P30" s="39"/>
      <c r="Q30" s="37"/>
      <c r="R30" s="39"/>
      <c r="S30" s="37"/>
      <c r="T30" s="39"/>
      <c r="U30" s="37"/>
      <c r="V30" s="39"/>
      <c r="W30" s="68"/>
      <c r="X30" s="69"/>
      <c r="Y30" s="37"/>
      <c r="Z30" s="39"/>
      <c r="AA30" s="68"/>
      <c r="AB30" s="69"/>
      <c r="AC30" s="37"/>
      <c r="AD30" s="39"/>
      <c r="AE30" s="68"/>
      <c r="AF30" s="69"/>
      <c r="AG30" s="37"/>
      <c r="AH30" s="39"/>
      <c r="AI30" s="68"/>
      <c r="AJ30" s="69"/>
      <c r="AK30" s="37"/>
      <c r="AL30" s="39"/>
      <c r="AM30" s="68"/>
      <c r="AN30" s="39"/>
      <c r="AO30" s="68"/>
      <c r="AP30" s="40"/>
      <c r="AQ30" s="70"/>
      <c r="AR30" s="38"/>
      <c r="AS30" s="70"/>
      <c r="AT30" s="70"/>
      <c r="AU30" s="70"/>
      <c r="AV30" s="70"/>
      <c r="AW30" s="70"/>
      <c r="AX30" s="70"/>
      <c r="AY30" s="30" t="str">
        <f t="shared" si="7"/>
        <v/>
      </c>
      <c r="BS30" s="4"/>
      <c r="BT30" s="4"/>
      <c r="BU30" s="4"/>
      <c r="BV30" s="5"/>
      <c r="BW30" s="5"/>
      <c r="CA30" s="32" t="str">
        <f t="shared" si="16"/>
        <v/>
      </c>
      <c r="CB30" s="32" t="str">
        <f t="shared" si="17"/>
        <v/>
      </c>
      <c r="CC30" s="32" t="str">
        <f t="shared" si="18"/>
        <v/>
      </c>
      <c r="CD30" s="32" t="str">
        <f t="shared" si="19"/>
        <v/>
      </c>
      <c r="CE30" s="32" t="str">
        <f t="shared" si="20"/>
        <v/>
      </c>
      <c r="CF30" s="32" t="str">
        <f t="shared" si="21"/>
        <v/>
      </c>
      <c r="CG30" s="32" t="str">
        <f t="shared" si="22"/>
        <v/>
      </c>
      <c r="CH30" s="32" t="str">
        <f t="shared" si="23"/>
        <v/>
      </c>
      <c r="DA30" s="33">
        <f t="shared" si="8"/>
        <v>0</v>
      </c>
      <c r="DB30" s="33">
        <f t="shared" si="9"/>
        <v>0</v>
      </c>
      <c r="DC30" s="33">
        <f t="shared" si="10"/>
        <v>0</v>
      </c>
      <c r="DD30" s="33">
        <f t="shared" si="11"/>
        <v>0</v>
      </c>
      <c r="DE30" s="33">
        <f t="shared" si="12"/>
        <v>0</v>
      </c>
      <c r="DF30" s="33">
        <f t="shared" si="24"/>
        <v>0</v>
      </c>
      <c r="DG30" s="33">
        <f t="shared" si="13"/>
        <v>0</v>
      </c>
      <c r="DH30" s="33">
        <f t="shared" si="14"/>
        <v>0</v>
      </c>
    </row>
    <row r="31" spans="1:112" ht="14.25" customHeight="1" x14ac:dyDescent="0.2">
      <c r="A31" s="3258" t="s">
        <v>55</v>
      </c>
      <c r="B31" s="3259"/>
      <c r="C31" s="3260"/>
      <c r="D31" s="64">
        <f t="shared" si="15"/>
        <v>91</v>
      </c>
      <c r="E31" s="35">
        <f t="shared" si="25"/>
        <v>50</v>
      </c>
      <c r="F31" s="36">
        <f t="shared" si="25"/>
        <v>41</v>
      </c>
      <c r="G31" s="37">
        <v>0</v>
      </c>
      <c r="H31" s="39">
        <v>0</v>
      </c>
      <c r="I31" s="37">
        <v>0</v>
      </c>
      <c r="J31" s="38">
        <v>0</v>
      </c>
      <c r="K31" s="37">
        <v>3</v>
      </c>
      <c r="L31" s="39">
        <v>0</v>
      </c>
      <c r="M31" s="37">
        <v>2</v>
      </c>
      <c r="N31" s="38">
        <v>1</v>
      </c>
      <c r="O31" s="37">
        <v>5</v>
      </c>
      <c r="P31" s="39">
        <v>8</v>
      </c>
      <c r="Q31" s="37">
        <v>5</v>
      </c>
      <c r="R31" s="39">
        <v>5</v>
      </c>
      <c r="S31" s="37">
        <v>8</v>
      </c>
      <c r="T31" s="39">
        <v>5</v>
      </c>
      <c r="U31" s="37">
        <v>7</v>
      </c>
      <c r="V31" s="39">
        <v>6</v>
      </c>
      <c r="W31" s="68">
        <v>7</v>
      </c>
      <c r="X31" s="69">
        <v>0</v>
      </c>
      <c r="Y31" s="37">
        <v>3</v>
      </c>
      <c r="Z31" s="39">
        <v>2</v>
      </c>
      <c r="AA31" s="68">
        <v>4</v>
      </c>
      <c r="AB31" s="69">
        <v>0</v>
      </c>
      <c r="AC31" s="37">
        <v>2</v>
      </c>
      <c r="AD31" s="39">
        <v>5</v>
      </c>
      <c r="AE31" s="68">
        <v>0</v>
      </c>
      <c r="AF31" s="69">
        <v>2</v>
      </c>
      <c r="AG31" s="37">
        <v>3</v>
      </c>
      <c r="AH31" s="39">
        <v>5</v>
      </c>
      <c r="AI31" s="68">
        <v>1</v>
      </c>
      <c r="AJ31" s="69">
        <v>1</v>
      </c>
      <c r="AK31" s="37">
        <v>0</v>
      </c>
      <c r="AL31" s="39">
        <v>1</v>
      </c>
      <c r="AM31" s="68">
        <v>0</v>
      </c>
      <c r="AN31" s="39">
        <v>0</v>
      </c>
      <c r="AO31" s="68">
        <v>0</v>
      </c>
      <c r="AP31" s="40">
        <v>0</v>
      </c>
      <c r="AQ31" s="70">
        <v>0</v>
      </c>
      <c r="AR31" s="38">
        <v>0</v>
      </c>
      <c r="AS31" s="70">
        <v>0</v>
      </c>
      <c r="AT31" s="70">
        <v>0</v>
      </c>
      <c r="AU31" s="70">
        <v>0</v>
      </c>
      <c r="AV31" s="70">
        <v>1</v>
      </c>
      <c r="AW31" s="70">
        <v>0</v>
      </c>
      <c r="AX31" s="70">
        <v>0</v>
      </c>
      <c r="AY31" s="30" t="str">
        <f t="shared" si="7"/>
        <v/>
      </c>
      <c r="BS31" s="4"/>
      <c r="BT31" s="4"/>
      <c r="BU31" s="4"/>
      <c r="BV31" s="5"/>
      <c r="BW31" s="5"/>
      <c r="CA31" s="32" t="str">
        <f t="shared" si="16"/>
        <v/>
      </c>
      <c r="CB31" s="32" t="str">
        <f t="shared" si="17"/>
        <v/>
      </c>
      <c r="CC31" s="32" t="str">
        <f t="shared" si="18"/>
        <v/>
      </c>
      <c r="CD31" s="32" t="str">
        <f t="shared" si="19"/>
        <v/>
      </c>
      <c r="CE31" s="32" t="str">
        <f t="shared" si="20"/>
        <v/>
      </c>
      <c r="CF31" s="32" t="str">
        <f t="shared" si="21"/>
        <v/>
      </c>
      <c r="CG31" s="32" t="str">
        <f t="shared" si="22"/>
        <v/>
      </c>
      <c r="CH31" s="32" t="str">
        <f t="shared" si="23"/>
        <v/>
      </c>
      <c r="DA31" s="33">
        <f t="shared" si="8"/>
        <v>0</v>
      </c>
      <c r="DB31" s="33">
        <f t="shared" si="9"/>
        <v>0</v>
      </c>
      <c r="DC31" s="33">
        <f t="shared" si="10"/>
        <v>0</v>
      </c>
      <c r="DD31" s="33">
        <f t="shared" si="11"/>
        <v>0</v>
      </c>
      <c r="DE31" s="33">
        <f t="shared" si="12"/>
        <v>0</v>
      </c>
      <c r="DF31" s="33">
        <f t="shared" si="24"/>
        <v>0</v>
      </c>
      <c r="DG31" s="33">
        <f t="shared" si="13"/>
        <v>0</v>
      </c>
      <c r="DH31" s="33">
        <f t="shared" si="14"/>
        <v>0</v>
      </c>
    </row>
    <row r="32" spans="1:112" ht="14.25" customHeight="1" x14ac:dyDescent="0.2">
      <c r="A32" s="3258" t="s">
        <v>56</v>
      </c>
      <c r="B32" s="3259"/>
      <c r="C32" s="3260"/>
      <c r="D32" s="64">
        <f>SUM(E32+F32)</f>
        <v>0</v>
      </c>
      <c r="E32" s="35">
        <f>SUM(U32+W32+Y32+AA32+AC32+AE32+AG32+AI32+AK32+AM32+AO32)</f>
        <v>0</v>
      </c>
      <c r="F32" s="36">
        <f>SUM(V32+X32+Z32+AB32+AD32+AF32+AH32+AJ32+AL32+AN32+AP32)</f>
        <v>0</v>
      </c>
      <c r="G32" s="65"/>
      <c r="H32" s="66"/>
      <c r="I32" s="65"/>
      <c r="J32" s="67"/>
      <c r="K32" s="65"/>
      <c r="L32" s="66"/>
      <c r="M32" s="65"/>
      <c r="N32" s="67"/>
      <c r="O32" s="65"/>
      <c r="P32" s="66"/>
      <c r="Q32" s="65"/>
      <c r="R32" s="66"/>
      <c r="S32" s="65"/>
      <c r="T32" s="66"/>
      <c r="U32" s="37"/>
      <c r="V32" s="39"/>
      <c r="W32" s="68"/>
      <c r="X32" s="69"/>
      <c r="Y32" s="37"/>
      <c r="Z32" s="39"/>
      <c r="AA32" s="68"/>
      <c r="AB32" s="69"/>
      <c r="AC32" s="37"/>
      <c r="AD32" s="39"/>
      <c r="AE32" s="68"/>
      <c r="AF32" s="69"/>
      <c r="AG32" s="37"/>
      <c r="AH32" s="39"/>
      <c r="AI32" s="68"/>
      <c r="AJ32" s="69"/>
      <c r="AK32" s="37"/>
      <c r="AL32" s="39"/>
      <c r="AM32" s="68"/>
      <c r="AN32" s="39"/>
      <c r="AO32" s="68"/>
      <c r="AP32" s="40"/>
      <c r="AQ32" s="70"/>
      <c r="AR32" s="38"/>
      <c r="AS32" s="70"/>
      <c r="AT32" s="70"/>
      <c r="AU32" s="70"/>
      <c r="AV32" s="70"/>
      <c r="AW32" s="70"/>
      <c r="AX32" s="70"/>
      <c r="AY32" s="30" t="str">
        <f t="shared" si="7"/>
        <v/>
      </c>
      <c r="BS32" s="4"/>
      <c r="BT32" s="4"/>
      <c r="BU32" s="4"/>
      <c r="BV32" s="5"/>
      <c r="BW32" s="5"/>
      <c r="CA32" s="32" t="str">
        <f t="shared" si="16"/>
        <v/>
      </c>
      <c r="CB32" s="32" t="str">
        <f t="shared" si="17"/>
        <v/>
      </c>
      <c r="CC32" s="32" t="str">
        <f t="shared" si="18"/>
        <v/>
      </c>
      <c r="CD32" s="32" t="str">
        <f t="shared" si="19"/>
        <v/>
      </c>
      <c r="CE32" s="32" t="str">
        <f t="shared" si="20"/>
        <v/>
      </c>
      <c r="CF32" s="32" t="str">
        <f t="shared" si="21"/>
        <v/>
      </c>
      <c r="CG32" s="32" t="str">
        <f t="shared" si="22"/>
        <v/>
      </c>
      <c r="CH32" s="32" t="str">
        <f t="shared" si="23"/>
        <v/>
      </c>
      <c r="DA32" s="33">
        <f t="shared" si="8"/>
        <v>0</v>
      </c>
      <c r="DB32" s="33">
        <f t="shared" si="9"/>
        <v>0</v>
      </c>
      <c r="DC32" s="33">
        <f t="shared" si="10"/>
        <v>0</v>
      </c>
      <c r="DD32" s="33">
        <f t="shared" si="11"/>
        <v>0</v>
      </c>
      <c r="DE32" s="33">
        <f t="shared" si="12"/>
        <v>0</v>
      </c>
      <c r="DF32" s="33">
        <f t="shared" si="24"/>
        <v>0</v>
      </c>
      <c r="DG32" s="33">
        <f t="shared" si="13"/>
        <v>0</v>
      </c>
      <c r="DH32" s="33">
        <f t="shared" si="14"/>
        <v>0</v>
      </c>
    </row>
    <row r="33" spans="1:112" ht="14.25" customHeight="1" x14ac:dyDescent="0.2">
      <c r="A33" s="3258" t="s">
        <v>57</v>
      </c>
      <c r="B33" s="3259"/>
      <c r="C33" s="3260"/>
      <c r="D33" s="64">
        <f>SUM(E33+F33)</f>
        <v>0</v>
      </c>
      <c r="E33" s="35">
        <f t="shared" ref="E33:F35" si="26">SUM(G33+I33+K33+M33+O33+Q33+S33+U33+W33+Y33+AA33+AC33+AE33+AG33+AI33+AK33+AM33+AO33)</f>
        <v>0</v>
      </c>
      <c r="F33" s="36">
        <f t="shared" si="26"/>
        <v>0</v>
      </c>
      <c r="G33" s="37"/>
      <c r="H33" s="39"/>
      <c r="I33" s="37"/>
      <c r="J33" s="38"/>
      <c r="K33" s="37"/>
      <c r="L33" s="39"/>
      <c r="M33" s="37"/>
      <c r="N33" s="38"/>
      <c r="O33" s="37"/>
      <c r="P33" s="39"/>
      <c r="Q33" s="37"/>
      <c r="R33" s="39"/>
      <c r="S33" s="37"/>
      <c r="T33" s="39"/>
      <c r="U33" s="37"/>
      <c r="V33" s="39"/>
      <c r="W33" s="68"/>
      <c r="X33" s="69"/>
      <c r="Y33" s="37"/>
      <c r="Z33" s="39"/>
      <c r="AA33" s="68"/>
      <c r="AB33" s="69"/>
      <c r="AC33" s="37"/>
      <c r="AD33" s="39"/>
      <c r="AE33" s="68"/>
      <c r="AF33" s="69"/>
      <c r="AG33" s="37"/>
      <c r="AH33" s="39"/>
      <c r="AI33" s="68"/>
      <c r="AJ33" s="69"/>
      <c r="AK33" s="37"/>
      <c r="AL33" s="39"/>
      <c r="AM33" s="68"/>
      <c r="AN33" s="39"/>
      <c r="AO33" s="68"/>
      <c r="AP33" s="40"/>
      <c r="AQ33" s="70"/>
      <c r="AR33" s="38"/>
      <c r="AS33" s="70"/>
      <c r="AT33" s="70"/>
      <c r="AU33" s="70"/>
      <c r="AV33" s="70"/>
      <c r="AW33" s="70"/>
      <c r="AX33" s="70"/>
      <c r="AY33" s="30" t="str">
        <f t="shared" si="7"/>
        <v/>
      </c>
      <c r="BS33" s="4"/>
      <c r="BT33" s="4"/>
      <c r="BU33" s="4"/>
      <c r="BV33" s="5"/>
      <c r="BW33" s="5"/>
      <c r="CA33" s="32" t="str">
        <f t="shared" si="16"/>
        <v/>
      </c>
      <c r="CB33" s="32" t="str">
        <f t="shared" si="17"/>
        <v/>
      </c>
      <c r="CC33" s="32" t="str">
        <f t="shared" si="18"/>
        <v/>
      </c>
      <c r="CD33" s="32" t="str">
        <f t="shared" si="19"/>
        <v/>
      </c>
      <c r="CE33" s="32" t="str">
        <f t="shared" si="20"/>
        <v/>
      </c>
      <c r="CF33" s="32" t="str">
        <f t="shared" si="21"/>
        <v/>
      </c>
      <c r="CG33" s="32" t="str">
        <f t="shared" si="22"/>
        <v/>
      </c>
      <c r="CH33" s="32" t="str">
        <f t="shared" si="23"/>
        <v/>
      </c>
      <c r="DA33" s="33">
        <f t="shared" si="8"/>
        <v>0</v>
      </c>
      <c r="DB33" s="33">
        <f t="shared" si="9"/>
        <v>0</v>
      </c>
      <c r="DC33" s="33">
        <f t="shared" si="10"/>
        <v>0</v>
      </c>
      <c r="DD33" s="33">
        <f t="shared" si="11"/>
        <v>0</v>
      </c>
      <c r="DE33" s="33">
        <f t="shared" si="12"/>
        <v>0</v>
      </c>
      <c r="DF33" s="33">
        <f t="shared" si="24"/>
        <v>0</v>
      </c>
      <c r="DG33" s="33">
        <f t="shared" si="13"/>
        <v>0</v>
      </c>
      <c r="DH33" s="33">
        <f t="shared" si="14"/>
        <v>0</v>
      </c>
    </row>
    <row r="34" spans="1:112" ht="14.25" customHeight="1" x14ac:dyDescent="0.2">
      <c r="A34" s="3258" t="s">
        <v>58</v>
      </c>
      <c r="B34" s="3259"/>
      <c r="C34" s="3260"/>
      <c r="D34" s="64">
        <f t="shared" si="15"/>
        <v>0</v>
      </c>
      <c r="E34" s="35">
        <f t="shared" si="26"/>
        <v>0</v>
      </c>
      <c r="F34" s="36">
        <f t="shared" si="26"/>
        <v>0</v>
      </c>
      <c r="G34" s="37"/>
      <c r="H34" s="39"/>
      <c r="I34" s="37"/>
      <c r="J34" s="38"/>
      <c r="K34" s="37"/>
      <c r="L34" s="39"/>
      <c r="M34" s="37"/>
      <c r="N34" s="38"/>
      <c r="O34" s="37"/>
      <c r="P34" s="39"/>
      <c r="Q34" s="37"/>
      <c r="R34" s="39"/>
      <c r="S34" s="37"/>
      <c r="T34" s="39"/>
      <c r="U34" s="37"/>
      <c r="V34" s="39"/>
      <c r="W34" s="68"/>
      <c r="X34" s="69"/>
      <c r="Y34" s="37"/>
      <c r="Z34" s="39"/>
      <c r="AA34" s="68"/>
      <c r="AB34" s="69"/>
      <c r="AC34" s="37"/>
      <c r="AD34" s="39"/>
      <c r="AE34" s="68"/>
      <c r="AF34" s="69"/>
      <c r="AG34" s="37"/>
      <c r="AH34" s="39"/>
      <c r="AI34" s="68"/>
      <c r="AJ34" s="69"/>
      <c r="AK34" s="37"/>
      <c r="AL34" s="39"/>
      <c r="AM34" s="68"/>
      <c r="AN34" s="39"/>
      <c r="AO34" s="68"/>
      <c r="AP34" s="40"/>
      <c r="AQ34" s="70"/>
      <c r="AR34" s="38"/>
      <c r="AS34" s="70"/>
      <c r="AT34" s="70"/>
      <c r="AU34" s="70"/>
      <c r="AV34" s="70"/>
      <c r="AW34" s="70"/>
      <c r="AX34" s="70"/>
      <c r="AY34" s="30" t="str">
        <f t="shared" si="7"/>
        <v/>
      </c>
      <c r="BS34" s="4"/>
      <c r="BT34" s="4"/>
      <c r="BU34" s="4"/>
      <c r="BV34" s="5"/>
      <c r="BW34" s="5"/>
      <c r="CA34" s="32" t="str">
        <f t="shared" si="16"/>
        <v/>
      </c>
      <c r="CB34" s="32" t="str">
        <f t="shared" si="17"/>
        <v/>
      </c>
      <c r="CC34" s="32" t="str">
        <f t="shared" si="18"/>
        <v/>
      </c>
      <c r="CD34" s="32" t="str">
        <f t="shared" si="19"/>
        <v/>
      </c>
      <c r="CE34" s="32" t="str">
        <f t="shared" si="20"/>
        <v/>
      </c>
      <c r="CF34" s="32" t="str">
        <f t="shared" si="21"/>
        <v/>
      </c>
      <c r="CG34" s="32" t="str">
        <f t="shared" si="22"/>
        <v/>
      </c>
      <c r="CH34" s="32" t="str">
        <f t="shared" si="23"/>
        <v/>
      </c>
      <c r="DA34" s="33">
        <f t="shared" si="8"/>
        <v>0</v>
      </c>
      <c r="DB34" s="33">
        <f t="shared" si="9"/>
        <v>0</v>
      </c>
      <c r="DC34" s="33">
        <f t="shared" si="10"/>
        <v>0</v>
      </c>
      <c r="DD34" s="33">
        <f t="shared" si="11"/>
        <v>0</v>
      </c>
      <c r="DE34" s="33">
        <f t="shared" si="12"/>
        <v>0</v>
      </c>
      <c r="DF34" s="33">
        <f t="shared" si="24"/>
        <v>0</v>
      </c>
      <c r="DG34" s="33">
        <f t="shared" si="13"/>
        <v>0</v>
      </c>
      <c r="DH34" s="33">
        <f t="shared" si="14"/>
        <v>0</v>
      </c>
    </row>
    <row r="35" spans="1:112" ht="14.25" customHeight="1" x14ac:dyDescent="0.2">
      <c r="A35" s="3411" t="s">
        <v>59</v>
      </c>
      <c r="B35" s="3391"/>
      <c r="C35" s="3412"/>
      <c r="D35" s="77">
        <f t="shared" si="15"/>
        <v>0</v>
      </c>
      <c r="E35" s="43">
        <f t="shared" si="26"/>
        <v>0</v>
      </c>
      <c r="F35" s="44">
        <f t="shared" si="26"/>
        <v>0</v>
      </c>
      <c r="G35" s="45"/>
      <c r="H35" s="47"/>
      <c r="I35" s="45"/>
      <c r="J35" s="46"/>
      <c r="K35" s="45"/>
      <c r="L35" s="47"/>
      <c r="M35" s="45"/>
      <c r="N35" s="46"/>
      <c r="O35" s="45"/>
      <c r="P35" s="47"/>
      <c r="Q35" s="45"/>
      <c r="R35" s="47"/>
      <c r="S35" s="45"/>
      <c r="T35" s="47"/>
      <c r="U35" s="45"/>
      <c r="V35" s="47"/>
      <c r="W35" s="78"/>
      <c r="X35" s="79"/>
      <c r="Y35" s="45"/>
      <c r="Z35" s="47"/>
      <c r="AA35" s="78"/>
      <c r="AB35" s="79"/>
      <c r="AC35" s="45"/>
      <c r="AD35" s="47"/>
      <c r="AE35" s="78"/>
      <c r="AF35" s="79"/>
      <c r="AG35" s="45"/>
      <c r="AH35" s="47"/>
      <c r="AI35" s="78"/>
      <c r="AJ35" s="79"/>
      <c r="AK35" s="45"/>
      <c r="AL35" s="47"/>
      <c r="AM35" s="78"/>
      <c r="AN35" s="47"/>
      <c r="AO35" s="78"/>
      <c r="AP35" s="48"/>
      <c r="AQ35" s="80"/>
      <c r="AR35" s="80"/>
      <c r="AS35" s="80"/>
      <c r="AT35" s="80"/>
      <c r="AU35" s="80"/>
      <c r="AV35" s="80"/>
      <c r="AW35" s="80"/>
      <c r="AX35" s="80"/>
      <c r="AY35" s="30" t="str">
        <f t="shared" si="7"/>
        <v/>
      </c>
      <c r="BS35" s="4"/>
      <c r="BT35" s="4"/>
      <c r="BU35" s="4"/>
      <c r="BV35" s="5"/>
      <c r="BW35" s="5"/>
      <c r="CA35" s="32" t="str">
        <f t="shared" si="16"/>
        <v/>
      </c>
      <c r="CB35" s="32" t="str">
        <f t="shared" si="17"/>
        <v/>
      </c>
      <c r="CC35" s="32" t="str">
        <f t="shared" si="18"/>
        <v/>
      </c>
      <c r="CD35" s="32" t="str">
        <f t="shared" si="19"/>
        <v/>
      </c>
      <c r="CE35" s="32" t="str">
        <f t="shared" si="20"/>
        <v/>
      </c>
      <c r="CF35" s="32" t="str">
        <f t="shared" si="21"/>
        <v/>
      </c>
      <c r="CG35" s="32" t="str">
        <f t="shared" si="22"/>
        <v/>
      </c>
      <c r="CH35" s="32" t="str">
        <f t="shared" si="23"/>
        <v/>
      </c>
      <c r="DA35" s="33">
        <f t="shared" si="8"/>
        <v>0</v>
      </c>
      <c r="DB35" s="33">
        <f t="shared" si="9"/>
        <v>0</v>
      </c>
      <c r="DC35" s="33">
        <f t="shared" si="10"/>
        <v>0</v>
      </c>
      <c r="DD35" s="33">
        <f t="shared" si="11"/>
        <v>0</v>
      </c>
      <c r="DE35" s="33">
        <f t="shared" si="12"/>
        <v>0</v>
      </c>
      <c r="DF35" s="33">
        <f t="shared" si="24"/>
        <v>0</v>
      </c>
      <c r="DG35" s="33">
        <f t="shared" si="13"/>
        <v>0</v>
      </c>
      <c r="DH35" s="33">
        <f t="shared" si="14"/>
        <v>0</v>
      </c>
    </row>
    <row r="36" spans="1:112" x14ac:dyDescent="0.2">
      <c r="A36" s="4288" t="s">
        <v>60</v>
      </c>
      <c r="B36" s="4288"/>
      <c r="C36" s="4288"/>
      <c r="D36" s="2486">
        <f t="shared" ref="D36:AV36" si="27">SUM(D19:D35)</f>
        <v>199</v>
      </c>
      <c r="E36" s="2487">
        <f t="shared" si="27"/>
        <v>120</v>
      </c>
      <c r="F36" s="2488">
        <f t="shared" si="27"/>
        <v>79</v>
      </c>
      <c r="G36" s="2486">
        <f t="shared" si="27"/>
        <v>0</v>
      </c>
      <c r="H36" s="2488">
        <f t="shared" si="27"/>
        <v>2</v>
      </c>
      <c r="I36" s="2486">
        <f t="shared" si="27"/>
        <v>1</v>
      </c>
      <c r="J36" s="2488">
        <f t="shared" si="27"/>
        <v>0</v>
      </c>
      <c r="K36" s="2486">
        <f t="shared" si="27"/>
        <v>3</v>
      </c>
      <c r="L36" s="2488">
        <f t="shared" si="27"/>
        <v>1</v>
      </c>
      <c r="M36" s="2486">
        <f t="shared" si="27"/>
        <v>3</v>
      </c>
      <c r="N36" s="2488">
        <f t="shared" si="27"/>
        <v>3</v>
      </c>
      <c r="O36" s="2486">
        <f t="shared" si="27"/>
        <v>9</v>
      </c>
      <c r="P36" s="2488">
        <f t="shared" si="27"/>
        <v>9</v>
      </c>
      <c r="Q36" s="2486">
        <f t="shared" si="27"/>
        <v>7</v>
      </c>
      <c r="R36" s="2488">
        <f t="shared" si="27"/>
        <v>9</v>
      </c>
      <c r="S36" s="2486">
        <f t="shared" si="27"/>
        <v>22</v>
      </c>
      <c r="T36" s="2488">
        <f t="shared" si="27"/>
        <v>8</v>
      </c>
      <c r="U36" s="2486">
        <f t="shared" si="27"/>
        <v>21</v>
      </c>
      <c r="V36" s="2488">
        <f t="shared" si="27"/>
        <v>7</v>
      </c>
      <c r="W36" s="2489">
        <f t="shared" si="27"/>
        <v>16</v>
      </c>
      <c r="X36" s="2490">
        <f t="shared" si="27"/>
        <v>10</v>
      </c>
      <c r="Y36" s="2486">
        <f t="shared" si="27"/>
        <v>24</v>
      </c>
      <c r="Z36" s="2488">
        <f t="shared" si="27"/>
        <v>8</v>
      </c>
      <c r="AA36" s="2489">
        <f t="shared" si="27"/>
        <v>8</v>
      </c>
      <c r="AB36" s="2490">
        <f t="shared" si="27"/>
        <v>0</v>
      </c>
      <c r="AC36" s="2486">
        <f t="shared" si="27"/>
        <v>2</v>
      </c>
      <c r="AD36" s="2488">
        <f t="shared" si="27"/>
        <v>8</v>
      </c>
      <c r="AE36" s="2486">
        <f t="shared" si="27"/>
        <v>0</v>
      </c>
      <c r="AF36" s="2490">
        <f t="shared" si="27"/>
        <v>3</v>
      </c>
      <c r="AG36" s="2486">
        <f t="shared" si="27"/>
        <v>3</v>
      </c>
      <c r="AH36" s="2488">
        <f t="shared" si="27"/>
        <v>6</v>
      </c>
      <c r="AI36" s="2486">
        <f t="shared" si="27"/>
        <v>1</v>
      </c>
      <c r="AJ36" s="2490">
        <f t="shared" si="27"/>
        <v>1</v>
      </c>
      <c r="AK36" s="2486">
        <f t="shared" si="27"/>
        <v>0</v>
      </c>
      <c r="AL36" s="2488">
        <f t="shared" si="27"/>
        <v>2</v>
      </c>
      <c r="AM36" s="2486">
        <f t="shared" si="27"/>
        <v>0</v>
      </c>
      <c r="AN36" s="2488">
        <f t="shared" si="27"/>
        <v>2</v>
      </c>
      <c r="AO36" s="2486">
        <f t="shared" si="27"/>
        <v>0</v>
      </c>
      <c r="AP36" s="2491">
        <f t="shared" si="27"/>
        <v>0</v>
      </c>
      <c r="AQ36" s="2488">
        <f t="shared" si="27"/>
        <v>0</v>
      </c>
      <c r="AR36" s="2488">
        <f t="shared" si="27"/>
        <v>0</v>
      </c>
      <c r="AS36" s="2492">
        <f t="shared" si="27"/>
        <v>0</v>
      </c>
      <c r="AT36" s="2492">
        <f t="shared" si="27"/>
        <v>0</v>
      </c>
      <c r="AU36" s="2492">
        <f t="shared" si="27"/>
        <v>0</v>
      </c>
      <c r="AV36" s="2492">
        <f t="shared" si="27"/>
        <v>1</v>
      </c>
      <c r="AW36" s="2492">
        <f>SUM(AW19:AW35)</f>
        <v>0</v>
      </c>
      <c r="AX36" s="2492">
        <f>SUM(AX19:AX35)</f>
        <v>0</v>
      </c>
      <c r="BS36" s="4"/>
      <c r="BT36" s="4"/>
      <c r="BU36" s="4"/>
      <c r="BV36" s="5"/>
      <c r="BW36" s="5"/>
      <c r="CA36" s="32"/>
      <c r="CB36" s="32"/>
      <c r="CC36" s="32"/>
      <c r="CD36" s="32"/>
      <c r="CE36" s="32"/>
      <c r="CF36" s="32"/>
      <c r="CG36" s="32"/>
      <c r="DA36" s="33"/>
      <c r="DB36" s="33"/>
      <c r="DC36" s="33"/>
      <c r="DD36" s="33"/>
      <c r="DE36" s="33"/>
      <c r="DF36" s="33"/>
      <c r="DG36" s="33"/>
    </row>
    <row r="37" spans="1:112" x14ac:dyDescent="0.2">
      <c r="A37" s="50" t="s">
        <v>61</v>
      </c>
      <c r="B37" s="88"/>
      <c r="C37" s="88"/>
      <c r="D37" s="89"/>
      <c r="AR37" s="31"/>
      <c r="AS37" s="31"/>
      <c r="AT37" s="31"/>
      <c r="AU37" s="10"/>
      <c r="AV37" s="10"/>
      <c r="AW37" s="10"/>
      <c r="AX37" s="10"/>
      <c r="BT37" s="4"/>
      <c r="BU37" s="4"/>
      <c r="BV37" s="4"/>
      <c r="BW37" s="5"/>
      <c r="DA37" s="15"/>
      <c r="DB37" s="15"/>
      <c r="DC37" s="15"/>
      <c r="DD37" s="15"/>
      <c r="DE37" s="15"/>
      <c r="DF37" s="15"/>
      <c r="DG37" s="15"/>
    </row>
    <row r="38" spans="1:112" ht="14.25" customHeight="1" x14ac:dyDescent="0.2">
      <c r="A38" s="4267" t="s">
        <v>62</v>
      </c>
      <c r="B38" s="4268"/>
      <c r="C38" s="4268"/>
      <c r="D38" s="4267" t="s">
        <v>63</v>
      </c>
      <c r="E38" s="4268"/>
      <c r="F38" s="4241"/>
      <c r="G38" s="4143" t="s">
        <v>64</v>
      </c>
      <c r="H38" s="4158"/>
      <c r="I38" s="4158"/>
      <c r="J38" s="4158"/>
      <c r="K38" s="4158"/>
      <c r="L38" s="4158"/>
      <c r="M38" s="4158"/>
      <c r="N38" s="4158"/>
      <c r="O38" s="4158"/>
      <c r="P38" s="4158"/>
      <c r="Q38" s="4158"/>
      <c r="R38" s="4158"/>
      <c r="S38" s="4158"/>
      <c r="T38" s="4158"/>
      <c r="U38" s="4158"/>
      <c r="V38" s="4158"/>
      <c r="W38" s="4158"/>
      <c r="X38" s="4158"/>
      <c r="Y38" s="4158"/>
      <c r="Z38" s="4158"/>
      <c r="AA38" s="4158"/>
      <c r="AB38" s="4158"/>
      <c r="AC38" s="4158"/>
      <c r="AD38" s="4158"/>
      <c r="AE38" s="4158"/>
      <c r="AF38" s="4158"/>
      <c r="AG38" s="4158"/>
      <c r="AH38" s="4158"/>
      <c r="AI38" s="4158"/>
      <c r="AJ38" s="4158"/>
      <c r="AK38" s="4158"/>
      <c r="AL38" s="4158"/>
      <c r="AM38" s="4158"/>
      <c r="AN38" s="4158"/>
      <c r="AO38" s="4158"/>
      <c r="AP38" s="4159"/>
      <c r="AQ38" s="4241" t="s">
        <v>6</v>
      </c>
      <c r="AR38" s="4241" t="s">
        <v>7</v>
      </c>
      <c r="AS38" s="4241" t="s">
        <v>8</v>
      </c>
      <c r="AT38" s="4241" t="s">
        <v>9</v>
      </c>
      <c r="AU38" s="4161" t="s">
        <v>65</v>
      </c>
      <c r="AV38" s="4161" t="s">
        <v>13</v>
      </c>
      <c r="AW38" s="4161" t="s">
        <v>10</v>
      </c>
      <c r="AX38" s="4157" t="s">
        <v>66</v>
      </c>
      <c r="BJ38" s="4"/>
      <c r="BK38" s="4"/>
      <c r="BL38" s="4"/>
      <c r="BM38" s="5"/>
      <c r="BN38" s="5"/>
      <c r="BO38" s="5"/>
      <c r="BP38" s="5"/>
      <c r="BX38" s="2"/>
      <c r="DA38" s="15"/>
      <c r="DB38" s="15"/>
      <c r="DC38" s="15"/>
      <c r="DD38" s="15"/>
      <c r="DE38" s="15"/>
      <c r="DF38" s="15"/>
      <c r="DG38" s="15"/>
    </row>
    <row r="39" spans="1:112" ht="14.25" customHeight="1" x14ac:dyDescent="0.2">
      <c r="A39" s="3394"/>
      <c r="B39" s="3395"/>
      <c r="C39" s="3467"/>
      <c r="D39" s="3465"/>
      <c r="E39" s="3466"/>
      <c r="F39" s="4184"/>
      <c r="G39" s="4254" t="s">
        <v>14</v>
      </c>
      <c r="H39" s="4163"/>
      <c r="I39" s="4143" t="s">
        <v>15</v>
      </c>
      <c r="J39" s="4151"/>
      <c r="K39" s="4158" t="s">
        <v>16</v>
      </c>
      <c r="L39" s="4151"/>
      <c r="M39" s="4143" t="s">
        <v>17</v>
      </c>
      <c r="N39" s="4151"/>
      <c r="O39" s="4143" t="s">
        <v>18</v>
      </c>
      <c r="P39" s="4151"/>
      <c r="Q39" s="4143" t="s">
        <v>19</v>
      </c>
      <c r="R39" s="4151"/>
      <c r="S39" s="4143" t="s">
        <v>20</v>
      </c>
      <c r="T39" s="4151"/>
      <c r="U39" s="4143" t="s">
        <v>21</v>
      </c>
      <c r="V39" s="4151"/>
      <c r="W39" s="4143" t="s">
        <v>22</v>
      </c>
      <c r="X39" s="4151"/>
      <c r="Y39" s="4143" t="s">
        <v>23</v>
      </c>
      <c r="Z39" s="4150"/>
      <c r="AA39" s="4143" t="s">
        <v>24</v>
      </c>
      <c r="AB39" s="4150"/>
      <c r="AC39" s="4143" t="s">
        <v>25</v>
      </c>
      <c r="AD39" s="4150"/>
      <c r="AE39" s="4143" t="s">
        <v>26</v>
      </c>
      <c r="AF39" s="4150"/>
      <c r="AG39" s="4143" t="s">
        <v>27</v>
      </c>
      <c r="AH39" s="4150"/>
      <c r="AI39" s="4143" t="s">
        <v>28</v>
      </c>
      <c r="AJ39" s="4150"/>
      <c r="AK39" s="4143" t="s">
        <v>29</v>
      </c>
      <c r="AL39" s="4150"/>
      <c r="AM39" s="4143" t="s">
        <v>30</v>
      </c>
      <c r="AN39" s="4150"/>
      <c r="AO39" s="4143" t="s">
        <v>31</v>
      </c>
      <c r="AP39" s="4284"/>
      <c r="AQ39" s="3304"/>
      <c r="AR39" s="3304"/>
      <c r="AS39" s="3304"/>
      <c r="AT39" s="3304"/>
      <c r="AU39" s="3290"/>
      <c r="AV39" s="3290"/>
      <c r="AW39" s="3290"/>
      <c r="AX39" s="3417"/>
      <c r="BK39" s="4"/>
      <c r="BL39" s="4"/>
      <c r="BM39" s="4"/>
      <c r="BN39" s="5"/>
      <c r="BO39" s="5"/>
      <c r="BP39" s="5"/>
      <c r="BX39" s="2"/>
      <c r="DA39" s="15"/>
      <c r="DB39" s="15"/>
      <c r="DC39" s="15"/>
      <c r="DD39" s="15"/>
      <c r="DE39" s="15"/>
      <c r="DF39" s="15"/>
      <c r="DG39" s="15"/>
    </row>
    <row r="40" spans="1:112" x14ac:dyDescent="0.2">
      <c r="A40" s="3467"/>
      <c r="B40" s="3467"/>
      <c r="C40" s="3304"/>
      <c r="D40" s="2493" t="s">
        <v>32</v>
      </c>
      <c r="E40" s="2470" t="s">
        <v>33</v>
      </c>
      <c r="F40" s="2494" t="s">
        <v>34</v>
      </c>
      <c r="G40" s="2493" t="s">
        <v>33</v>
      </c>
      <c r="H40" s="2494" t="s">
        <v>34</v>
      </c>
      <c r="I40" s="2493" t="s">
        <v>33</v>
      </c>
      <c r="J40" s="2494" t="s">
        <v>34</v>
      </c>
      <c r="K40" s="2469" t="s">
        <v>33</v>
      </c>
      <c r="L40" s="2494" t="s">
        <v>34</v>
      </c>
      <c r="M40" s="2470" t="s">
        <v>33</v>
      </c>
      <c r="N40" s="2494" t="s">
        <v>34</v>
      </c>
      <c r="O40" s="2470" t="s">
        <v>33</v>
      </c>
      <c r="P40" s="2494" t="s">
        <v>34</v>
      </c>
      <c r="Q40" s="2470" t="s">
        <v>33</v>
      </c>
      <c r="R40" s="2494" t="s">
        <v>34</v>
      </c>
      <c r="S40" s="2470" t="s">
        <v>33</v>
      </c>
      <c r="T40" s="2494" t="s">
        <v>34</v>
      </c>
      <c r="U40" s="2495" t="s">
        <v>33</v>
      </c>
      <c r="V40" s="2460" t="s">
        <v>34</v>
      </c>
      <c r="W40" s="2495" t="s">
        <v>33</v>
      </c>
      <c r="X40" s="2460" t="s">
        <v>34</v>
      </c>
      <c r="Y40" s="2495" t="s">
        <v>33</v>
      </c>
      <c r="Z40" s="2460" t="s">
        <v>34</v>
      </c>
      <c r="AA40" s="2495" t="s">
        <v>33</v>
      </c>
      <c r="AB40" s="2460" t="s">
        <v>34</v>
      </c>
      <c r="AC40" s="2495" t="s">
        <v>33</v>
      </c>
      <c r="AD40" s="2460" t="s">
        <v>34</v>
      </c>
      <c r="AE40" s="2495" t="s">
        <v>33</v>
      </c>
      <c r="AF40" s="2460" t="s">
        <v>34</v>
      </c>
      <c r="AG40" s="2495" t="s">
        <v>33</v>
      </c>
      <c r="AH40" s="2460" t="s">
        <v>34</v>
      </c>
      <c r="AI40" s="2495" t="s">
        <v>33</v>
      </c>
      <c r="AJ40" s="2460" t="s">
        <v>34</v>
      </c>
      <c r="AK40" s="2495" t="s">
        <v>33</v>
      </c>
      <c r="AL40" s="2460" t="s">
        <v>34</v>
      </c>
      <c r="AM40" s="2495" t="s">
        <v>33</v>
      </c>
      <c r="AN40" s="2460" t="s">
        <v>34</v>
      </c>
      <c r="AO40" s="2495" t="s">
        <v>33</v>
      </c>
      <c r="AP40" s="2471" t="s">
        <v>34</v>
      </c>
      <c r="AQ40" s="4184"/>
      <c r="AR40" s="4184"/>
      <c r="AS40" s="4184"/>
      <c r="AT40" s="4184"/>
      <c r="AU40" s="3855"/>
      <c r="AV40" s="3855"/>
      <c r="AW40" s="3855"/>
      <c r="AX40" s="4072"/>
      <c r="BK40" s="4"/>
      <c r="BL40" s="4"/>
      <c r="BM40" s="4"/>
      <c r="BN40" s="5"/>
      <c r="BO40" s="5"/>
      <c r="BP40" s="5"/>
      <c r="BX40" s="2"/>
      <c r="DA40" s="15"/>
      <c r="DB40" s="15"/>
      <c r="DC40" s="15"/>
      <c r="DD40" s="15"/>
      <c r="DE40" s="15"/>
      <c r="DF40" s="15"/>
      <c r="DG40" s="15"/>
    </row>
    <row r="41" spans="1:112" ht="14.25" customHeight="1" x14ac:dyDescent="0.2">
      <c r="A41" s="4271" t="s">
        <v>67</v>
      </c>
      <c r="B41" s="4272"/>
      <c r="C41" s="4273"/>
      <c r="D41" s="2496">
        <f>SUM(E41+F41)</f>
        <v>0</v>
      </c>
      <c r="E41" s="2497">
        <f>+S41+Y41+AA41+AC41+AE41+AG41+AI41+AK41+AM41+AO41</f>
        <v>0</v>
      </c>
      <c r="F41" s="2498">
        <f>+T41+Z41+AB41+AD41+AF41+AH41+AJ41+AL41+AN41+AP41</f>
        <v>0</v>
      </c>
      <c r="G41" s="65"/>
      <c r="H41" s="67"/>
      <c r="I41" s="65"/>
      <c r="J41" s="67"/>
      <c r="K41" s="65"/>
      <c r="L41" s="67"/>
      <c r="M41" s="65"/>
      <c r="N41" s="67"/>
      <c r="O41" s="65"/>
      <c r="P41" s="67"/>
      <c r="Q41" s="65"/>
      <c r="R41" s="67"/>
      <c r="S41" s="2499"/>
      <c r="T41" s="2500"/>
      <c r="U41" s="65"/>
      <c r="V41" s="67"/>
      <c r="W41" s="65"/>
      <c r="X41" s="67"/>
      <c r="Y41" s="2499"/>
      <c r="Z41" s="2500"/>
      <c r="AA41" s="2501"/>
      <c r="AB41" s="2500"/>
      <c r="AC41" s="2502"/>
      <c r="AD41" s="2500"/>
      <c r="AE41" s="2501"/>
      <c r="AF41" s="2500"/>
      <c r="AG41" s="2499"/>
      <c r="AH41" s="2500"/>
      <c r="AI41" s="2499"/>
      <c r="AJ41" s="2500"/>
      <c r="AK41" s="2501"/>
      <c r="AL41" s="2500"/>
      <c r="AM41" s="2502"/>
      <c r="AN41" s="2500"/>
      <c r="AO41" s="2503"/>
      <c r="AP41" s="2504"/>
      <c r="AQ41" s="2505"/>
      <c r="AR41" s="2500"/>
      <c r="AS41" s="2506"/>
      <c r="AT41" s="2506"/>
      <c r="AU41" s="2506"/>
      <c r="AV41" s="2506"/>
      <c r="AW41" s="2506"/>
      <c r="AX41" s="2506"/>
      <c r="AY41" s="30" t="str">
        <f t="shared" ref="AY41:AY63" si="28">$CA41&amp;$CB41&amp;$CC41&amp;$CD41&amp;$CE41&amp;$CF41&amp;$CG41&amp;$CH41&amp;$CI41&amp;$CJ41&amp;$CK41&amp;$CL41&amp;$CM41&amp;$CN41&amp;$CO41&amp;$CP41&amp;$CQ41&amp;$CR41</f>
        <v/>
      </c>
      <c r="BK41" s="4"/>
      <c r="BL41" s="4"/>
      <c r="BM41" s="4"/>
      <c r="BN41" s="5"/>
      <c r="BO41" s="5"/>
      <c r="BP41" s="5"/>
      <c r="BX41" s="2"/>
      <c r="CA41" s="32" t="str">
        <f>IF(DA41=1,"* Las consultas de 60 años NO DEBEN ser mayor que el total de Consultas entre 60-64 Años. ","")</f>
        <v/>
      </c>
      <c r="CB41" s="32" t="str">
        <f>IF(DB41=1,"* Las actividades de usuarios en situación de discapacidad NO DEBEN superar el total. ","")</f>
        <v/>
      </c>
      <c r="CC41" s="32" t="str">
        <f>IF(DC41=1,"* Las consultas de 12 años NO DEBEN ser mayor que el total de Consultas entre 10-14 Años. ","")</f>
        <v/>
      </c>
      <c r="CD41" s="32" t="str">
        <f>IF(DD41=1,"* Las consultas de Pacientes en control PSCV NO DEBEN ser mayor que el total de Consultas. ","")</f>
        <v/>
      </c>
      <c r="CE41" s="32" t="str">
        <f>IF(AND(AR41="",D41&lt;&gt;0),"* Recuerde que las Embarazadas deben ser incluídas en el ingreso por rango Etario (Digite CEROS si no tiene). ",IF(F41&lt;AR41,"* Las Embarazadas NO DEBEN ser mayor al total de mujeres. ",""))</f>
        <v/>
      </c>
      <c r="CF41" s="32" t="str">
        <f>IF(AND(AU41="",D41&lt;&gt;0),"* No olvide digitar la población SENAME (Digite CEROS si no tiene). ",IF(D41&lt;AU41,"* La Población SENAME NO DEBE ser mayor al Total. ",""))</f>
        <v/>
      </c>
      <c r="CG41" s="32" t="str">
        <f>IF(AND(AV41="",E41&lt;&gt;0),"* No olvide digitar la población Mejor Niñez (Digite CEROS si no tiene). ",IF(E41&lt;AV41,"* La Población Mejor Niñez NO DEBE ser mayor al Total. ",""))</f>
        <v/>
      </c>
      <c r="CH41" s="32" t="str">
        <f>IF(AND(AW41="",D41&lt;&gt;0),"* No olvide digitar la población Migrante (Digite CEROS si no tiene). ",IF(D41&lt;AW41,"* La Población Migrante NO DEBE ser mayor al Total. ",""))</f>
        <v/>
      </c>
      <c r="DA41" s="33">
        <f>IF(AS41&gt;(AK41+AL41),1,0)</f>
        <v>0</v>
      </c>
      <c r="DB41" s="33">
        <f>IF(D41&lt;AT41,1,0)</f>
        <v>0</v>
      </c>
      <c r="DC41" s="33">
        <f>IF((Y41+Z41)&lt;AQ41,1,0)</f>
        <v>0</v>
      </c>
      <c r="DD41" s="33">
        <f>IF(D41&lt;AX41,1,0)</f>
        <v>0</v>
      </c>
      <c r="DE41" s="33">
        <f>IF(AND(AR41="",D41&lt;&gt;0),1,IF(F41&lt;AR41,1,0))</f>
        <v>0</v>
      </c>
      <c r="DF41" s="33">
        <f>IF(AND(AU41="",D41&lt;&gt;0),1,IF(D41&lt;AU41,1,0))</f>
        <v>0</v>
      </c>
      <c r="DG41" s="33">
        <f>IF(AND(AW41="",D41&lt;&gt;0),1,IF(D41&lt;AW41,1,0))</f>
        <v>0</v>
      </c>
      <c r="DH41" s="33">
        <f>IF(AND(AV41="",F41&lt;&gt;0),1,IF(F41&lt;AV41,1,0))</f>
        <v>0</v>
      </c>
    </row>
    <row r="42" spans="1:112" ht="14.25" customHeight="1" x14ac:dyDescent="0.2">
      <c r="A42" s="3258" t="s">
        <v>68</v>
      </c>
      <c r="B42" s="3259"/>
      <c r="C42" s="3260"/>
      <c r="D42" s="104">
        <f>SUM(E42+F42)</f>
        <v>0</v>
      </c>
      <c r="E42" s="105">
        <f>+G42+I42+K42+M42+O42+Q42+S42+U42+W42+Y42+AA42</f>
        <v>0</v>
      </c>
      <c r="F42" s="621">
        <f>+H42+J42+L42+N42+P42+R42+T42+V42+X42+Z42+AB42</f>
        <v>0</v>
      </c>
      <c r="G42" s="107"/>
      <c r="H42" s="108"/>
      <c r="I42" s="107"/>
      <c r="J42" s="109"/>
      <c r="K42" s="107"/>
      <c r="L42" s="108"/>
      <c r="M42" s="107"/>
      <c r="N42" s="108"/>
      <c r="O42" s="107"/>
      <c r="P42" s="108"/>
      <c r="Q42" s="107"/>
      <c r="R42" s="110"/>
      <c r="S42" s="107"/>
      <c r="T42" s="110"/>
      <c r="U42" s="107"/>
      <c r="V42" s="108"/>
      <c r="W42" s="107"/>
      <c r="X42" s="110"/>
      <c r="Y42" s="107"/>
      <c r="Z42" s="110"/>
      <c r="AA42" s="107"/>
      <c r="AB42" s="108"/>
      <c r="AC42" s="65"/>
      <c r="AD42" s="66"/>
      <c r="AE42" s="111"/>
      <c r="AF42" s="66"/>
      <c r="AG42" s="65"/>
      <c r="AH42" s="67"/>
      <c r="AI42" s="65"/>
      <c r="AJ42" s="67"/>
      <c r="AK42" s="111"/>
      <c r="AL42" s="112"/>
      <c r="AM42" s="65"/>
      <c r="AN42" s="66"/>
      <c r="AO42" s="111"/>
      <c r="AP42" s="113"/>
      <c r="AQ42" s="114"/>
      <c r="AR42" s="115"/>
      <c r="AS42" s="67"/>
      <c r="AT42" s="108"/>
      <c r="AU42" s="108"/>
      <c r="AV42" s="108"/>
      <c r="AW42" s="108"/>
      <c r="AX42" s="108"/>
      <c r="AY42" s="30" t="str">
        <f t="shared" si="28"/>
        <v/>
      </c>
      <c r="BK42" s="4"/>
      <c r="BL42" s="4"/>
      <c r="BM42" s="4"/>
      <c r="BN42" s="5"/>
      <c r="BO42" s="5"/>
      <c r="BP42" s="5"/>
      <c r="BX42" s="2"/>
      <c r="CA42" s="32"/>
      <c r="CB42" s="32" t="str">
        <f>IF(DB42=1,"* Las actividades de usuarios en situación de discapacidad NO DEBEN superar el total. ","")</f>
        <v/>
      </c>
      <c r="CC42" s="32" t="str">
        <f>IF(DC42=1,"* Las consultas de 12 años NO DEBEN ser mayor que el total de Consultas entre 10-14 Años. ","")</f>
        <v/>
      </c>
      <c r="CD42" s="32" t="str">
        <f>IF(DD42=1,"* Las consultas de Pacientes en control PSCV NO DEBEN ser mayor que el total de Consultas. ","")</f>
        <v/>
      </c>
      <c r="CE42" s="32" t="str">
        <f t="shared" ref="CE42:CE43" si="29">IF(AND(AR42="",D42&lt;&gt;0),"* Recuerde que las Embarazadas deben ser incluídas en el ingreso por rango Etario (Digite CEROS si no tiene). ",IF(F42&lt;AR42,"* Las Embarazadas NO DEBEN ser mayor al total de mujeres. ",""))</f>
        <v/>
      </c>
      <c r="CF42" s="32" t="str">
        <f>IF(AND(AU42="",D42&lt;&gt;0),"* No olvide digitar la población SENAME (Digite CEROS si no tiene). ",IF(D42&lt;AU42,"* La Población SENAME NO DEBE ser mayor al Total. ",""))</f>
        <v/>
      </c>
      <c r="CG42" s="32" t="str">
        <f t="shared" ref="CG42:CG45" si="30">IF(AND(AV42="",E42&lt;&gt;0),"* No olvide digitar la población Mejor Niñez (Digite CEROS si no tiene). ",IF(E42&lt;AV42,"* La Población Mejor Niñez NO DEBE ser mayor al Total. ",""))</f>
        <v/>
      </c>
      <c r="CH42" s="32" t="str">
        <f t="shared" ref="CH42:CH63" si="31">IF(AND(AW42="",D42&lt;&gt;0),"* No olvide digitar la población Migrante (Digite CEROS si no tiene). ",IF(D42&lt;AW42,"* La Población Migrante NO DEBE ser mayor al Total. ",""))</f>
        <v/>
      </c>
      <c r="DA42" s="33"/>
      <c r="DB42" s="33">
        <f>IF(D42&lt;AT42,1,0)</f>
        <v>0</v>
      </c>
      <c r="DC42" s="33">
        <f>IF((Y42+Z42)&lt;AQ42,1,0)</f>
        <v>0</v>
      </c>
      <c r="DD42" s="33">
        <f>IF(D42&lt;AX42,1,0)</f>
        <v>0</v>
      </c>
      <c r="DE42" s="33">
        <f t="shared" ref="DE42:DE43" si="32">IF(AND(AR42="",D42&lt;&gt;0),1,IF(F42&lt;AR42,1,0))</f>
        <v>0</v>
      </c>
      <c r="DF42" s="33">
        <f>IF(AND(AU42="",D42&lt;&gt;0),1,IF(D42&lt;AU42,1,0))</f>
        <v>0</v>
      </c>
      <c r="DG42" s="33">
        <f>IF(AND(AW42="",D42&lt;&gt;0),1,IF(D42&lt;AW42,1,0))</f>
        <v>0</v>
      </c>
      <c r="DH42" s="33">
        <f t="shared" ref="DH42:DH63" si="33">IF(AND(AV42="",F42&lt;&gt;0),1,IF(F42&lt;AV42,1,0))</f>
        <v>0</v>
      </c>
    </row>
    <row r="43" spans="1:112" ht="14.25" customHeight="1" x14ac:dyDescent="0.2">
      <c r="A43" s="3258" t="s">
        <v>69</v>
      </c>
      <c r="B43" s="3259"/>
      <c r="C43" s="3260"/>
      <c r="D43" s="104">
        <f>SUM(E43+F43)</f>
        <v>0</v>
      </c>
      <c r="E43" s="105">
        <f>+G43+I43+K43+M43+O43+Q43+S43+U43+W43+Y43+AA43</f>
        <v>0</v>
      </c>
      <c r="F43" s="621">
        <f>+H43+J43+L43+N43+P43+R43+T43+V43+X43+Z43+AB43</f>
        <v>0</v>
      </c>
      <c r="G43" s="107"/>
      <c r="H43" s="108"/>
      <c r="I43" s="107"/>
      <c r="J43" s="109"/>
      <c r="K43" s="107"/>
      <c r="L43" s="108"/>
      <c r="M43" s="107"/>
      <c r="N43" s="108"/>
      <c r="O43" s="107"/>
      <c r="P43" s="108"/>
      <c r="Q43" s="107"/>
      <c r="R43" s="110"/>
      <c r="S43" s="107"/>
      <c r="T43" s="110"/>
      <c r="U43" s="107"/>
      <c r="V43" s="108"/>
      <c r="W43" s="107"/>
      <c r="X43" s="110"/>
      <c r="Y43" s="107"/>
      <c r="Z43" s="110"/>
      <c r="AA43" s="107"/>
      <c r="AB43" s="108"/>
      <c r="AC43" s="65"/>
      <c r="AD43" s="66"/>
      <c r="AE43" s="111"/>
      <c r="AF43" s="66"/>
      <c r="AG43" s="65"/>
      <c r="AH43" s="67"/>
      <c r="AI43" s="65"/>
      <c r="AJ43" s="67"/>
      <c r="AK43" s="111"/>
      <c r="AL43" s="112"/>
      <c r="AM43" s="65"/>
      <c r="AN43" s="66"/>
      <c r="AO43" s="111"/>
      <c r="AP43" s="113"/>
      <c r="AQ43" s="116"/>
      <c r="AR43" s="115"/>
      <c r="AS43" s="67"/>
      <c r="AT43" s="108"/>
      <c r="AU43" s="108"/>
      <c r="AV43" s="108"/>
      <c r="AW43" s="108"/>
      <c r="AX43" s="108"/>
      <c r="AY43" s="30" t="str">
        <f t="shared" si="28"/>
        <v/>
      </c>
      <c r="BK43" s="4"/>
      <c r="BL43" s="4"/>
      <c r="BM43" s="4"/>
      <c r="BN43" s="5"/>
      <c r="BO43" s="5"/>
      <c r="BP43" s="5"/>
      <c r="BX43" s="2"/>
      <c r="CA43" s="32"/>
      <c r="CB43" s="32" t="str">
        <f>IF(DB43=1,"* Las actividades de usuarios en situación de discapacidad NO DEBEN superar el total. ","")</f>
        <v/>
      </c>
      <c r="CC43" s="32"/>
      <c r="CD43" s="32" t="str">
        <f>IF(DD43=1,"* Las consultas de Pacientes en control PSCV NO DEBEN ser mayor que el total de Consultas. ","")</f>
        <v/>
      </c>
      <c r="CE43" s="32" t="str">
        <f t="shared" si="29"/>
        <v/>
      </c>
      <c r="CF43" s="32" t="str">
        <f>IF(AND(AU43="",D43&lt;&gt;0),"* No olvide digitar la población SENAME (Digite CEROS si no tiene). ",IF(D43&lt;AU43,"* La Población SENAME NO DEBE ser mayor al Total. ",""))</f>
        <v/>
      </c>
      <c r="CG43" s="32" t="str">
        <f t="shared" si="30"/>
        <v/>
      </c>
      <c r="CH43" s="32" t="str">
        <f t="shared" si="31"/>
        <v/>
      </c>
      <c r="DA43" s="33"/>
      <c r="DB43" s="33">
        <f>IF(D43&lt;AT43,1,0)</f>
        <v>0</v>
      </c>
      <c r="DC43" s="33"/>
      <c r="DD43" s="33">
        <f>IF(D43&lt;AX43,1,0)</f>
        <v>0</v>
      </c>
      <c r="DE43" s="33">
        <f t="shared" si="32"/>
        <v>0</v>
      </c>
      <c r="DF43" s="33">
        <f>IF(AND(AU43="",D43&lt;&gt;0),1,IF(D43&lt;AU43,1,0))</f>
        <v>0</v>
      </c>
      <c r="DG43" s="33">
        <f>IF(AND(AW43="",D43&lt;&gt;0),1,IF(D43&lt;AW43,1,0))</f>
        <v>0</v>
      </c>
      <c r="DH43" s="33">
        <f t="shared" si="33"/>
        <v>0</v>
      </c>
    </row>
    <row r="44" spans="1:112" ht="14.25" customHeight="1" x14ac:dyDescent="0.2">
      <c r="A44" s="3258" t="s">
        <v>70</v>
      </c>
      <c r="B44" s="3259"/>
      <c r="C44" s="3260"/>
      <c r="D44" s="117">
        <f>SUM(E44+F44)</f>
        <v>0</v>
      </c>
      <c r="E44" s="118">
        <f>+S44+U44+W44+Y44+AA44+AC44+AE44+AG44+AI44+AK44+AM44+AO44</f>
        <v>0</v>
      </c>
      <c r="F44" s="119">
        <f>+T44+V44+X44+Z44+AB44+AD44+AF44+AH44+AJ44+AL44+AN44+AP44</f>
        <v>0</v>
      </c>
      <c r="G44" s="65"/>
      <c r="H44" s="67"/>
      <c r="I44" s="65"/>
      <c r="J44" s="67"/>
      <c r="K44" s="65"/>
      <c r="L44" s="67"/>
      <c r="M44" s="65"/>
      <c r="N44" s="67"/>
      <c r="O44" s="65"/>
      <c r="P44" s="67"/>
      <c r="Q44" s="65"/>
      <c r="R44" s="67"/>
      <c r="S44" s="107"/>
      <c r="T44" s="110"/>
      <c r="U44" s="107"/>
      <c r="V44" s="110"/>
      <c r="W44" s="107"/>
      <c r="X44" s="110"/>
      <c r="Y44" s="120"/>
      <c r="Z44" s="115"/>
      <c r="AA44" s="121"/>
      <c r="AB44" s="122"/>
      <c r="AC44" s="120"/>
      <c r="AD44" s="115"/>
      <c r="AE44" s="121"/>
      <c r="AF44" s="115"/>
      <c r="AG44" s="120"/>
      <c r="AH44" s="115"/>
      <c r="AI44" s="120"/>
      <c r="AJ44" s="115"/>
      <c r="AK44" s="121"/>
      <c r="AL44" s="122"/>
      <c r="AM44" s="120"/>
      <c r="AN44" s="115"/>
      <c r="AO44" s="121"/>
      <c r="AP44" s="123"/>
      <c r="AQ44" s="124"/>
      <c r="AR44" s="125"/>
      <c r="AS44" s="125"/>
      <c r="AT44" s="125"/>
      <c r="AU44" s="125"/>
      <c r="AV44" s="125"/>
      <c r="AW44" s="125"/>
      <c r="AX44" s="125"/>
      <c r="AY44" s="30" t="str">
        <f t="shared" si="28"/>
        <v/>
      </c>
      <c r="BK44" s="4"/>
      <c r="BL44" s="4"/>
      <c r="BM44" s="4"/>
      <c r="BN44" s="5"/>
      <c r="BO44" s="5"/>
      <c r="BP44" s="5"/>
      <c r="BX44" s="2"/>
      <c r="CA44" s="32" t="str">
        <f>IF(DA44=1,"* Las consultas de 60 años NO DEBEN ser mayor que el total de Consultas entre 60-64 Años. ","")</f>
        <v/>
      </c>
      <c r="CB44" s="32" t="str">
        <f>IF(DB44=1,"* Las actividades de usuarios en situación de discapacidad NO DEBEN superar el total. ","")</f>
        <v/>
      </c>
      <c r="CC44" s="32" t="str">
        <f>IF(DC44=1,"* Las consultas de 12 años NO DEBEN ser mayor que el total de Consultas entre 10-14 Años. ","")</f>
        <v/>
      </c>
      <c r="CD44" s="32" t="str">
        <f>IF(DD44=1,"* Las consultas de Pacientes en control PSCV NO DEBEN ser mayor que el total de Consultas. ","")</f>
        <v/>
      </c>
      <c r="CE44" s="32" t="str">
        <f>IF(AND(AR44="",D44&lt;&gt;0),"* Recuerde que las Embarazadas deben ser incluídas en el ingreso por rango Etario (Digite CEROS si no tiene). ",IF(F44&lt;AR44,"* Las Embarazadas NO DEBEN ser mayor al total de mujeres. ",""))</f>
        <v/>
      </c>
      <c r="CF44" s="32" t="str">
        <f>IF(AND(AU44="",D44&lt;&gt;0),"* No olvide digitar la población SENAME (Digite CEROS si no tiene). ",IF(D44&lt;AU44,"* La Población SENAME NO DEBE ser mayor al Total. ",""))</f>
        <v/>
      </c>
      <c r="CG44" s="32" t="str">
        <f t="shared" si="30"/>
        <v/>
      </c>
      <c r="CH44" s="32" t="str">
        <f t="shared" si="31"/>
        <v/>
      </c>
      <c r="DA44" s="33">
        <f>IF(AS44&gt;(AK44+AL44),1,0)</f>
        <v>0</v>
      </c>
      <c r="DB44" s="33">
        <f>IF(D44&lt;AT44,1,0)</f>
        <v>0</v>
      </c>
      <c r="DC44" s="33">
        <f>IF((Y44+Z44)&lt;AQ44,1,0)</f>
        <v>0</v>
      </c>
      <c r="DD44" s="33">
        <f>IF(D44&lt;AX44,1,0)</f>
        <v>0</v>
      </c>
      <c r="DE44" s="33">
        <f>IF(AND(AR44="",D44&lt;&gt;0),1,IF(F44&lt;AR44,1,0))</f>
        <v>0</v>
      </c>
      <c r="DF44" s="33">
        <f>IF(AND(AU44="",D44&lt;&gt;0),1,IF(D44&lt;AU44,1,0))</f>
        <v>0</v>
      </c>
      <c r="DG44" s="33">
        <f>IF(AND(AW44="",D44&lt;&gt;0),1,IF(D44&lt;AW44,1,0))</f>
        <v>0</v>
      </c>
      <c r="DH44" s="33">
        <f t="shared" si="33"/>
        <v>0</v>
      </c>
    </row>
    <row r="45" spans="1:112" ht="14.25" customHeight="1" x14ac:dyDescent="0.2">
      <c r="A45" s="3258" t="s">
        <v>71</v>
      </c>
      <c r="B45" s="3259"/>
      <c r="C45" s="3260"/>
      <c r="D45" s="126">
        <f>SUM(E45+F45)</f>
        <v>0</v>
      </c>
      <c r="E45" s="127">
        <f>S45+U45+W45+Y45+AA45+AC45+AE45+AG45+AI45+AK45+AM45+AO45</f>
        <v>0</v>
      </c>
      <c r="F45" s="128">
        <f>T45+V45+X45+Z45+AB45+AD45+AF45+AH45+AJ45+AL45+AN45+AP45</f>
        <v>0</v>
      </c>
      <c r="G45" s="129"/>
      <c r="H45" s="130"/>
      <c r="I45" s="129"/>
      <c r="J45" s="130"/>
      <c r="K45" s="129"/>
      <c r="L45" s="130"/>
      <c r="M45" s="129"/>
      <c r="N45" s="130"/>
      <c r="O45" s="129"/>
      <c r="P45" s="130"/>
      <c r="Q45" s="129"/>
      <c r="R45" s="130"/>
      <c r="S45" s="107"/>
      <c r="T45" s="110"/>
      <c r="U45" s="107"/>
      <c r="V45" s="110"/>
      <c r="W45" s="107"/>
      <c r="X45" s="110"/>
      <c r="Y45" s="131"/>
      <c r="Z45" s="132"/>
      <c r="AA45" s="133"/>
      <c r="AB45" s="134"/>
      <c r="AC45" s="131"/>
      <c r="AD45" s="132"/>
      <c r="AE45" s="135"/>
      <c r="AF45" s="132"/>
      <c r="AG45" s="131"/>
      <c r="AH45" s="132"/>
      <c r="AI45" s="131"/>
      <c r="AJ45" s="132"/>
      <c r="AK45" s="133"/>
      <c r="AL45" s="134"/>
      <c r="AM45" s="131"/>
      <c r="AN45" s="132"/>
      <c r="AO45" s="135"/>
      <c r="AP45" s="136"/>
      <c r="AQ45" s="137"/>
      <c r="AR45" s="138"/>
      <c r="AS45" s="139"/>
      <c r="AT45" s="138"/>
      <c r="AU45" s="138"/>
      <c r="AV45" s="138"/>
      <c r="AW45" s="138"/>
      <c r="AX45" s="138"/>
      <c r="AY45" s="30" t="str">
        <f t="shared" si="28"/>
        <v/>
      </c>
      <c r="BK45" s="4"/>
      <c r="BL45" s="4"/>
      <c r="BM45" s="4"/>
      <c r="BN45" s="5"/>
      <c r="BO45" s="5"/>
      <c r="BP45" s="5"/>
      <c r="BX45" s="2"/>
      <c r="CA45" s="32"/>
      <c r="CB45" s="32" t="str">
        <f>IF(DB45=1,"* Las actividades de usuarios en situación de discapacidad NO DEBEN superar el total. ","")</f>
        <v/>
      </c>
      <c r="CC45" s="32" t="str">
        <f>IF(DC45=1,"* Las consultas de 12 años NO DEBEN ser mayor que el total de Consultas entre 10-14 Años. ","")</f>
        <v/>
      </c>
      <c r="CD45" s="32" t="str">
        <f>IF(DD45=1,"* Las consultas de Pacientes en control PSCV NO DEBEN ser mayor que el total de Consultas. ","")</f>
        <v/>
      </c>
      <c r="CE45" s="32" t="str">
        <f>IF(AND(AR45="",D45&lt;&gt;0),"* Recuerde que las Embarazadas deben ser incluídas en el ingreso por rango Etario (Digite CEROS si no tiene). ",IF(F45&lt;AR45,"* Las Embarazadas NO DEBEN ser mayor al total de mujeres. ",""))</f>
        <v/>
      </c>
      <c r="CF45" s="32" t="str">
        <f>IF(AND(AU45="",D45&lt;&gt;0),"* No olvide digitar la población SENAME (Digite CEROS si no tiene). ",IF(D45&lt;AU45,"* La Población SENAME NO DEBE ser mayor al Total. ",""))</f>
        <v/>
      </c>
      <c r="CG45" s="32" t="str">
        <f t="shared" si="30"/>
        <v/>
      </c>
      <c r="CH45" s="32" t="str">
        <f t="shared" si="31"/>
        <v/>
      </c>
      <c r="DA45" s="33"/>
      <c r="DB45" s="33">
        <f>IF(D45&lt;AT45,1,0)</f>
        <v>0</v>
      </c>
      <c r="DC45" s="33">
        <f>IF((Y45+Z45)&lt;AQ45,1,0)</f>
        <v>0</v>
      </c>
      <c r="DD45" s="33">
        <f>IF(D45&lt;AX45,1,0)</f>
        <v>0</v>
      </c>
      <c r="DE45" s="33">
        <f>IF(AND(AR45="",D45&lt;&gt;0),1,IF(F45&lt;AR45,1,0))</f>
        <v>0</v>
      </c>
      <c r="DF45" s="33">
        <f>IF(AND(AU45="",D45&lt;&gt;0),1,IF(D45&lt;AU45,1,0))</f>
        <v>0</v>
      </c>
      <c r="DG45" s="33">
        <f>IF(AND(AW45="",D45&lt;&gt;0),1,IF(D45&lt;AW45,1,0))</f>
        <v>0</v>
      </c>
      <c r="DH45" s="33">
        <f t="shared" si="33"/>
        <v>0</v>
      </c>
    </row>
    <row r="46" spans="1:112" ht="14.25" customHeight="1" x14ac:dyDescent="0.2">
      <c r="A46" s="4143" t="s">
        <v>72</v>
      </c>
      <c r="B46" s="4158"/>
      <c r="C46" s="4151"/>
      <c r="D46" s="2461">
        <f t="shared" ref="D46:D59" si="34">SUM(E46+F46)</f>
        <v>0</v>
      </c>
      <c r="E46" s="2477">
        <f>S46+U46+W46+Y46+AA46+AC46+AE46+AG46+AI46+AK46+AM46+AO46</f>
        <v>0</v>
      </c>
      <c r="F46" s="2460">
        <f>T46+V46+X46+Z46+AB46+AD46+AF46+AH46+AJ46+AL46+AN46+AP46</f>
        <v>0</v>
      </c>
      <c r="G46" s="2507"/>
      <c r="H46" s="2508"/>
      <c r="I46" s="2507"/>
      <c r="J46" s="2508"/>
      <c r="K46" s="2507"/>
      <c r="L46" s="2508"/>
      <c r="M46" s="2507"/>
      <c r="N46" s="2508"/>
      <c r="O46" s="2507"/>
      <c r="P46" s="2508"/>
      <c r="Q46" s="2507"/>
      <c r="R46" s="2508"/>
      <c r="S46" s="2461">
        <f t="shared" ref="S46:AB46" si="35">SUM(S44:S45)</f>
        <v>0</v>
      </c>
      <c r="T46" s="2460">
        <f t="shared" si="35"/>
        <v>0</v>
      </c>
      <c r="U46" s="2461">
        <f t="shared" si="35"/>
        <v>0</v>
      </c>
      <c r="V46" s="2460">
        <f t="shared" si="35"/>
        <v>0</v>
      </c>
      <c r="W46" s="2459">
        <f t="shared" si="35"/>
        <v>0</v>
      </c>
      <c r="X46" s="2459">
        <f t="shared" si="35"/>
        <v>0</v>
      </c>
      <c r="Y46" s="2461">
        <f t="shared" si="35"/>
        <v>0</v>
      </c>
      <c r="Z46" s="2459">
        <f t="shared" si="35"/>
        <v>0</v>
      </c>
      <c r="AA46" s="2461">
        <f t="shared" si="35"/>
        <v>0</v>
      </c>
      <c r="AB46" s="2459">
        <f t="shared" si="35"/>
        <v>0</v>
      </c>
      <c r="AC46" s="2461">
        <f>SUM(AC44:AC45)</f>
        <v>0</v>
      </c>
      <c r="AD46" s="2460">
        <f>SUM(AD44:AD45)</f>
        <v>0</v>
      </c>
      <c r="AE46" s="2459">
        <f>SUM(AE44:AE45)</f>
        <v>0</v>
      </c>
      <c r="AF46" s="2459">
        <f t="shared" ref="AF46:AN46" si="36">SUM(AF44:AF45)</f>
        <v>0</v>
      </c>
      <c r="AG46" s="2461">
        <f t="shared" si="36"/>
        <v>0</v>
      </c>
      <c r="AH46" s="2459">
        <f t="shared" si="36"/>
        <v>0</v>
      </c>
      <c r="AI46" s="2461">
        <f t="shared" si="36"/>
        <v>0</v>
      </c>
      <c r="AJ46" s="2459">
        <f t="shared" si="36"/>
        <v>0</v>
      </c>
      <c r="AK46" s="2461">
        <f t="shared" si="36"/>
        <v>0</v>
      </c>
      <c r="AL46" s="2459">
        <f t="shared" si="36"/>
        <v>0</v>
      </c>
      <c r="AM46" s="2461">
        <f t="shared" si="36"/>
        <v>0</v>
      </c>
      <c r="AN46" s="2460">
        <f t="shared" si="36"/>
        <v>0</v>
      </c>
      <c r="AO46" s="2459">
        <f>SUM(AO44:AO45)</f>
        <v>0</v>
      </c>
      <c r="AP46" s="2509">
        <f>SUM(AP44:AP45)</f>
        <v>0</v>
      </c>
      <c r="AQ46" s="2459">
        <f>SUM(AQ44:AQ45)</f>
        <v>0</v>
      </c>
      <c r="AR46" s="2510">
        <f>SUM(AR44:AR45)</f>
        <v>0</v>
      </c>
      <c r="AS46" s="2460">
        <f>SUM(AS44)</f>
        <v>0</v>
      </c>
      <c r="AT46" s="2460">
        <f>SUM(AT44:AT45)</f>
        <v>0</v>
      </c>
      <c r="AU46" s="2460">
        <f>SUM(AU44:AU45)</f>
        <v>0</v>
      </c>
      <c r="AV46" s="2460">
        <f>SUM(AV44:AV45)</f>
        <v>0</v>
      </c>
      <c r="AW46" s="2460">
        <f>SUM(AW44:AW45)</f>
        <v>0</v>
      </c>
      <c r="AX46" s="2460">
        <f>SUM(AX44:AX45)</f>
        <v>0</v>
      </c>
      <c r="AY46" s="30"/>
      <c r="BK46" s="4"/>
      <c r="BL46" s="4"/>
      <c r="BM46" s="4"/>
      <c r="BN46" s="5"/>
      <c r="BO46" s="5"/>
      <c r="BP46" s="5"/>
      <c r="BX46" s="2"/>
      <c r="CA46" s="32"/>
      <c r="CB46" s="32"/>
      <c r="CC46" s="32"/>
      <c r="CD46" s="32"/>
      <c r="CE46" s="32"/>
      <c r="CF46" s="32"/>
      <c r="CG46" s="32"/>
      <c r="DA46" s="33"/>
      <c r="DB46" s="33"/>
      <c r="DC46" s="33"/>
      <c r="DD46" s="33"/>
      <c r="DE46" s="33"/>
      <c r="DF46" s="33"/>
      <c r="DG46" s="33"/>
      <c r="DH46" s="33"/>
    </row>
    <row r="47" spans="1:112" x14ac:dyDescent="0.2">
      <c r="A47" s="4298" t="s">
        <v>73</v>
      </c>
      <c r="B47" s="4299"/>
      <c r="C47" s="4300"/>
      <c r="D47" s="2461">
        <f t="shared" si="34"/>
        <v>0</v>
      </c>
      <c r="E47" s="2477">
        <f>+G47+I47+K47+M47+O47+Q47+S47+U47+W47+Y47+AA47+AC47+AE47+AG47+AI47+AK47+AM47+AO47</f>
        <v>0</v>
      </c>
      <c r="F47" s="2460">
        <f>+H47+J47+L47+N47+P47+R47+T47+V47+X47+Z47+AB47+AD47+AF47+AH47+AJ47+AL47+AN47+AP47</f>
        <v>0</v>
      </c>
      <c r="G47" s="2511"/>
      <c r="H47" s="2512"/>
      <c r="I47" s="2511"/>
      <c r="J47" s="2513"/>
      <c r="K47" s="2511"/>
      <c r="L47" s="2512"/>
      <c r="M47" s="2511"/>
      <c r="N47" s="2512"/>
      <c r="O47" s="2511"/>
      <c r="P47" s="2512"/>
      <c r="Q47" s="2511"/>
      <c r="R47" s="2514"/>
      <c r="S47" s="2511"/>
      <c r="T47" s="2514"/>
      <c r="U47" s="2511"/>
      <c r="V47" s="2514"/>
      <c r="W47" s="2511"/>
      <c r="X47" s="2514"/>
      <c r="Y47" s="2511"/>
      <c r="Z47" s="2514"/>
      <c r="AA47" s="2511"/>
      <c r="AB47" s="2514"/>
      <c r="AC47" s="2515"/>
      <c r="AD47" s="2514"/>
      <c r="AE47" s="2516"/>
      <c r="AF47" s="2514"/>
      <c r="AG47" s="2511"/>
      <c r="AH47" s="2514"/>
      <c r="AI47" s="2511"/>
      <c r="AJ47" s="2514"/>
      <c r="AK47" s="2511"/>
      <c r="AL47" s="2514"/>
      <c r="AM47" s="2515"/>
      <c r="AN47" s="2514"/>
      <c r="AO47" s="2513"/>
      <c r="AP47" s="2517"/>
      <c r="AQ47" s="2518"/>
      <c r="AR47" s="2512"/>
      <c r="AS47" s="2512"/>
      <c r="AT47" s="2512"/>
      <c r="AU47" s="2512"/>
      <c r="AV47" s="2512"/>
      <c r="AW47" s="2512"/>
      <c r="AX47" s="2512"/>
      <c r="AY47" s="30" t="str">
        <f t="shared" si="28"/>
        <v/>
      </c>
      <c r="BK47" s="4"/>
      <c r="BL47" s="4"/>
      <c r="BM47" s="4"/>
      <c r="BN47" s="5"/>
      <c r="BO47" s="5"/>
      <c r="BP47" s="5"/>
      <c r="BX47" s="2"/>
      <c r="CA47" s="32" t="str">
        <f t="shared" ref="CA47:CA53" si="37">IF(DA47=1,"* Las consultas de 60 años NO DEBEN ser mayor que el total de Consultas entre 60-64 Años. ","")</f>
        <v/>
      </c>
      <c r="CB47" s="32" t="str">
        <f t="shared" ref="CB47:CB53" si="38">IF(DB47=1,"* Las actividades de usuarios en situación de discapacidad NO DEBEN superar el total. ","")</f>
        <v/>
      </c>
      <c r="CC47" s="32" t="str">
        <f t="shared" ref="CC47:CC53" si="39">IF(DC47=1,"* Las consultas de 12 años NO DEBEN ser mayor que el total de Consultas entre 10-14 Años. ","")</f>
        <v/>
      </c>
      <c r="CD47" s="32" t="str">
        <f t="shared" ref="CD47:CD53" si="40">IF(DD47=1,"* Las consultas de Pacientes en control PSCV NO DEBEN ser mayor que el total de Consultas. ","")</f>
        <v/>
      </c>
      <c r="CE47" s="32" t="str">
        <f t="shared" ref="CE47:CE53" si="41">IF(AND(AR47="",D47&lt;&gt;0),"* Recuerde que las Embarazadas deben ser incluídas en el ingreso por rango Etario (Digite CEROS si no tiene). ",IF(F47&lt;AR47,"* Las Embarazadas NO DEBEN ser mayor al total de mujeres. ",""))</f>
        <v/>
      </c>
      <c r="CF47" s="32" t="str">
        <f t="shared" ref="CF47:CF53" si="42">IF(AND(AU47="",D47&lt;&gt;0),"* No olvide digitar la población SENAME (Digite CEROS si no tiene). ",IF(D47&lt;AU47,"* La Población SENAME NO DEBE ser mayor al Total. ",""))</f>
        <v/>
      </c>
      <c r="CG47" s="32" t="str">
        <f t="shared" ref="CG47:CG63" si="43">IF(AND(AV47="",E47&lt;&gt;0),"* No olvide digitar la población Mejor Niñez (Digite CEROS si no tiene). ",IF(E47&lt;AV47,"* La Población Mejor Niñez NO DEBE ser mayor al Total. ",""))</f>
        <v/>
      </c>
      <c r="CH47" s="32" t="str">
        <f t="shared" si="31"/>
        <v/>
      </c>
      <c r="DA47" s="33">
        <f t="shared" ref="DA47:DA53" si="44">IF(AS47&gt;(AK47+AL47),1,0)</f>
        <v>0</v>
      </c>
      <c r="DB47" s="33">
        <f t="shared" ref="DB47:DB53" si="45">IF(D47&lt;AT47,1,0)</f>
        <v>0</v>
      </c>
      <c r="DC47" s="33">
        <f t="shared" ref="DC47:DC53" si="46">IF((Y47+Z47)&lt;AQ47,1,0)</f>
        <v>0</v>
      </c>
      <c r="DD47" s="33">
        <f t="shared" ref="DD47:DD53" si="47">IF(D47&lt;AX47,1,0)</f>
        <v>0</v>
      </c>
      <c r="DE47" s="33">
        <f t="shared" ref="DE47:DE53" si="48">IF(AND(AR47="",D47&lt;&gt;0),1,IF(F47&lt;AR47,1,0))</f>
        <v>0</v>
      </c>
      <c r="DF47" s="33">
        <f t="shared" ref="DF47:DF53" si="49">IF(AND(AU47="",D47&lt;&gt;0),1,IF(D47&lt;AU47,1,0))</f>
        <v>0</v>
      </c>
      <c r="DG47" s="33">
        <f t="shared" ref="DG47:DG53" si="50">IF(AND(AW47="",D47&lt;&gt;0),1,IF(D47&lt;AW47,1,0))</f>
        <v>0</v>
      </c>
      <c r="DH47" s="33">
        <f t="shared" si="33"/>
        <v>0</v>
      </c>
    </row>
    <row r="48" spans="1:112" ht="14.25" customHeight="1" x14ac:dyDescent="0.2">
      <c r="A48" s="4264" t="s">
        <v>74</v>
      </c>
      <c r="B48" s="4266"/>
      <c r="C48" s="152">
        <v>0</v>
      </c>
      <c r="D48" s="153">
        <f t="shared" si="34"/>
        <v>0</v>
      </c>
      <c r="E48" s="154">
        <f>SUM(G48+I48+K48+M48+O48+Q48+S48+U48+W48+Y48+AA48+AC48+AE48+AG48+AI48+AK48+AM48+AO48)</f>
        <v>0</v>
      </c>
      <c r="F48" s="621">
        <f>SUM(H48+J48+L48+N48+P48+R48+T48+V48+X48+Z48+AB48+AD48+AF48+AH48+AJ48+AL48+AN48+AP48)</f>
        <v>0</v>
      </c>
      <c r="G48" s="107"/>
      <c r="H48" s="108"/>
      <c r="I48" s="107"/>
      <c r="J48" s="109"/>
      <c r="K48" s="107"/>
      <c r="L48" s="108"/>
      <c r="M48" s="107"/>
      <c r="N48" s="108"/>
      <c r="O48" s="107"/>
      <c r="P48" s="108"/>
      <c r="Q48" s="107"/>
      <c r="R48" s="110"/>
      <c r="S48" s="107"/>
      <c r="T48" s="110"/>
      <c r="U48" s="107"/>
      <c r="V48" s="110"/>
      <c r="W48" s="107"/>
      <c r="X48" s="110"/>
      <c r="Y48" s="107"/>
      <c r="Z48" s="110"/>
      <c r="AA48" s="107"/>
      <c r="AB48" s="110"/>
      <c r="AC48" s="155"/>
      <c r="AD48" s="110"/>
      <c r="AE48" s="156"/>
      <c r="AF48" s="110"/>
      <c r="AG48" s="107"/>
      <c r="AH48" s="110"/>
      <c r="AI48" s="107"/>
      <c r="AJ48" s="110"/>
      <c r="AK48" s="107"/>
      <c r="AL48" s="110"/>
      <c r="AM48" s="155"/>
      <c r="AN48" s="110"/>
      <c r="AO48" s="109"/>
      <c r="AP48" s="157"/>
      <c r="AQ48" s="158"/>
      <c r="AR48" s="108"/>
      <c r="AS48" s="108"/>
      <c r="AT48" s="108"/>
      <c r="AU48" s="108"/>
      <c r="AV48" s="108"/>
      <c r="AW48" s="108"/>
      <c r="AX48" s="108"/>
      <c r="AY48" s="30" t="str">
        <f t="shared" si="28"/>
        <v/>
      </c>
      <c r="BK48" s="4"/>
      <c r="BL48" s="4"/>
      <c r="BM48" s="4"/>
      <c r="BN48" s="5"/>
      <c r="BO48" s="5"/>
      <c r="BP48" s="5"/>
      <c r="BX48" s="2"/>
      <c r="CA48" s="32" t="str">
        <f t="shared" si="37"/>
        <v/>
      </c>
      <c r="CB48" s="32" t="str">
        <f t="shared" si="38"/>
        <v/>
      </c>
      <c r="CC48" s="32" t="str">
        <f t="shared" si="39"/>
        <v/>
      </c>
      <c r="CD48" s="32" t="str">
        <f t="shared" si="40"/>
        <v/>
      </c>
      <c r="CE48" s="32" t="str">
        <f t="shared" si="41"/>
        <v/>
      </c>
      <c r="CF48" s="32" t="str">
        <f t="shared" si="42"/>
        <v/>
      </c>
      <c r="CG48" s="32" t="str">
        <f t="shared" si="43"/>
        <v/>
      </c>
      <c r="CH48" s="32" t="str">
        <f t="shared" si="31"/>
        <v/>
      </c>
      <c r="DA48" s="33">
        <f t="shared" si="44"/>
        <v>0</v>
      </c>
      <c r="DB48" s="33">
        <f t="shared" si="45"/>
        <v>0</v>
      </c>
      <c r="DC48" s="33">
        <f t="shared" si="46"/>
        <v>0</v>
      </c>
      <c r="DD48" s="33">
        <f t="shared" si="47"/>
        <v>0</v>
      </c>
      <c r="DE48" s="33">
        <f t="shared" si="48"/>
        <v>0</v>
      </c>
      <c r="DF48" s="33">
        <f t="shared" si="49"/>
        <v>0</v>
      </c>
      <c r="DG48" s="33">
        <f t="shared" si="50"/>
        <v>0</v>
      </c>
      <c r="DH48" s="33">
        <f t="shared" si="33"/>
        <v>0</v>
      </c>
    </row>
    <row r="49" spans="1:112" x14ac:dyDescent="0.2">
      <c r="A49" s="3363"/>
      <c r="B49" s="3365"/>
      <c r="C49" s="159" t="s">
        <v>75</v>
      </c>
      <c r="D49" s="117">
        <f t="shared" si="34"/>
        <v>0</v>
      </c>
      <c r="E49" s="154">
        <f t="shared" ref="E49:F58" si="51">SUM(G49+I49+K49+M49+O49+Q49+S49+U49+W49+Y49+AA49+AC49+AE49+AG49+AI49+AK49+AM49+AO49)</f>
        <v>0</v>
      </c>
      <c r="F49" s="621">
        <f t="shared" si="51"/>
        <v>0</v>
      </c>
      <c r="G49" s="120"/>
      <c r="H49" s="125"/>
      <c r="I49" s="120"/>
      <c r="J49" s="160"/>
      <c r="K49" s="120"/>
      <c r="L49" s="125"/>
      <c r="M49" s="120"/>
      <c r="N49" s="125"/>
      <c r="O49" s="120"/>
      <c r="P49" s="125"/>
      <c r="Q49" s="120"/>
      <c r="R49" s="115"/>
      <c r="S49" s="120"/>
      <c r="T49" s="115"/>
      <c r="U49" s="120"/>
      <c r="V49" s="115"/>
      <c r="W49" s="120"/>
      <c r="X49" s="115"/>
      <c r="Y49" s="120"/>
      <c r="Z49" s="115"/>
      <c r="AA49" s="120"/>
      <c r="AB49" s="115"/>
      <c r="AC49" s="161"/>
      <c r="AD49" s="115"/>
      <c r="AE49" s="121"/>
      <c r="AF49" s="115"/>
      <c r="AG49" s="120"/>
      <c r="AH49" s="115"/>
      <c r="AI49" s="120"/>
      <c r="AJ49" s="115"/>
      <c r="AK49" s="120"/>
      <c r="AL49" s="115"/>
      <c r="AM49" s="161"/>
      <c r="AN49" s="115"/>
      <c r="AO49" s="160"/>
      <c r="AP49" s="123"/>
      <c r="AQ49" s="124"/>
      <c r="AR49" s="125"/>
      <c r="AS49" s="125"/>
      <c r="AT49" s="125"/>
      <c r="AU49" s="125"/>
      <c r="AV49" s="125"/>
      <c r="AW49" s="125"/>
      <c r="AX49" s="125"/>
      <c r="AY49" s="30" t="str">
        <f t="shared" si="28"/>
        <v/>
      </c>
      <c r="BK49" s="4"/>
      <c r="BL49" s="4"/>
      <c r="BM49" s="4"/>
      <c r="BN49" s="5"/>
      <c r="BO49" s="5"/>
      <c r="BP49" s="5"/>
      <c r="BX49" s="2"/>
      <c r="CA49" s="32" t="str">
        <f t="shared" si="37"/>
        <v/>
      </c>
      <c r="CB49" s="32" t="str">
        <f t="shared" si="38"/>
        <v/>
      </c>
      <c r="CC49" s="32" t="str">
        <f t="shared" si="39"/>
        <v/>
      </c>
      <c r="CD49" s="32" t="str">
        <f t="shared" si="40"/>
        <v/>
      </c>
      <c r="CE49" s="32" t="str">
        <f t="shared" si="41"/>
        <v/>
      </c>
      <c r="CF49" s="32" t="str">
        <f t="shared" si="42"/>
        <v/>
      </c>
      <c r="CG49" s="32" t="str">
        <f t="shared" si="43"/>
        <v/>
      </c>
      <c r="CH49" s="32" t="str">
        <f t="shared" si="31"/>
        <v/>
      </c>
      <c r="DA49" s="33">
        <f t="shared" si="44"/>
        <v>0</v>
      </c>
      <c r="DB49" s="33">
        <f t="shared" si="45"/>
        <v>0</v>
      </c>
      <c r="DC49" s="33">
        <f t="shared" si="46"/>
        <v>0</v>
      </c>
      <c r="DD49" s="33">
        <f t="shared" si="47"/>
        <v>0</v>
      </c>
      <c r="DE49" s="33">
        <f t="shared" si="48"/>
        <v>0</v>
      </c>
      <c r="DF49" s="33">
        <f t="shared" si="49"/>
        <v>0</v>
      </c>
      <c r="DG49" s="33">
        <f t="shared" si="50"/>
        <v>0</v>
      </c>
      <c r="DH49" s="33">
        <f t="shared" si="33"/>
        <v>0</v>
      </c>
    </row>
    <row r="50" spans="1:112" x14ac:dyDescent="0.2">
      <c r="A50" s="3363"/>
      <c r="B50" s="3365"/>
      <c r="C50" s="159" t="s">
        <v>76</v>
      </c>
      <c r="D50" s="117">
        <f t="shared" si="34"/>
        <v>0</v>
      </c>
      <c r="E50" s="154">
        <f t="shared" si="51"/>
        <v>0</v>
      </c>
      <c r="F50" s="621">
        <f t="shared" si="51"/>
        <v>0</v>
      </c>
      <c r="G50" s="120"/>
      <c r="H50" s="125"/>
      <c r="I50" s="120"/>
      <c r="J50" s="160"/>
      <c r="K50" s="120"/>
      <c r="L50" s="125"/>
      <c r="M50" s="120"/>
      <c r="N50" s="125"/>
      <c r="O50" s="120"/>
      <c r="P50" s="125"/>
      <c r="Q50" s="120"/>
      <c r="R50" s="115"/>
      <c r="S50" s="120"/>
      <c r="T50" s="115"/>
      <c r="U50" s="120"/>
      <c r="V50" s="115"/>
      <c r="W50" s="120"/>
      <c r="X50" s="115"/>
      <c r="Y50" s="120"/>
      <c r="Z50" s="115"/>
      <c r="AA50" s="120"/>
      <c r="AB50" s="115"/>
      <c r="AC50" s="161"/>
      <c r="AD50" s="115"/>
      <c r="AE50" s="121"/>
      <c r="AF50" s="115"/>
      <c r="AG50" s="120"/>
      <c r="AH50" s="115"/>
      <c r="AI50" s="120"/>
      <c r="AJ50" s="115"/>
      <c r="AK50" s="120"/>
      <c r="AL50" s="115"/>
      <c r="AM50" s="161"/>
      <c r="AN50" s="115"/>
      <c r="AO50" s="160"/>
      <c r="AP50" s="123"/>
      <c r="AQ50" s="124"/>
      <c r="AR50" s="125"/>
      <c r="AS50" s="125"/>
      <c r="AT50" s="125"/>
      <c r="AU50" s="125"/>
      <c r="AV50" s="125"/>
      <c r="AW50" s="125"/>
      <c r="AX50" s="125"/>
      <c r="AY50" s="30" t="str">
        <f t="shared" si="28"/>
        <v/>
      </c>
      <c r="BK50" s="4"/>
      <c r="BL50" s="4"/>
      <c r="BM50" s="4"/>
      <c r="BN50" s="5"/>
      <c r="BO50" s="5"/>
      <c r="BP50" s="5"/>
      <c r="BX50" s="2"/>
      <c r="CA50" s="32" t="str">
        <f t="shared" si="37"/>
        <v/>
      </c>
      <c r="CB50" s="32" t="str">
        <f t="shared" si="38"/>
        <v/>
      </c>
      <c r="CC50" s="32" t="str">
        <f t="shared" si="39"/>
        <v/>
      </c>
      <c r="CD50" s="32" t="str">
        <f t="shared" si="40"/>
        <v/>
      </c>
      <c r="CE50" s="32" t="str">
        <f t="shared" si="41"/>
        <v/>
      </c>
      <c r="CF50" s="32" t="str">
        <f t="shared" si="42"/>
        <v/>
      </c>
      <c r="CG50" s="32" t="str">
        <f t="shared" si="43"/>
        <v/>
      </c>
      <c r="CH50" s="32" t="str">
        <f t="shared" si="31"/>
        <v/>
      </c>
      <c r="DA50" s="33">
        <f t="shared" si="44"/>
        <v>0</v>
      </c>
      <c r="DB50" s="33">
        <f t="shared" si="45"/>
        <v>0</v>
      </c>
      <c r="DC50" s="33">
        <f t="shared" si="46"/>
        <v>0</v>
      </c>
      <c r="DD50" s="33">
        <f t="shared" si="47"/>
        <v>0</v>
      </c>
      <c r="DE50" s="33">
        <f t="shared" si="48"/>
        <v>0</v>
      </c>
      <c r="DF50" s="33">
        <f t="shared" si="49"/>
        <v>0</v>
      </c>
      <c r="DG50" s="33">
        <f t="shared" si="50"/>
        <v>0</v>
      </c>
      <c r="DH50" s="33">
        <f t="shared" si="33"/>
        <v>0</v>
      </c>
    </row>
    <row r="51" spans="1:112" x14ac:dyDescent="0.2">
      <c r="A51" s="3363"/>
      <c r="B51" s="3365"/>
      <c r="C51" s="159" t="s">
        <v>77</v>
      </c>
      <c r="D51" s="117">
        <f t="shared" si="34"/>
        <v>0</v>
      </c>
      <c r="E51" s="154">
        <f t="shared" si="51"/>
        <v>0</v>
      </c>
      <c r="F51" s="621">
        <f t="shared" si="51"/>
        <v>0</v>
      </c>
      <c r="G51" s="120"/>
      <c r="H51" s="125"/>
      <c r="I51" s="120"/>
      <c r="J51" s="160"/>
      <c r="K51" s="120"/>
      <c r="L51" s="125"/>
      <c r="M51" s="120"/>
      <c r="N51" s="125"/>
      <c r="O51" s="120"/>
      <c r="P51" s="125"/>
      <c r="Q51" s="120"/>
      <c r="R51" s="115"/>
      <c r="S51" s="120"/>
      <c r="T51" s="115"/>
      <c r="U51" s="120"/>
      <c r="V51" s="115"/>
      <c r="W51" s="120"/>
      <c r="X51" s="115"/>
      <c r="Y51" s="120"/>
      <c r="Z51" s="115"/>
      <c r="AA51" s="120"/>
      <c r="AB51" s="115"/>
      <c r="AC51" s="161"/>
      <c r="AD51" s="115"/>
      <c r="AE51" s="121"/>
      <c r="AF51" s="115"/>
      <c r="AG51" s="120"/>
      <c r="AH51" s="115"/>
      <c r="AI51" s="120"/>
      <c r="AJ51" s="115"/>
      <c r="AK51" s="120"/>
      <c r="AL51" s="115"/>
      <c r="AM51" s="161"/>
      <c r="AN51" s="115"/>
      <c r="AO51" s="160"/>
      <c r="AP51" s="123"/>
      <c r="AQ51" s="124"/>
      <c r="AR51" s="125"/>
      <c r="AS51" s="125"/>
      <c r="AT51" s="125"/>
      <c r="AU51" s="125"/>
      <c r="AV51" s="125"/>
      <c r="AW51" s="125"/>
      <c r="AX51" s="125"/>
      <c r="AY51" s="30" t="str">
        <f t="shared" si="28"/>
        <v/>
      </c>
      <c r="BK51" s="4"/>
      <c r="BL51" s="4"/>
      <c r="BM51" s="4"/>
      <c r="BN51" s="5"/>
      <c r="BO51" s="5"/>
      <c r="BP51" s="5"/>
      <c r="BX51" s="2"/>
      <c r="CA51" s="32" t="str">
        <f t="shared" si="37"/>
        <v/>
      </c>
      <c r="CB51" s="32" t="str">
        <f t="shared" si="38"/>
        <v/>
      </c>
      <c r="CC51" s="32" t="str">
        <f t="shared" si="39"/>
        <v/>
      </c>
      <c r="CD51" s="32" t="str">
        <f t="shared" si="40"/>
        <v/>
      </c>
      <c r="CE51" s="32" t="str">
        <f t="shared" si="41"/>
        <v/>
      </c>
      <c r="CF51" s="32" t="str">
        <f t="shared" si="42"/>
        <v/>
      </c>
      <c r="CG51" s="32" t="str">
        <f t="shared" si="43"/>
        <v/>
      </c>
      <c r="CH51" s="32" t="str">
        <f t="shared" si="31"/>
        <v/>
      </c>
      <c r="DA51" s="33">
        <f t="shared" si="44"/>
        <v>0</v>
      </c>
      <c r="DB51" s="33">
        <f t="shared" si="45"/>
        <v>0</v>
      </c>
      <c r="DC51" s="33">
        <f t="shared" si="46"/>
        <v>0</v>
      </c>
      <c r="DD51" s="33">
        <f t="shared" si="47"/>
        <v>0</v>
      </c>
      <c r="DE51" s="33">
        <f t="shared" si="48"/>
        <v>0</v>
      </c>
      <c r="DF51" s="33">
        <f t="shared" si="49"/>
        <v>0</v>
      </c>
      <c r="DG51" s="33">
        <f t="shared" si="50"/>
        <v>0</v>
      </c>
      <c r="DH51" s="33">
        <f t="shared" si="33"/>
        <v>0</v>
      </c>
    </row>
    <row r="52" spans="1:112" x14ac:dyDescent="0.2">
      <c r="A52" s="3363"/>
      <c r="B52" s="3365"/>
      <c r="C52" s="162" t="s">
        <v>78</v>
      </c>
      <c r="D52" s="126">
        <f>SUM(E52+F52)</f>
        <v>0</v>
      </c>
      <c r="E52" s="154">
        <f t="shared" si="51"/>
        <v>0</v>
      </c>
      <c r="F52" s="621">
        <f t="shared" si="51"/>
        <v>0</v>
      </c>
      <c r="G52" s="163"/>
      <c r="H52" s="164"/>
      <c r="I52" s="163"/>
      <c r="J52" s="165"/>
      <c r="K52" s="163"/>
      <c r="L52" s="164"/>
      <c r="M52" s="163"/>
      <c r="N52" s="164"/>
      <c r="O52" s="163"/>
      <c r="P52" s="164"/>
      <c r="Q52" s="163"/>
      <c r="R52" s="166"/>
      <c r="S52" s="163"/>
      <c r="T52" s="166"/>
      <c r="U52" s="163"/>
      <c r="V52" s="166"/>
      <c r="W52" s="163"/>
      <c r="X52" s="166"/>
      <c r="Y52" s="163"/>
      <c r="Z52" s="166"/>
      <c r="AA52" s="163"/>
      <c r="AB52" s="166"/>
      <c r="AC52" s="167"/>
      <c r="AD52" s="166"/>
      <c r="AE52" s="133"/>
      <c r="AF52" s="166"/>
      <c r="AG52" s="163"/>
      <c r="AH52" s="166"/>
      <c r="AI52" s="163"/>
      <c r="AJ52" s="166"/>
      <c r="AK52" s="163"/>
      <c r="AL52" s="166"/>
      <c r="AM52" s="167"/>
      <c r="AN52" s="166"/>
      <c r="AO52" s="165"/>
      <c r="AP52" s="168"/>
      <c r="AQ52" s="169"/>
      <c r="AR52" s="164"/>
      <c r="AS52" s="164"/>
      <c r="AT52" s="164"/>
      <c r="AU52" s="164"/>
      <c r="AV52" s="164"/>
      <c r="AW52" s="164"/>
      <c r="AX52" s="164"/>
      <c r="AY52" s="30" t="str">
        <f t="shared" si="28"/>
        <v/>
      </c>
      <c r="BK52" s="4"/>
      <c r="BL52" s="4"/>
      <c r="BM52" s="4"/>
      <c r="BN52" s="5"/>
      <c r="BO52" s="5"/>
      <c r="BP52" s="5"/>
      <c r="BX52" s="2"/>
      <c r="CA52" s="32" t="str">
        <f t="shared" si="37"/>
        <v/>
      </c>
      <c r="CB52" s="32" t="str">
        <f t="shared" si="38"/>
        <v/>
      </c>
      <c r="CC52" s="32" t="str">
        <f t="shared" si="39"/>
        <v/>
      </c>
      <c r="CD52" s="32" t="str">
        <f t="shared" si="40"/>
        <v/>
      </c>
      <c r="CE52" s="32" t="str">
        <f t="shared" si="41"/>
        <v/>
      </c>
      <c r="CF52" s="32" t="str">
        <f t="shared" si="42"/>
        <v/>
      </c>
      <c r="CG52" s="32" t="str">
        <f t="shared" si="43"/>
        <v/>
      </c>
      <c r="CH52" s="32" t="str">
        <f t="shared" si="31"/>
        <v/>
      </c>
      <c r="DA52" s="33">
        <f t="shared" si="44"/>
        <v>0</v>
      </c>
      <c r="DB52" s="33">
        <f t="shared" si="45"/>
        <v>0</v>
      </c>
      <c r="DC52" s="33">
        <f t="shared" si="46"/>
        <v>0</v>
      </c>
      <c r="DD52" s="33">
        <f t="shared" si="47"/>
        <v>0</v>
      </c>
      <c r="DE52" s="33">
        <f t="shared" si="48"/>
        <v>0</v>
      </c>
      <c r="DF52" s="33">
        <f t="shared" si="49"/>
        <v>0</v>
      </c>
      <c r="DG52" s="33">
        <f t="shared" si="50"/>
        <v>0</v>
      </c>
      <c r="DH52" s="33">
        <f t="shared" si="33"/>
        <v>0</v>
      </c>
    </row>
    <row r="53" spans="1:112" x14ac:dyDescent="0.2">
      <c r="A53" s="3363"/>
      <c r="B53" s="3365"/>
      <c r="C53" s="162" t="s">
        <v>79</v>
      </c>
      <c r="D53" s="170">
        <f t="shared" si="34"/>
        <v>0</v>
      </c>
      <c r="E53" s="171">
        <f t="shared" si="51"/>
        <v>0</v>
      </c>
      <c r="F53" s="172">
        <f t="shared" si="51"/>
        <v>0</v>
      </c>
      <c r="G53" s="131"/>
      <c r="H53" s="138"/>
      <c r="I53" s="131"/>
      <c r="J53" s="173"/>
      <c r="K53" s="131"/>
      <c r="L53" s="138"/>
      <c r="M53" s="131"/>
      <c r="N53" s="138"/>
      <c r="O53" s="131"/>
      <c r="P53" s="138"/>
      <c r="Q53" s="131"/>
      <c r="R53" s="132"/>
      <c r="S53" s="131"/>
      <c r="T53" s="132"/>
      <c r="U53" s="131"/>
      <c r="V53" s="132"/>
      <c r="W53" s="131"/>
      <c r="X53" s="132"/>
      <c r="Y53" s="131"/>
      <c r="Z53" s="132"/>
      <c r="AA53" s="131"/>
      <c r="AB53" s="132"/>
      <c r="AC53" s="174"/>
      <c r="AD53" s="132"/>
      <c r="AE53" s="135"/>
      <c r="AF53" s="132"/>
      <c r="AG53" s="131"/>
      <c r="AH53" s="132"/>
      <c r="AI53" s="131"/>
      <c r="AJ53" s="132"/>
      <c r="AK53" s="131"/>
      <c r="AL53" s="132"/>
      <c r="AM53" s="174"/>
      <c r="AN53" s="132"/>
      <c r="AO53" s="173"/>
      <c r="AP53" s="136"/>
      <c r="AQ53" s="138"/>
      <c r="AR53" s="138"/>
      <c r="AS53" s="138"/>
      <c r="AT53" s="138"/>
      <c r="AU53" s="138"/>
      <c r="AV53" s="138"/>
      <c r="AW53" s="138"/>
      <c r="AX53" s="138"/>
      <c r="AY53" s="30" t="str">
        <f t="shared" si="28"/>
        <v/>
      </c>
      <c r="BK53" s="4"/>
      <c r="BL53" s="4"/>
      <c r="BM53" s="4"/>
      <c r="BN53" s="5"/>
      <c r="BO53" s="5"/>
      <c r="BP53" s="5"/>
      <c r="BX53" s="2"/>
      <c r="CA53" s="32" t="str">
        <f t="shared" si="37"/>
        <v/>
      </c>
      <c r="CB53" s="32" t="str">
        <f t="shared" si="38"/>
        <v/>
      </c>
      <c r="CC53" s="32" t="str">
        <f t="shared" si="39"/>
        <v/>
      </c>
      <c r="CD53" s="32" t="str">
        <f t="shared" si="40"/>
        <v/>
      </c>
      <c r="CE53" s="32" t="str">
        <f t="shared" si="41"/>
        <v/>
      </c>
      <c r="CF53" s="32" t="str">
        <f t="shared" si="42"/>
        <v/>
      </c>
      <c r="CG53" s="32" t="str">
        <f t="shared" si="43"/>
        <v/>
      </c>
      <c r="CH53" s="32" t="str">
        <f t="shared" si="31"/>
        <v/>
      </c>
      <c r="DA53" s="33">
        <f t="shared" si="44"/>
        <v>0</v>
      </c>
      <c r="DB53" s="33">
        <f t="shared" si="45"/>
        <v>0</v>
      </c>
      <c r="DC53" s="33">
        <f t="shared" si="46"/>
        <v>0</v>
      </c>
      <c r="DD53" s="33">
        <f t="shared" si="47"/>
        <v>0</v>
      </c>
      <c r="DE53" s="33">
        <f t="shared" si="48"/>
        <v>0</v>
      </c>
      <c r="DF53" s="33">
        <f t="shared" si="49"/>
        <v>0</v>
      </c>
      <c r="DG53" s="33">
        <f t="shared" si="50"/>
        <v>0</v>
      </c>
      <c r="DH53" s="33">
        <f t="shared" si="33"/>
        <v>0</v>
      </c>
    </row>
    <row r="54" spans="1:112" x14ac:dyDescent="0.2">
      <c r="A54" s="4288" t="s">
        <v>4</v>
      </c>
      <c r="B54" s="4288"/>
      <c r="C54" s="4288"/>
      <c r="D54" s="2461">
        <f>SUM(D48:D53)</f>
        <v>0</v>
      </c>
      <c r="E54" s="2459">
        <f>SUM(E48:E53)</f>
        <v>0</v>
      </c>
      <c r="F54" s="2460">
        <f>SUM(F48:F53)</f>
        <v>0</v>
      </c>
      <c r="G54" s="2461">
        <f>SUM(G48:G53)</f>
        <v>0</v>
      </c>
      <c r="H54" s="2461">
        <f t="shared" ref="H54:AW54" si="52">SUM(H48:H53)</f>
        <v>0</v>
      </c>
      <c r="I54" s="2461">
        <f t="shared" si="52"/>
        <v>0</v>
      </c>
      <c r="J54" s="2461">
        <f t="shared" si="52"/>
        <v>0</v>
      </c>
      <c r="K54" s="2461">
        <f t="shared" si="52"/>
        <v>0</v>
      </c>
      <c r="L54" s="2461">
        <f t="shared" si="52"/>
        <v>0</v>
      </c>
      <c r="M54" s="2461">
        <f t="shared" si="52"/>
        <v>0</v>
      </c>
      <c r="N54" s="2461">
        <f t="shared" si="52"/>
        <v>0</v>
      </c>
      <c r="O54" s="2461">
        <f t="shared" si="52"/>
        <v>0</v>
      </c>
      <c r="P54" s="2461">
        <f t="shared" si="52"/>
        <v>0</v>
      </c>
      <c r="Q54" s="2461">
        <f t="shared" si="52"/>
        <v>0</v>
      </c>
      <c r="R54" s="2461">
        <f t="shared" si="52"/>
        <v>0</v>
      </c>
      <c r="S54" s="2461">
        <f t="shared" si="52"/>
        <v>0</v>
      </c>
      <c r="T54" s="2461">
        <f t="shared" si="52"/>
        <v>0</v>
      </c>
      <c r="U54" s="2461">
        <f t="shared" si="52"/>
        <v>0</v>
      </c>
      <c r="V54" s="2461">
        <f t="shared" si="52"/>
        <v>0</v>
      </c>
      <c r="W54" s="2461">
        <f t="shared" si="52"/>
        <v>0</v>
      </c>
      <c r="X54" s="2461">
        <f t="shared" si="52"/>
        <v>0</v>
      </c>
      <c r="Y54" s="2461">
        <f>SUM(Y48:Y53)</f>
        <v>0</v>
      </c>
      <c r="Z54" s="2461">
        <f>SUM(Z48:Z53)</f>
        <v>0</v>
      </c>
      <c r="AA54" s="2461">
        <f t="shared" si="52"/>
        <v>0</v>
      </c>
      <c r="AB54" s="2461">
        <f t="shared" si="52"/>
        <v>0</v>
      </c>
      <c r="AC54" s="2461">
        <f t="shared" si="52"/>
        <v>0</v>
      </c>
      <c r="AD54" s="2461">
        <f t="shared" si="52"/>
        <v>0</v>
      </c>
      <c r="AE54" s="2461">
        <f t="shared" si="52"/>
        <v>0</v>
      </c>
      <c r="AF54" s="2461">
        <f t="shared" si="52"/>
        <v>0</v>
      </c>
      <c r="AG54" s="2461">
        <f t="shared" si="52"/>
        <v>0</v>
      </c>
      <c r="AH54" s="2461">
        <f t="shared" si="52"/>
        <v>0</v>
      </c>
      <c r="AI54" s="2461">
        <f t="shared" si="52"/>
        <v>0</v>
      </c>
      <c r="AJ54" s="2461">
        <f t="shared" si="52"/>
        <v>0</v>
      </c>
      <c r="AK54" s="2461">
        <f t="shared" si="52"/>
        <v>0</v>
      </c>
      <c r="AL54" s="2461">
        <f t="shared" si="52"/>
        <v>0</v>
      </c>
      <c r="AM54" s="2461">
        <f t="shared" si="52"/>
        <v>0</v>
      </c>
      <c r="AN54" s="2461">
        <f t="shared" si="52"/>
        <v>0</v>
      </c>
      <c r="AO54" s="2461">
        <f t="shared" si="52"/>
        <v>0</v>
      </c>
      <c r="AP54" s="2461">
        <f t="shared" si="52"/>
        <v>0</v>
      </c>
      <c r="AQ54" s="2461">
        <f t="shared" si="52"/>
        <v>0</v>
      </c>
      <c r="AR54" s="2461">
        <f t="shared" si="52"/>
        <v>0</v>
      </c>
      <c r="AS54" s="2461">
        <f t="shared" si="52"/>
        <v>0</v>
      </c>
      <c r="AT54" s="2461">
        <f t="shared" si="52"/>
        <v>0</v>
      </c>
      <c r="AU54" s="2461">
        <f t="shared" si="52"/>
        <v>0</v>
      </c>
      <c r="AV54" s="2460">
        <f>SUM(AV48:AV53)</f>
        <v>0</v>
      </c>
      <c r="AW54" s="2461">
        <f t="shared" si="52"/>
        <v>0</v>
      </c>
      <c r="AX54" s="2461">
        <f>SUM(AX48:AX53)</f>
        <v>0</v>
      </c>
      <c r="AY54" s="30"/>
      <c r="BK54" s="4"/>
      <c r="BL54" s="4"/>
      <c r="BM54" s="4"/>
      <c r="BN54" s="5"/>
      <c r="BO54" s="5"/>
      <c r="BP54" s="5"/>
      <c r="BX54" s="2"/>
      <c r="CA54" s="32"/>
      <c r="CB54" s="32"/>
      <c r="CC54" s="32"/>
      <c r="CD54" s="32"/>
      <c r="CE54" s="32"/>
      <c r="CF54" s="32"/>
      <c r="CG54" s="32"/>
      <c r="DA54" s="33"/>
      <c r="DB54" s="33"/>
      <c r="DC54" s="33"/>
      <c r="DD54" s="33"/>
      <c r="DE54" s="33"/>
      <c r="DF54" s="33"/>
      <c r="DG54" s="33"/>
      <c r="DH54" s="33"/>
    </row>
    <row r="55" spans="1:112" ht="14.25" customHeight="1" x14ac:dyDescent="0.2">
      <c r="A55" s="3363" t="s">
        <v>80</v>
      </c>
      <c r="B55" s="3365"/>
      <c r="C55" s="175">
        <v>0</v>
      </c>
      <c r="D55" s="2496">
        <f t="shared" si="34"/>
        <v>0</v>
      </c>
      <c r="E55" s="2519">
        <f t="shared" si="51"/>
        <v>0</v>
      </c>
      <c r="F55" s="2520">
        <f t="shared" si="51"/>
        <v>0</v>
      </c>
      <c r="G55" s="2499"/>
      <c r="H55" s="2500"/>
      <c r="I55" s="2499"/>
      <c r="J55" s="2500"/>
      <c r="K55" s="2499"/>
      <c r="L55" s="2500"/>
      <c r="M55" s="2499"/>
      <c r="N55" s="2500"/>
      <c r="O55" s="2499"/>
      <c r="P55" s="2500"/>
      <c r="Q55" s="2499"/>
      <c r="R55" s="2500"/>
      <c r="S55" s="2499"/>
      <c r="T55" s="2500"/>
      <c r="U55" s="2499"/>
      <c r="V55" s="2500"/>
      <c r="W55" s="2499"/>
      <c r="X55" s="2500"/>
      <c r="Y55" s="2499"/>
      <c r="Z55" s="2500"/>
      <c r="AA55" s="2499"/>
      <c r="AB55" s="2500"/>
      <c r="AC55" s="2499"/>
      <c r="AD55" s="2500"/>
      <c r="AE55" s="2499"/>
      <c r="AF55" s="2500"/>
      <c r="AG55" s="2499"/>
      <c r="AH55" s="2500"/>
      <c r="AI55" s="2499"/>
      <c r="AJ55" s="2500"/>
      <c r="AK55" s="2499"/>
      <c r="AL55" s="2500"/>
      <c r="AM55" s="2499"/>
      <c r="AN55" s="2500"/>
      <c r="AO55" s="2499"/>
      <c r="AP55" s="2504"/>
      <c r="AQ55" s="2506"/>
      <c r="AR55" s="2506"/>
      <c r="AS55" s="2521"/>
      <c r="AT55" s="2521"/>
      <c r="AU55" s="2521"/>
      <c r="AV55" s="2521"/>
      <c r="AW55" s="2521"/>
      <c r="AX55" s="2521"/>
      <c r="AY55" s="30" t="str">
        <f t="shared" si="28"/>
        <v/>
      </c>
      <c r="BK55" s="4"/>
      <c r="BL55" s="4"/>
      <c r="BM55" s="4"/>
      <c r="BN55" s="5"/>
      <c r="BO55" s="5"/>
      <c r="BP55" s="5"/>
      <c r="BX55" s="2"/>
      <c r="CA55" s="32" t="str">
        <f>IF(DA55=1,"* Las consultas de 60 años NO DEBEN ser mayor que el total de Consultas entre 60-64 Años. ","")</f>
        <v/>
      </c>
      <c r="CB55" s="32" t="str">
        <f>IF(DB55=1,"* Las actividades de usuarios en situación de discapacidad NO DEBEN superar el total. ","")</f>
        <v/>
      </c>
      <c r="CC55" s="32" t="str">
        <f>IF(DC55=1,"* Las consultas de 12 años NO DEBEN ser mayor que el total de Consultas entre 10-14 Años. ","")</f>
        <v/>
      </c>
      <c r="CD55" s="32" t="str">
        <f>IF(DD55=1,"* Las consultas de Pacientes en control PSCV NO DEBEN ser mayor que el total de Consultas. ","")</f>
        <v/>
      </c>
      <c r="CE55" s="32" t="str">
        <f>IF(AND(AR55="",D55&lt;&gt;0),"* Recuerde que las Embarazadas deben ser incluídas en el ingreso por rango Etario (Digite CEROS si no tiene). ",IF(F55&lt;AR55,"* Las Embarazadas NO DEBEN ser mayor al total de mujeres. ",""))</f>
        <v/>
      </c>
      <c r="CF55" s="32" t="str">
        <f>IF(AND(AU55="",D55&lt;&gt;0),"* No olvide digitar la población SENAME (Digite CEROS si no tiene). ",IF(D55&lt;AU55,"* La Población SENAME NO DEBE ser mayor al Total. ",""))</f>
        <v/>
      </c>
      <c r="CG55" s="32" t="str">
        <f t="shared" si="43"/>
        <v/>
      </c>
      <c r="CH55" s="32" t="str">
        <f t="shared" si="31"/>
        <v/>
      </c>
      <c r="DA55" s="33">
        <f>IF(AS55&gt;(AK55+AL55),1,0)</f>
        <v>0</v>
      </c>
      <c r="DB55" s="33">
        <f>IF(D55&lt;AT55,1,0)</f>
        <v>0</v>
      </c>
      <c r="DC55" s="33">
        <f>IF((Y55+Z55)&lt;AQ55,1,0)</f>
        <v>0</v>
      </c>
      <c r="DD55" s="33">
        <f>IF(D55&lt;AX55,1,0)</f>
        <v>0</v>
      </c>
      <c r="DE55" s="33">
        <f>IF(AND(AR55="",D55&lt;&gt;0),1,IF(F55&lt;AR55,1,0))</f>
        <v>0</v>
      </c>
      <c r="DF55" s="33">
        <f>IF(AND(AU55="",D55&lt;&gt;0),1,IF(D55&lt;AU55,1,0))</f>
        <v>0</v>
      </c>
      <c r="DG55" s="33">
        <f>IF(AND(AW55="",D55&lt;&gt;0),1,IF(D55&lt;AW55,1,0))</f>
        <v>0</v>
      </c>
      <c r="DH55" s="33">
        <f t="shared" si="33"/>
        <v>0</v>
      </c>
    </row>
    <row r="56" spans="1:112" x14ac:dyDescent="0.2">
      <c r="A56" s="3363"/>
      <c r="B56" s="3365"/>
      <c r="C56" s="159" t="s">
        <v>81</v>
      </c>
      <c r="D56" s="117">
        <f t="shared" si="34"/>
        <v>0</v>
      </c>
      <c r="E56" s="179">
        <f t="shared" si="51"/>
        <v>0</v>
      </c>
      <c r="F56" s="180">
        <f t="shared" si="51"/>
        <v>0</v>
      </c>
      <c r="G56" s="120"/>
      <c r="H56" s="115"/>
      <c r="I56" s="120"/>
      <c r="J56" s="115"/>
      <c r="K56" s="120"/>
      <c r="L56" s="115"/>
      <c r="M56" s="120"/>
      <c r="N56" s="115"/>
      <c r="O56" s="120"/>
      <c r="P56" s="115"/>
      <c r="Q56" s="120"/>
      <c r="R56" s="115"/>
      <c r="S56" s="120"/>
      <c r="T56" s="115"/>
      <c r="U56" s="120"/>
      <c r="V56" s="115"/>
      <c r="W56" s="120"/>
      <c r="X56" s="115"/>
      <c r="Y56" s="120"/>
      <c r="Z56" s="115"/>
      <c r="AA56" s="120"/>
      <c r="AB56" s="115"/>
      <c r="AC56" s="120"/>
      <c r="AD56" s="115"/>
      <c r="AE56" s="120"/>
      <c r="AF56" s="115"/>
      <c r="AG56" s="120"/>
      <c r="AH56" s="115"/>
      <c r="AI56" s="120"/>
      <c r="AJ56" s="115"/>
      <c r="AK56" s="120"/>
      <c r="AL56" s="115"/>
      <c r="AM56" s="120"/>
      <c r="AN56" s="115"/>
      <c r="AO56" s="120"/>
      <c r="AP56" s="123"/>
      <c r="AQ56" s="125"/>
      <c r="AR56" s="125"/>
      <c r="AS56" s="181"/>
      <c r="AT56" s="181"/>
      <c r="AU56" s="181"/>
      <c r="AV56" s="181"/>
      <c r="AW56" s="181"/>
      <c r="AX56" s="181"/>
      <c r="AY56" s="30" t="str">
        <f t="shared" si="28"/>
        <v/>
      </c>
      <c r="BK56" s="4"/>
      <c r="BL56" s="4"/>
      <c r="BM56" s="4"/>
      <c r="BN56" s="5"/>
      <c r="BO56" s="5"/>
      <c r="BP56" s="5"/>
      <c r="BX56" s="2"/>
      <c r="CA56" s="32" t="str">
        <f>IF(DA56=1,"* Las consultas de 60 años NO DEBEN ser mayor que el total de Consultas entre 60-64 Años. ","")</f>
        <v/>
      </c>
      <c r="CB56" s="32" t="str">
        <f>IF(DB56=1,"* Las actividades de usuarios en situación de discapacidad NO DEBEN superar el total. ","")</f>
        <v/>
      </c>
      <c r="CC56" s="32" t="str">
        <f>IF(DC56=1,"* Las consultas de 12 años NO DEBEN ser mayor que el total de Consultas entre 10-14 Años. ","")</f>
        <v/>
      </c>
      <c r="CD56" s="32" t="str">
        <f>IF(DD56=1,"* Las consultas de Pacientes en control PSCV NO DEBEN ser mayor que el total de Consultas. ","")</f>
        <v/>
      </c>
      <c r="CE56" s="32" t="str">
        <f>IF(AND(AR56="",D56&lt;&gt;0),"* Recuerde que las Embarazadas deben ser incluídas en el ingreso por rango Etario (Digite CEROS si no tiene). ",IF(F56&lt;AR56,"* Las Embarazadas NO DEBEN ser mayor al total de mujeres. ",""))</f>
        <v/>
      </c>
      <c r="CF56" s="32" t="str">
        <f>IF(AND(AU56="",D56&lt;&gt;0),"* No olvide digitar la población SENAME (Digite CEROS si no tiene). ",IF(D56&lt;AU56,"* La Población SENAME NO DEBE ser mayor al Total. ",""))</f>
        <v/>
      </c>
      <c r="CG56" s="32" t="str">
        <f t="shared" si="43"/>
        <v/>
      </c>
      <c r="CH56" s="32" t="str">
        <f t="shared" si="31"/>
        <v/>
      </c>
      <c r="DA56" s="33">
        <f>IF(AS56&gt;(AK56+AL56),1,0)</f>
        <v>0</v>
      </c>
      <c r="DB56" s="33">
        <f>IF(D56&lt;AT56,1,0)</f>
        <v>0</v>
      </c>
      <c r="DC56" s="33">
        <f>IF((Y56+Z56)&lt;AQ56,1,0)</f>
        <v>0</v>
      </c>
      <c r="DD56" s="33">
        <f>IF(D56&lt;AX56,1,0)</f>
        <v>0</v>
      </c>
      <c r="DE56" s="33">
        <f>IF(AND(AR56="",D56&lt;&gt;0),1,IF(F56&lt;AR56,1,0))</f>
        <v>0</v>
      </c>
      <c r="DF56" s="33">
        <f>IF(AND(AU56="",D56&lt;&gt;0),1,IF(D56&lt;AU56,1,0))</f>
        <v>0</v>
      </c>
      <c r="DG56" s="33">
        <f>IF(AND(AW56="",D56&lt;&gt;0),1,IF(D56&lt;AW56,1,0))</f>
        <v>0</v>
      </c>
      <c r="DH56" s="33">
        <f t="shared" si="33"/>
        <v>0</v>
      </c>
    </row>
    <row r="57" spans="1:112" x14ac:dyDescent="0.2">
      <c r="A57" s="3363"/>
      <c r="B57" s="3365"/>
      <c r="C57" s="159" t="s">
        <v>82</v>
      </c>
      <c r="D57" s="117">
        <f t="shared" si="34"/>
        <v>0</v>
      </c>
      <c r="E57" s="179">
        <f t="shared" si="51"/>
        <v>0</v>
      </c>
      <c r="F57" s="180">
        <f t="shared" si="51"/>
        <v>0</v>
      </c>
      <c r="G57" s="120"/>
      <c r="H57" s="115"/>
      <c r="I57" s="120"/>
      <c r="J57" s="115"/>
      <c r="K57" s="120"/>
      <c r="L57" s="115"/>
      <c r="M57" s="120"/>
      <c r="N57" s="115"/>
      <c r="O57" s="120"/>
      <c r="P57" s="115"/>
      <c r="Q57" s="120"/>
      <c r="R57" s="115"/>
      <c r="S57" s="120"/>
      <c r="T57" s="115"/>
      <c r="U57" s="120"/>
      <c r="V57" s="115"/>
      <c r="W57" s="120"/>
      <c r="X57" s="115"/>
      <c r="Y57" s="120"/>
      <c r="Z57" s="115"/>
      <c r="AA57" s="120"/>
      <c r="AB57" s="115"/>
      <c r="AC57" s="120"/>
      <c r="AD57" s="115"/>
      <c r="AE57" s="120"/>
      <c r="AF57" s="115"/>
      <c r="AG57" s="120"/>
      <c r="AH57" s="115"/>
      <c r="AI57" s="120"/>
      <c r="AJ57" s="115"/>
      <c r="AK57" s="120"/>
      <c r="AL57" s="115"/>
      <c r="AM57" s="120"/>
      <c r="AN57" s="115"/>
      <c r="AO57" s="120"/>
      <c r="AP57" s="123"/>
      <c r="AQ57" s="125"/>
      <c r="AR57" s="125"/>
      <c r="AS57" s="181"/>
      <c r="AT57" s="181"/>
      <c r="AU57" s="181"/>
      <c r="AV57" s="181"/>
      <c r="AW57" s="181"/>
      <c r="AX57" s="181"/>
      <c r="AY57" s="30" t="str">
        <f t="shared" si="28"/>
        <v/>
      </c>
      <c r="BK57" s="4"/>
      <c r="BL57" s="4"/>
      <c r="BM57" s="4"/>
      <c r="BN57" s="5"/>
      <c r="BO57" s="5"/>
      <c r="BP57" s="5"/>
      <c r="BX57" s="2"/>
      <c r="CA57" s="32" t="str">
        <f>IF(DA57=1,"* Las consultas de 60 años NO DEBEN ser mayor que el total de Consultas entre 60-64 Años. ","")</f>
        <v/>
      </c>
      <c r="CB57" s="32" t="str">
        <f>IF(DB57=1,"* Las actividades de usuarios en situación de discapacidad NO DEBEN superar el total. ","")</f>
        <v/>
      </c>
      <c r="CC57" s="32" t="str">
        <f>IF(DC57=1,"* Las consultas de 12 años NO DEBEN ser mayor que el total de Consultas entre 10-14 Años. ","")</f>
        <v/>
      </c>
      <c r="CD57" s="32" t="str">
        <f>IF(DD57=1,"* Las consultas de Pacientes en control PSCV NO DEBEN ser mayor que el total de Consultas. ","")</f>
        <v/>
      </c>
      <c r="CE57" s="32" t="str">
        <f>IF(AND(AR57="",D57&lt;&gt;0),"* Recuerde que las Embarazadas deben ser incluídas en el ingreso por rango Etario (Digite CEROS si no tiene). ",IF(F57&lt;AR57,"* Las Embarazadas NO DEBEN ser mayor al total de mujeres. ",""))</f>
        <v/>
      </c>
      <c r="CF57" s="32" t="str">
        <f>IF(AND(AU57="",D57&lt;&gt;0),"* No olvide digitar la población SENAME (Digite CEROS si no tiene). ",IF(D57&lt;AU57,"* La Población SENAME NO DEBE ser mayor al Total. ",""))</f>
        <v/>
      </c>
      <c r="CG57" s="32" t="str">
        <f t="shared" si="43"/>
        <v/>
      </c>
      <c r="CH57" s="32" t="str">
        <f t="shared" si="31"/>
        <v/>
      </c>
      <c r="DA57" s="33">
        <f>IF(AS57&gt;(AK57+AL57),1,0)</f>
        <v>0</v>
      </c>
      <c r="DB57" s="33">
        <f>IF(D57&lt;AT57,1,0)</f>
        <v>0</v>
      </c>
      <c r="DC57" s="33">
        <f>IF((Y57+Z57)&lt;AQ57,1,0)</f>
        <v>0</v>
      </c>
      <c r="DD57" s="33">
        <f>IF(D57&lt;AX57,1,0)</f>
        <v>0</v>
      </c>
      <c r="DE57" s="33">
        <f>IF(AND(AR57="",D57&lt;&gt;0),1,IF(F57&lt;AR57,1,0))</f>
        <v>0</v>
      </c>
      <c r="DF57" s="33">
        <f>IF(AND(AU57="",D57&lt;&gt;0),1,IF(D57&lt;AU57,1,0))</f>
        <v>0</v>
      </c>
      <c r="DG57" s="33">
        <f>IF(AND(AW57="",D57&lt;&gt;0),1,IF(D57&lt;AW57,1,0))</f>
        <v>0</v>
      </c>
      <c r="DH57" s="33">
        <f t="shared" si="33"/>
        <v>0</v>
      </c>
    </row>
    <row r="58" spans="1:112" x14ac:dyDescent="0.2">
      <c r="A58" s="3363"/>
      <c r="B58" s="3365"/>
      <c r="C58" s="159" t="s">
        <v>83</v>
      </c>
      <c r="D58" s="117">
        <f t="shared" si="34"/>
        <v>0</v>
      </c>
      <c r="E58" s="179">
        <f t="shared" si="51"/>
        <v>0</v>
      </c>
      <c r="F58" s="180">
        <f t="shared" si="51"/>
        <v>0</v>
      </c>
      <c r="G58" s="120"/>
      <c r="H58" s="115"/>
      <c r="I58" s="120"/>
      <c r="J58" s="115"/>
      <c r="K58" s="120"/>
      <c r="L58" s="115"/>
      <c r="M58" s="120"/>
      <c r="N58" s="115"/>
      <c r="O58" s="120"/>
      <c r="P58" s="115"/>
      <c r="Q58" s="120"/>
      <c r="R58" s="115"/>
      <c r="S58" s="120"/>
      <c r="T58" s="115"/>
      <c r="U58" s="120"/>
      <c r="V58" s="115"/>
      <c r="W58" s="120"/>
      <c r="X58" s="115"/>
      <c r="Y58" s="120"/>
      <c r="Z58" s="115"/>
      <c r="AA58" s="120"/>
      <c r="AB58" s="115"/>
      <c r="AC58" s="120"/>
      <c r="AD58" s="115"/>
      <c r="AE58" s="120"/>
      <c r="AF58" s="115"/>
      <c r="AG58" s="120"/>
      <c r="AH58" s="115"/>
      <c r="AI58" s="120"/>
      <c r="AJ58" s="115"/>
      <c r="AK58" s="120"/>
      <c r="AL58" s="115"/>
      <c r="AM58" s="120"/>
      <c r="AN58" s="115"/>
      <c r="AO58" s="120"/>
      <c r="AP58" s="123"/>
      <c r="AQ58" s="125"/>
      <c r="AR58" s="125"/>
      <c r="AS58" s="181"/>
      <c r="AT58" s="181"/>
      <c r="AU58" s="181"/>
      <c r="AV58" s="181"/>
      <c r="AW58" s="181"/>
      <c r="AX58" s="181"/>
      <c r="AY58" s="30" t="str">
        <f t="shared" si="28"/>
        <v/>
      </c>
      <c r="BK58" s="4"/>
      <c r="BL58" s="4"/>
      <c r="BM58" s="4"/>
      <c r="BN58" s="5"/>
      <c r="BO58" s="5"/>
      <c r="BP58" s="5"/>
      <c r="BX58" s="2"/>
      <c r="CA58" s="32" t="str">
        <f>IF(DA58=1,"* Las consultas de 60 años NO DEBEN ser mayor que el total de Consultas entre 60-64 Años. ","")</f>
        <v/>
      </c>
      <c r="CB58" s="32" t="str">
        <f>IF(DB58=1,"* Las actividades de usuarios en situación de discapacidad NO DEBEN superar el total. ","")</f>
        <v/>
      </c>
      <c r="CC58" s="32" t="str">
        <f>IF(DC58=1,"* Las consultas de 12 años NO DEBEN ser mayor que el total de Consultas entre 10-14 Años. ","")</f>
        <v/>
      </c>
      <c r="CD58" s="32" t="str">
        <f>IF(DD58=1,"* Las consultas de Pacientes en control PSCV NO DEBEN ser mayor que el total de Consultas. ","")</f>
        <v/>
      </c>
      <c r="CE58" s="32" t="str">
        <f>IF(AND(AR58="",D58&lt;&gt;0),"* Recuerde que las Embarazadas deben ser incluídas en el ingreso por rango Etario (Digite CEROS si no tiene). ",IF(F58&lt;AR58,"* Las Embarazadas NO DEBEN ser mayor al total de mujeres. ",""))</f>
        <v/>
      </c>
      <c r="CF58" s="32" t="str">
        <f>IF(AND(AU58="",D58&lt;&gt;0),"* No olvide digitar la población SENAME (Digite CEROS si no tiene). ",IF(D58&lt;AU58,"* La Población SENAME NO DEBE ser mayor al Total. ",""))</f>
        <v/>
      </c>
      <c r="CG58" s="32" t="str">
        <f t="shared" si="43"/>
        <v/>
      </c>
      <c r="CH58" s="32" t="str">
        <f t="shared" si="31"/>
        <v/>
      </c>
      <c r="DA58" s="33">
        <f>IF(AS58&gt;(AK58+AL58),1,0)</f>
        <v>0</v>
      </c>
      <c r="DB58" s="33">
        <f>IF(D58&lt;AT58,1,0)</f>
        <v>0</v>
      </c>
      <c r="DC58" s="33">
        <f>IF((Y58+Z58)&lt;AQ58,1,0)</f>
        <v>0</v>
      </c>
      <c r="DD58" s="33">
        <f>IF(D58&lt;AX58,1,0)</f>
        <v>0</v>
      </c>
      <c r="DE58" s="33">
        <f>IF(AND(AR58="",D58&lt;&gt;0),1,IF(F58&lt;AR58,1,0))</f>
        <v>0</v>
      </c>
      <c r="DF58" s="33">
        <f>IF(AND(AU58="",D58&lt;&gt;0),1,IF(D58&lt;AU58,1,0))</f>
        <v>0</v>
      </c>
      <c r="DG58" s="33">
        <f>IF(AND(AW58="",D58&lt;&gt;0),1,IF(D58&lt;AW58,1,0))</f>
        <v>0</v>
      </c>
      <c r="DH58" s="33">
        <f t="shared" si="33"/>
        <v>0</v>
      </c>
    </row>
    <row r="59" spans="1:112" x14ac:dyDescent="0.2">
      <c r="A59" s="4181"/>
      <c r="B59" s="4182"/>
      <c r="C59" s="619" t="s">
        <v>84</v>
      </c>
      <c r="D59" s="170">
        <f t="shared" si="34"/>
        <v>0</v>
      </c>
      <c r="E59" s="171">
        <f>SUM(G59+I59+K59+M59+O59+Q59+S59+U59+W59+Y59+AA59+AC59+AE59+AG59+AI59+AK59+AM59+AO59)</f>
        <v>0</v>
      </c>
      <c r="F59" s="183">
        <f>SUM(H59+J59+L59+N59+P59+R59+T59+V59+X59+Z59+AB59+AD59+AF59+AH59+AJ59+AL59+AN59+AP59)</f>
        <v>0</v>
      </c>
      <c r="G59" s="131"/>
      <c r="H59" s="132"/>
      <c r="I59" s="131"/>
      <c r="J59" s="132"/>
      <c r="K59" s="131"/>
      <c r="L59" s="132"/>
      <c r="M59" s="131"/>
      <c r="N59" s="132"/>
      <c r="O59" s="131"/>
      <c r="P59" s="132"/>
      <c r="Q59" s="131"/>
      <c r="R59" s="132"/>
      <c r="S59" s="131"/>
      <c r="T59" s="132"/>
      <c r="U59" s="131"/>
      <c r="V59" s="132"/>
      <c r="W59" s="131"/>
      <c r="X59" s="132"/>
      <c r="Y59" s="131"/>
      <c r="Z59" s="132"/>
      <c r="AA59" s="131"/>
      <c r="AB59" s="132"/>
      <c r="AC59" s="131"/>
      <c r="AD59" s="132"/>
      <c r="AE59" s="131"/>
      <c r="AF59" s="132"/>
      <c r="AG59" s="131"/>
      <c r="AH59" s="132"/>
      <c r="AI59" s="131"/>
      <c r="AJ59" s="132"/>
      <c r="AK59" s="131"/>
      <c r="AL59" s="132"/>
      <c r="AM59" s="131"/>
      <c r="AN59" s="132"/>
      <c r="AO59" s="131"/>
      <c r="AP59" s="136"/>
      <c r="AQ59" s="138"/>
      <c r="AR59" s="138"/>
      <c r="AS59" s="184"/>
      <c r="AT59" s="184"/>
      <c r="AU59" s="184"/>
      <c r="AV59" s="184"/>
      <c r="AW59" s="184"/>
      <c r="AX59" s="184"/>
      <c r="AY59" s="30" t="str">
        <f t="shared" si="28"/>
        <v/>
      </c>
      <c r="BK59" s="4"/>
      <c r="BL59" s="4"/>
      <c r="BM59" s="4"/>
      <c r="BN59" s="5"/>
      <c r="BO59" s="5"/>
      <c r="BP59" s="5"/>
      <c r="BX59" s="2"/>
      <c r="CA59" s="32" t="str">
        <f>IF(DA59=1,"* Las consultas de 60 años NO DEBEN ser mayor que el total de Consultas entre 60-64 Años. ","")</f>
        <v/>
      </c>
      <c r="CB59" s="32" t="str">
        <f>IF(DB59=1,"* Las actividades de usuarios en situación de discapacidad NO DEBEN superar el total. ","")</f>
        <v/>
      </c>
      <c r="CC59" s="32" t="str">
        <f>IF(DC59=1,"* Las consultas de 12 años NO DEBEN ser mayor que el total de Consultas entre 10-14 Años. ","")</f>
        <v/>
      </c>
      <c r="CD59" s="32" t="str">
        <f>IF(DD59=1,"* Las consultas de Pacientes en control PSCV NO DEBEN ser mayor que el total de Consultas. ","")</f>
        <v/>
      </c>
      <c r="CE59" s="32" t="str">
        <f>IF(AND(AR59="",D59&lt;&gt;0),"* Recuerde que las Embarazadas deben ser incluídas en el ingreso por rango Etario (Digite CEROS si no tiene). ",IF(F59&lt;AR59,"* Las Embarazadas NO DEBEN ser mayor al total de mujeres. ",""))</f>
        <v/>
      </c>
      <c r="CF59" s="32" t="str">
        <f>IF(AND(AU59="",D59&lt;&gt;0),"* No olvide digitar la población SENAME (Digite CEROS si no tiene). ",IF(D59&lt;AU59,"* La Población SENAME NO DEBE ser mayor al Total. ",""))</f>
        <v/>
      </c>
      <c r="CG59" s="32" t="str">
        <f t="shared" si="43"/>
        <v/>
      </c>
      <c r="CH59" s="32" t="str">
        <f t="shared" si="31"/>
        <v/>
      </c>
      <c r="DA59" s="33">
        <f>IF(AS59&gt;(AK59+AL59),1,0)</f>
        <v>0</v>
      </c>
      <c r="DB59" s="33">
        <f>IF(D59&lt;AT59,1,0)</f>
        <v>0</v>
      </c>
      <c r="DC59" s="33">
        <f>IF((Y59+Z59)&lt;AQ59,1,0)</f>
        <v>0</v>
      </c>
      <c r="DD59" s="33">
        <f>IF(D59&lt;AX59,1,0)</f>
        <v>0</v>
      </c>
      <c r="DE59" s="33">
        <f>IF(AND(AR59="",D59&lt;&gt;0),1,IF(F59&lt;AR59,1,0))</f>
        <v>0</v>
      </c>
      <c r="DF59" s="33">
        <f>IF(AND(AU59="",D59&lt;&gt;0),1,IF(D59&lt;AU59,1,0))</f>
        <v>0</v>
      </c>
      <c r="DG59" s="33">
        <f>IF(AND(AW59="",D59&lt;&gt;0),1,IF(D59&lt;AW59,1,0))</f>
        <v>0</v>
      </c>
      <c r="DH59" s="33">
        <f t="shared" si="33"/>
        <v>0</v>
      </c>
    </row>
    <row r="60" spans="1:112" x14ac:dyDescent="0.2">
      <c r="A60" s="4296" t="s">
        <v>4</v>
      </c>
      <c r="B60" s="4297"/>
      <c r="C60" s="4182"/>
      <c r="D60" s="2522">
        <f t="shared" ref="D60:AX60" si="53">SUM(D55:D59)</f>
        <v>0</v>
      </c>
      <c r="E60" s="2523">
        <f>SUM(E55:E59)</f>
        <v>0</v>
      </c>
      <c r="F60" s="2524">
        <f>SUM(F55:F59)</f>
        <v>0</v>
      </c>
      <c r="G60" s="2522">
        <f t="shared" si="53"/>
        <v>0</v>
      </c>
      <c r="H60" s="2525">
        <f t="shared" si="53"/>
        <v>0</v>
      </c>
      <c r="I60" s="2522">
        <f t="shared" si="53"/>
        <v>0</v>
      </c>
      <c r="J60" s="2525">
        <f t="shared" si="53"/>
        <v>0</v>
      </c>
      <c r="K60" s="2522">
        <f t="shared" si="53"/>
        <v>0</v>
      </c>
      <c r="L60" s="2525">
        <f t="shared" si="53"/>
        <v>0</v>
      </c>
      <c r="M60" s="2522">
        <f t="shared" si="53"/>
        <v>0</v>
      </c>
      <c r="N60" s="2525">
        <f t="shared" si="53"/>
        <v>0</v>
      </c>
      <c r="O60" s="2522">
        <f t="shared" si="53"/>
        <v>0</v>
      </c>
      <c r="P60" s="2525">
        <f t="shared" si="53"/>
        <v>0</v>
      </c>
      <c r="Q60" s="2522">
        <f t="shared" si="53"/>
        <v>0</v>
      </c>
      <c r="R60" s="2525">
        <f t="shared" si="53"/>
        <v>0</v>
      </c>
      <c r="S60" s="2522">
        <f t="shared" si="53"/>
        <v>0</v>
      </c>
      <c r="T60" s="2524">
        <f t="shared" si="53"/>
        <v>0</v>
      </c>
      <c r="U60" s="2522">
        <f t="shared" si="53"/>
        <v>0</v>
      </c>
      <c r="V60" s="2525">
        <f t="shared" si="53"/>
        <v>0</v>
      </c>
      <c r="W60" s="2522">
        <f t="shared" si="53"/>
        <v>0</v>
      </c>
      <c r="X60" s="2525">
        <f t="shared" si="53"/>
        <v>0</v>
      </c>
      <c r="Y60" s="2522">
        <f t="shared" si="53"/>
        <v>0</v>
      </c>
      <c r="Z60" s="2525">
        <f t="shared" si="53"/>
        <v>0</v>
      </c>
      <c r="AA60" s="2522">
        <f t="shared" si="53"/>
        <v>0</v>
      </c>
      <c r="AB60" s="2525">
        <f t="shared" si="53"/>
        <v>0</v>
      </c>
      <c r="AC60" s="2522">
        <f t="shared" si="53"/>
        <v>0</v>
      </c>
      <c r="AD60" s="2525">
        <f t="shared" si="53"/>
        <v>0</v>
      </c>
      <c r="AE60" s="2522">
        <f t="shared" si="53"/>
        <v>0</v>
      </c>
      <c r="AF60" s="2525">
        <f t="shared" si="53"/>
        <v>0</v>
      </c>
      <c r="AG60" s="2522">
        <f t="shared" si="53"/>
        <v>0</v>
      </c>
      <c r="AH60" s="2525">
        <f t="shared" si="53"/>
        <v>0</v>
      </c>
      <c r="AI60" s="2522">
        <f t="shared" si="53"/>
        <v>0</v>
      </c>
      <c r="AJ60" s="2525">
        <f t="shared" si="53"/>
        <v>0</v>
      </c>
      <c r="AK60" s="2522">
        <f t="shared" si="53"/>
        <v>0</v>
      </c>
      <c r="AL60" s="2525">
        <f t="shared" si="53"/>
        <v>0</v>
      </c>
      <c r="AM60" s="2522">
        <f t="shared" si="53"/>
        <v>0</v>
      </c>
      <c r="AN60" s="2525">
        <f t="shared" si="53"/>
        <v>0</v>
      </c>
      <c r="AO60" s="2522">
        <f t="shared" si="53"/>
        <v>0</v>
      </c>
      <c r="AP60" s="2526">
        <f t="shared" si="53"/>
        <v>0</v>
      </c>
      <c r="AQ60" s="2525">
        <f t="shared" si="53"/>
        <v>0</v>
      </c>
      <c r="AR60" s="2522">
        <f t="shared" si="53"/>
        <v>0</v>
      </c>
      <c r="AS60" s="2522">
        <f t="shared" si="53"/>
        <v>0</v>
      </c>
      <c r="AT60" s="2522">
        <f t="shared" si="53"/>
        <v>0</v>
      </c>
      <c r="AU60" s="2522">
        <f t="shared" si="53"/>
        <v>0</v>
      </c>
      <c r="AV60" s="2460">
        <f>SUM(AV55:AV59)</f>
        <v>0</v>
      </c>
      <c r="AW60" s="2522">
        <f t="shared" si="53"/>
        <v>0</v>
      </c>
      <c r="AX60" s="2527">
        <f t="shared" si="53"/>
        <v>0</v>
      </c>
      <c r="AY60" s="30"/>
      <c r="BK60" s="4"/>
      <c r="BL60" s="4"/>
      <c r="BM60" s="4"/>
      <c r="BN60" s="5"/>
      <c r="BO60" s="5"/>
      <c r="BP60" s="5"/>
      <c r="BX60" s="2"/>
      <c r="CA60" s="32"/>
      <c r="CB60" s="32"/>
      <c r="CC60" s="32"/>
      <c r="CD60" s="32"/>
      <c r="CE60" s="32"/>
      <c r="CF60" s="32"/>
      <c r="CG60" s="32"/>
      <c r="CH60" s="32"/>
      <c r="DA60" s="33"/>
      <c r="DB60" s="33"/>
      <c r="DC60" s="33"/>
      <c r="DD60" s="33"/>
      <c r="DE60" s="33"/>
      <c r="DF60" s="33"/>
      <c r="DG60" s="33"/>
      <c r="DH60" s="33"/>
    </row>
    <row r="61" spans="1:112" ht="15" customHeight="1" x14ac:dyDescent="0.25">
      <c r="A61" s="4267" t="s">
        <v>85</v>
      </c>
      <c r="B61" s="4241"/>
      <c r="C61" s="159">
        <v>0</v>
      </c>
      <c r="D61" s="126">
        <f>SUM(E61:F61)</f>
        <v>0</v>
      </c>
      <c r="E61" s="127">
        <f>SUM(Y61+AA61+AC61+AE61+AG61+AI61+AK61+AM61+AO61)</f>
        <v>0</v>
      </c>
      <c r="F61" s="119">
        <f>SUM(Z61+AB61+AD61+AF61+AH61+AJ61+AL61+AN61+AP61)</f>
        <v>0</v>
      </c>
      <c r="G61" s="2528"/>
      <c r="H61" s="2529"/>
      <c r="I61" s="2530"/>
      <c r="J61" s="2529"/>
      <c r="K61" s="2530"/>
      <c r="L61" s="2529"/>
      <c r="M61" s="2530"/>
      <c r="N61" s="2529"/>
      <c r="O61" s="2530"/>
      <c r="P61" s="2529"/>
      <c r="Q61" s="2530"/>
      <c r="R61" s="2529"/>
      <c r="S61" s="194"/>
      <c r="T61" s="195"/>
      <c r="U61" s="2530"/>
      <c r="V61" s="2529"/>
      <c r="W61" s="2530"/>
      <c r="X61" s="2529"/>
      <c r="Y61" s="163"/>
      <c r="Z61" s="166"/>
      <c r="AA61" s="163"/>
      <c r="AB61" s="166"/>
      <c r="AC61" s="2531"/>
      <c r="AD61" s="2532"/>
      <c r="AE61" s="198"/>
      <c r="AF61" s="199"/>
      <c r="AG61" s="198"/>
      <c r="AH61" s="199"/>
      <c r="AI61" s="133"/>
      <c r="AJ61" s="166"/>
      <c r="AK61" s="163"/>
      <c r="AL61" s="166"/>
      <c r="AM61" s="2531"/>
      <c r="AN61" s="2532"/>
      <c r="AO61" s="133"/>
      <c r="AP61" s="2504"/>
      <c r="AQ61" s="2533"/>
      <c r="AR61" s="164"/>
      <c r="AS61" s="164"/>
      <c r="AT61" s="2534"/>
      <c r="AU61" s="164"/>
      <c r="AV61" s="164"/>
      <c r="AW61" s="2534"/>
      <c r="AX61" s="2534"/>
      <c r="AY61" s="30" t="str">
        <f t="shared" si="28"/>
        <v/>
      </c>
      <c r="BK61" s="4"/>
      <c r="BL61" s="4"/>
      <c r="BM61" s="4"/>
      <c r="BN61" s="5"/>
      <c r="BO61" s="5"/>
      <c r="BP61" s="5"/>
      <c r="BX61" s="2"/>
      <c r="CA61" s="32" t="str">
        <f>IF(DA61=1,"* Las consultas de 60 años NO DEBEN ser mayor que el total de Consultas entre 60-64 Años. ","")</f>
        <v/>
      </c>
      <c r="CB61" s="32" t="str">
        <f>IF(DB61=1,"* Las actividades de usuarios en situación de discapacidad NO DEBEN superar el total. ","")</f>
        <v/>
      </c>
      <c r="CC61" s="32" t="str">
        <f>IF(DC61=1,"* Las consultas de 12 años NO DEBEN ser mayor que el total de Consultas entre 10-14 Años. ","")</f>
        <v/>
      </c>
      <c r="CD61" s="32" t="str">
        <f>IF(DD61=1,"* Las consultas de Pacientes en control PSCV NO DEBEN ser mayor que el total de Consultas. ","")</f>
        <v/>
      </c>
      <c r="CE61" s="32" t="str">
        <f>IF(AND(AR61="",D61&lt;&gt;0),"* Recuerde que las Embarazadas deben ser incluídas en el ingreso por rango Etario (Digite CEROS si no tiene). ",IF(F61&lt;AR61,"* Las Embarazadas NO DEBEN ser mayor al total de mujeres. ",""))</f>
        <v/>
      </c>
      <c r="CF61" s="32" t="str">
        <f>IF(AND(AU61="",D61&lt;&gt;0),"* No olvide digitar la población SENAME (Digite CEROS si no tiene). ",IF(D61&lt;AU61,"* La Población SENAME NO DEBE ser mayor al Total. ",""))</f>
        <v/>
      </c>
      <c r="CG61" s="32" t="str">
        <f t="shared" si="43"/>
        <v/>
      </c>
      <c r="CH61" s="32" t="str">
        <f t="shared" si="31"/>
        <v/>
      </c>
      <c r="DA61" s="33">
        <f>IF(AS61&gt;(AK61+AL61),1,0)</f>
        <v>0</v>
      </c>
      <c r="DB61" s="33">
        <f>IF(D61&lt;AT61,1,0)</f>
        <v>0</v>
      </c>
      <c r="DC61" s="33">
        <f>IF((Y61+Z61)&lt;AQ61,1,0)</f>
        <v>0</v>
      </c>
      <c r="DD61" s="33">
        <f>IF(D61&lt;AX61,1,0)</f>
        <v>0</v>
      </c>
      <c r="DE61" s="33">
        <f>IF(AND(AR61="",D61&lt;&gt;0),1,IF(F61&lt;AR61,1,0))</f>
        <v>0</v>
      </c>
      <c r="DF61" s="33">
        <f>IF(AND(AU61="",D61&lt;&gt;0),1,IF(D61&lt;AU61,1,0))</f>
        <v>0</v>
      </c>
      <c r="DG61" s="33">
        <f>IF(AND(AW61="",D61&lt;&gt;0),1,IF(D61&lt;AW61,1,0))</f>
        <v>0</v>
      </c>
      <c r="DH61" s="33">
        <f t="shared" si="33"/>
        <v>0</v>
      </c>
    </row>
    <row r="62" spans="1:112" ht="15" x14ac:dyDescent="0.25">
      <c r="A62" s="3394"/>
      <c r="B62" s="3304"/>
      <c r="C62" s="159" t="s">
        <v>86</v>
      </c>
      <c r="D62" s="126">
        <f>SUM(E62:F62)</f>
        <v>0</v>
      </c>
      <c r="E62" s="127">
        <f t="shared" ref="E62:E63" si="54">SUM(Y62+AA62+AC62+AE62+AG62+AI62+AK62+AM62+AO62)</f>
        <v>0</v>
      </c>
      <c r="F62" s="119">
        <f t="shared" ref="F62:F63" si="55">SUM(Z62+AB62+AD62+AF62+AH62+AJ62+AL62+AN62+AP62)</f>
        <v>0</v>
      </c>
      <c r="G62" s="202"/>
      <c r="H62" s="203"/>
      <c r="I62" s="202"/>
      <c r="J62" s="203"/>
      <c r="K62" s="202"/>
      <c r="L62" s="203"/>
      <c r="M62" s="202"/>
      <c r="N62" s="203"/>
      <c r="O62" s="202"/>
      <c r="P62" s="203"/>
      <c r="Q62" s="202"/>
      <c r="R62" s="203"/>
      <c r="S62" s="194"/>
      <c r="T62" s="195"/>
      <c r="U62" s="202"/>
      <c r="V62" s="203"/>
      <c r="W62" s="202"/>
      <c r="X62" s="203"/>
      <c r="Y62" s="163"/>
      <c r="Z62" s="166"/>
      <c r="AA62" s="163"/>
      <c r="AB62" s="166"/>
      <c r="AC62" s="163"/>
      <c r="AD62" s="166"/>
      <c r="AE62" s="133"/>
      <c r="AF62" s="166"/>
      <c r="AG62" s="133"/>
      <c r="AH62" s="166"/>
      <c r="AI62" s="133"/>
      <c r="AJ62" s="166"/>
      <c r="AK62" s="163"/>
      <c r="AL62" s="166"/>
      <c r="AM62" s="163"/>
      <c r="AN62" s="166"/>
      <c r="AO62" s="133"/>
      <c r="AP62" s="168"/>
      <c r="AQ62" s="169"/>
      <c r="AR62" s="164"/>
      <c r="AS62" s="164"/>
      <c r="AT62" s="204"/>
      <c r="AU62" s="164"/>
      <c r="AV62" s="164"/>
      <c r="AW62" s="204"/>
      <c r="AX62" s="204"/>
      <c r="AY62" s="30" t="str">
        <f t="shared" si="28"/>
        <v/>
      </c>
      <c r="BK62" s="4"/>
      <c r="BL62" s="4"/>
      <c r="BM62" s="4"/>
      <c r="BN62" s="5"/>
      <c r="BO62" s="5"/>
      <c r="BP62" s="5"/>
      <c r="BX62" s="2"/>
      <c r="CA62" s="32" t="str">
        <f>IF(DA62=1,"* Las consultas de 60 años NO DEBEN ser mayor que el total de Consultas entre 60-64 Años. ","")</f>
        <v/>
      </c>
      <c r="CB62" s="32" t="str">
        <f>IF(DB62=1,"* Las actividades de usuarios en situación de discapacidad NO DEBEN superar el total. ","")</f>
        <v/>
      </c>
      <c r="CC62" s="32" t="str">
        <f>IF(DC62=1,"* Las consultas de 12 años NO DEBEN ser mayor que el total de Consultas entre 10-14 Años. ","")</f>
        <v/>
      </c>
      <c r="CD62" s="32" t="str">
        <f>IF(DD62=1,"* Las consultas de Pacientes en control PSCV NO DEBEN ser mayor que el total de Consultas. ","")</f>
        <v/>
      </c>
      <c r="CE62" s="32" t="str">
        <f>IF(AND(AR62="",D62&lt;&gt;0),"* Recuerde que las Embarazadas deben ser incluídas en el ingreso por rango Etario (Digite CEROS si no tiene). ",IF(F62&lt;AR62,"* Las Embarazadas NO DEBEN ser mayor al total de mujeres. ",""))</f>
        <v/>
      </c>
      <c r="CF62" s="32" t="str">
        <f>IF(AND(AU62="",D62&lt;&gt;0),"* No olvide digitar la población SENAME (Digite CEROS si no tiene). ",IF(D62&lt;AU62,"* La Población SENAME NO DEBE ser mayor al Total. ",""))</f>
        <v/>
      </c>
      <c r="CG62" s="32" t="str">
        <f t="shared" si="43"/>
        <v/>
      </c>
      <c r="CH62" s="32" t="str">
        <f t="shared" si="31"/>
        <v/>
      </c>
      <c r="DA62" s="33">
        <f>IF(AS62&gt;(AK62+AL62),1,0)</f>
        <v>0</v>
      </c>
      <c r="DB62" s="33">
        <f>IF(D62&lt;AT62,1,0)</f>
        <v>0</v>
      </c>
      <c r="DC62" s="33">
        <f>IF((Y62+Z62)&lt;AQ62,1,0)</f>
        <v>0</v>
      </c>
      <c r="DD62" s="33">
        <f>IF(D62&lt;AX62,1,0)</f>
        <v>0</v>
      </c>
      <c r="DE62" s="33">
        <f>IF(AND(AR62="",D62&lt;&gt;0),1,IF(F62&lt;AR62,1,0))</f>
        <v>0</v>
      </c>
      <c r="DF62" s="33">
        <f>IF(AND(AU62="",D62&lt;&gt;0),1,IF(D62&lt;AU62,1,0))</f>
        <v>0</v>
      </c>
      <c r="DG62" s="33">
        <f>IF(AND(AW62="",D62&lt;&gt;0),1,IF(D62&lt;AW62,1,0))</f>
        <v>0</v>
      </c>
      <c r="DH62" s="33">
        <f t="shared" si="33"/>
        <v>0</v>
      </c>
    </row>
    <row r="63" spans="1:112" ht="15" x14ac:dyDescent="0.25">
      <c r="A63" s="3394"/>
      <c r="B63" s="3304"/>
      <c r="C63" s="162" t="s">
        <v>87</v>
      </c>
      <c r="D63" s="126">
        <f>SUM(E63:F63)</f>
        <v>0</v>
      </c>
      <c r="E63" s="127">
        <f t="shared" si="54"/>
        <v>0</v>
      </c>
      <c r="F63" s="119">
        <f t="shared" si="55"/>
        <v>0</v>
      </c>
      <c r="G63" s="202"/>
      <c r="H63" s="203"/>
      <c r="I63" s="202"/>
      <c r="J63" s="203"/>
      <c r="K63" s="202"/>
      <c r="L63" s="203"/>
      <c r="M63" s="202"/>
      <c r="N63" s="203"/>
      <c r="O63" s="202"/>
      <c r="P63" s="203"/>
      <c r="Q63" s="202"/>
      <c r="R63" s="203"/>
      <c r="S63" s="194"/>
      <c r="T63" s="195"/>
      <c r="U63" s="202"/>
      <c r="V63" s="203"/>
      <c r="W63" s="202"/>
      <c r="X63" s="203"/>
      <c r="Y63" s="163"/>
      <c r="Z63" s="166"/>
      <c r="AA63" s="163"/>
      <c r="AB63" s="166"/>
      <c r="AC63" s="163"/>
      <c r="AD63" s="166"/>
      <c r="AE63" s="133"/>
      <c r="AF63" s="166"/>
      <c r="AG63" s="133"/>
      <c r="AH63" s="166"/>
      <c r="AI63" s="133"/>
      <c r="AJ63" s="166"/>
      <c r="AK63" s="163"/>
      <c r="AL63" s="166"/>
      <c r="AM63" s="131"/>
      <c r="AN63" s="132"/>
      <c r="AO63" s="133"/>
      <c r="AP63" s="168"/>
      <c r="AQ63" s="137"/>
      <c r="AR63" s="164"/>
      <c r="AS63" s="164"/>
      <c r="AT63" s="204"/>
      <c r="AU63" s="164"/>
      <c r="AV63" s="164"/>
      <c r="AW63" s="204"/>
      <c r="AX63" s="204"/>
      <c r="AY63" s="30" t="str">
        <f t="shared" si="28"/>
        <v/>
      </c>
      <c r="BK63" s="4"/>
      <c r="BL63" s="4"/>
      <c r="BM63" s="4"/>
      <c r="BN63" s="5"/>
      <c r="BO63" s="5"/>
      <c r="BP63" s="5"/>
      <c r="BX63" s="2"/>
      <c r="CA63" s="32" t="str">
        <f>IF(DA63=1,"* Las consultas de 60 años NO DEBEN ser mayor que el total de Consultas entre 60-64 Años. ","")</f>
        <v/>
      </c>
      <c r="CB63" s="32" t="str">
        <f>IF(DB63=1,"* Las actividades de usuarios en situación de discapacidad NO DEBEN superar el total. ","")</f>
        <v/>
      </c>
      <c r="CC63" s="32" t="str">
        <f>IF(DC63=1,"* Las consultas de 12 años NO DEBEN ser mayor que el total de Consultas entre 10-14 Años. ","")</f>
        <v/>
      </c>
      <c r="CD63" s="32" t="str">
        <f>IF(DD63=1,"* Las consultas de Pacientes en control PSCV NO DEBEN ser mayor que el total de Consultas. ","")</f>
        <v/>
      </c>
      <c r="CE63" s="32" t="str">
        <f>IF(AND(AR63="",D63&lt;&gt;0),"* Recuerde que las Embarazadas deben ser incluídas en el ingreso por rango Etario (Digite CEROS si no tiene). ",IF(F63&lt;AR63,"* Las Embarazadas NO DEBEN ser mayor al total de mujeres. ",""))</f>
        <v/>
      </c>
      <c r="CF63" s="32" t="str">
        <f>IF(AND(AU63="",D63&lt;&gt;0),"* No olvide digitar la población SENAME (Digite CEROS si no tiene). ",IF(D63&lt;AU63,"* La Población SENAME NO DEBE ser mayor al Total. ",""))</f>
        <v/>
      </c>
      <c r="CG63" s="32" t="str">
        <f t="shared" si="43"/>
        <v/>
      </c>
      <c r="CH63" s="32" t="str">
        <f t="shared" si="31"/>
        <v/>
      </c>
      <c r="DA63" s="33">
        <f>IF(AS63&gt;(AK63+AL63),1,0)</f>
        <v>0</v>
      </c>
      <c r="DB63" s="33">
        <f>IF(D63&lt;AT63,1,0)</f>
        <v>0</v>
      </c>
      <c r="DC63" s="33">
        <f>IF((Y63+Z63)&lt;AQ63,1,0)</f>
        <v>0</v>
      </c>
      <c r="DD63" s="33">
        <f>IF(D63&lt;AX63,1,0)</f>
        <v>0</v>
      </c>
      <c r="DE63" s="33">
        <f>IF(AND(AR63="",D63&lt;&gt;0),1,IF(F63&lt;AR63,1,0))</f>
        <v>0</v>
      </c>
      <c r="DF63" s="33">
        <f>IF(AND(AU63="",D63&lt;&gt;0),1,IF(D63&lt;AU63,1,0))</f>
        <v>0</v>
      </c>
      <c r="DG63" s="33">
        <f>IF(AND(AW63="",D63&lt;&gt;0),1,IF(D63&lt;AW63,1,0))</f>
        <v>0</v>
      </c>
      <c r="DH63" s="33">
        <f t="shared" si="33"/>
        <v>0</v>
      </c>
    </row>
    <row r="64" spans="1:112" x14ac:dyDescent="0.2">
      <c r="A64" s="4183"/>
      <c r="B64" s="4184"/>
      <c r="C64" s="2510" t="s">
        <v>4</v>
      </c>
      <c r="D64" s="2522">
        <f>SUM(E64:F64)</f>
        <v>0</v>
      </c>
      <c r="E64" s="2523">
        <f>SUM(E61:E63)</f>
        <v>0</v>
      </c>
      <c r="F64" s="2460">
        <f>SUM(F61:F63)</f>
        <v>0</v>
      </c>
      <c r="G64" s="2535"/>
      <c r="H64" s="2536"/>
      <c r="I64" s="2535"/>
      <c r="J64" s="2536"/>
      <c r="K64" s="2535"/>
      <c r="L64" s="2536"/>
      <c r="M64" s="2535"/>
      <c r="N64" s="2536"/>
      <c r="O64" s="2535"/>
      <c r="P64" s="2536"/>
      <c r="Q64" s="2535"/>
      <c r="R64" s="2536"/>
      <c r="S64" s="2535"/>
      <c r="T64" s="2537"/>
      <c r="U64" s="2535"/>
      <c r="V64" s="2536"/>
      <c r="W64" s="2535"/>
      <c r="X64" s="2536"/>
      <c r="Y64" s="2461">
        <f>SUM(Y61:Y63)</f>
        <v>0</v>
      </c>
      <c r="Z64" s="2460">
        <f t="shared" ref="Z64:AX64" si="56">SUM(Z61:Z63)</f>
        <v>0</v>
      </c>
      <c r="AA64" s="2461">
        <f t="shared" si="56"/>
        <v>0</v>
      </c>
      <c r="AB64" s="2460">
        <f t="shared" si="56"/>
        <v>0</v>
      </c>
      <c r="AC64" s="2461">
        <f t="shared" si="56"/>
        <v>0</v>
      </c>
      <c r="AD64" s="2538">
        <f t="shared" si="56"/>
        <v>0</v>
      </c>
      <c r="AE64" s="2459">
        <f t="shared" si="56"/>
        <v>0</v>
      </c>
      <c r="AF64" s="2538">
        <f t="shared" si="56"/>
        <v>0</v>
      </c>
      <c r="AG64" s="2459">
        <f t="shared" si="56"/>
        <v>0</v>
      </c>
      <c r="AH64" s="2538">
        <f t="shared" si="56"/>
        <v>0</v>
      </c>
      <c r="AI64" s="2459">
        <f t="shared" si="56"/>
        <v>0</v>
      </c>
      <c r="AJ64" s="2460">
        <f t="shared" si="56"/>
        <v>0</v>
      </c>
      <c r="AK64" s="2461">
        <f t="shared" si="56"/>
        <v>0</v>
      </c>
      <c r="AL64" s="2460">
        <f t="shared" si="56"/>
        <v>0</v>
      </c>
      <c r="AM64" s="2461">
        <f t="shared" si="56"/>
        <v>0</v>
      </c>
      <c r="AN64" s="2538">
        <f t="shared" si="56"/>
        <v>0</v>
      </c>
      <c r="AO64" s="2459">
        <f t="shared" si="56"/>
        <v>0</v>
      </c>
      <c r="AP64" s="2509">
        <f t="shared" si="56"/>
        <v>0</v>
      </c>
      <c r="AQ64" s="2539">
        <f t="shared" si="56"/>
        <v>0</v>
      </c>
      <c r="AR64" s="2460">
        <f t="shared" si="56"/>
        <v>0</v>
      </c>
      <c r="AS64" s="2460">
        <f t="shared" si="56"/>
        <v>0</v>
      </c>
      <c r="AT64" s="2510">
        <f t="shared" si="56"/>
        <v>0</v>
      </c>
      <c r="AU64" s="2460">
        <f t="shared" si="56"/>
        <v>0</v>
      </c>
      <c r="AV64" s="2460">
        <f t="shared" si="56"/>
        <v>0</v>
      </c>
      <c r="AW64" s="2510">
        <f t="shared" si="56"/>
        <v>0</v>
      </c>
      <c r="AX64" s="2510">
        <f t="shared" si="56"/>
        <v>0</v>
      </c>
      <c r="AY64" s="30"/>
      <c r="BK64" s="4"/>
      <c r="BL64" s="4"/>
      <c r="BM64" s="4"/>
      <c r="BN64" s="5"/>
      <c r="BO64" s="5"/>
      <c r="BP64" s="5"/>
      <c r="BX64" s="2"/>
      <c r="CA64" s="32"/>
      <c r="CB64" s="32"/>
      <c r="CC64" s="32"/>
      <c r="CD64" s="32"/>
      <c r="CE64" s="32"/>
      <c r="CF64" s="32"/>
      <c r="CG64" s="32"/>
      <c r="DA64" s="33"/>
      <c r="DB64" s="33"/>
      <c r="DC64" s="33"/>
      <c r="DD64" s="33"/>
      <c r="DE64" s="33"/>
      <c r="DF64" s="33"/>
      <c r="DG64" s="33"/>
    </row>
    <row r="65" spans="1:111" x14ac:dyDescent="0.2">
      <c r="A65" s="50" t="s">
        <v>88</v>
      </c>
      <c r="B65" s="210"/>
      <c r="C65" s="210"/>
      <c r="D65" s="211"/>
      <c r="E65" s="89"/>
      <c r="AH65" s="10"/>
      <c r="AI65" s="10"/>
      <c r="AJ65" s="10"/>
      <c r="AK65" s="10"/>
      <c r="AL65" s="212"/>
      <c r="AM65" s="212"/>
      <c r="AN65" s="212"/>
      <c r="AO65" s="212"/>
      <c r="AP65" s="212"/>
      <c r="AQ65" s="212"/>
      <c r="AR65" s="212"/>
      <c r="AS65" s="212"/>
      <c r="AT65" s="10"/>
      <c r="AU65" s="10"/>
      <c r="BU65" s="4"/>
      <c r="BV65" s="4"/>
      <c r="BW65" s="4"/>
      <c r="CA65" s="32"/>
      <c r="CB65" s="32"/>
      <c r="CC65" s="32"/>
      <c r="CD65" s="32"/>
      <c r="CE65" s="32"/>
      <c r="CF65" s="32"/>
      <c r="CG65" s="32"/>
      <c r="DA65" s="33"/>
      <c r="DB65" s="33"/>
      <c r="DC65" s="33"/>
      <c r="DD65" s="33"/>
      <c r="DE65" s="33"/>
      <c r="DF65" s="15"/>
      <c r="DG65" s="15"/>
    </row>
    <row r="66" spans="1:111" ht="42" x14ac:dyDescent="0.2">
      <c r="A66" s="4275" t="s">
        <v>89</v>
      </c>
      <c r="B66" s="4292"/>
      <c r="C66" s="4150"/>
      <c r="D66" s="2540" t="s">
        <v>4</v>
      </c>
      <c r="E66" s="2540" t="s">
        <v>90</v>
      </c>
      <c r="F66" s="2479" t="s">
        <v>91</v>
      </c>
      <c r="G66" s="2479" t="s">
        <v>9</v>
      </c>
      <c r="H66" s="2541" t="s">
        <v>92</v>
      </c>
      <c r="I66" s="2541" t="s">
        <v>93</v>
      </c>
      <c r="J66" s="2541" t="s">
        <v>10</v>
      </c>
      <c r="K66" s="10"/>
      <c r="L66" s="10"/>
      <c r="M66" s="10"/>
      <c r="N66" s="10"/>
      <c r="O66" s="10"/>
      <c r="AE66" s="10"/>
      <c r="AF66" s="10"/>
      <c r="AG66" s="10"/>
      <c r="AH66" s="10"/>
      <c r="AI66" s="10"/>
      <c r="AJ66" s="10"/>
      <c r="AK66" s="10"/>
      <c r="AL66" s="10"/>
      <c r="AM66" s="212"/>
      <c r="AN66" s="212"/>
      <c r="AO66" s="212"/>
      <c r="AP66" s="212"/>
      <c r="AQ66" s="212"/>
      <c r="AR66" s="212"/>
      <c r="AS66" s="212"/>
      <c r="AT66" s="212"/>
      <c r="AU66" s="10"/>
      <c r="AV66" s="10"/>
      <c r="BV66" s="4"/>
      <c r="BW66" s="4"/>
      <c r="BX66" s="4"/>
      <c r="CA66" s="32"/>
      <c r="CB66" s="32"/>
      <c r="CC66" s="32"/>
      <c r="CD66" s="32"/>
      <c r="CE66" s="32"/>
      <c r="CF66" s="32"/>
      <c r="CG66" s="32"/>
      <c r="DA66" s="33"/>
      <c r="DB66" s="33"/>
      <c r="DC66" s="33"/>
      <c r="DD66" s="33"/>
      <c r="DE66" s="33"/>
      <c r="DF66" s="15"/>
      <c r="DG66" s="15"/>
    </row>
    <row r="67" spans="1:111" x14ac:dyDescent="0.2">
      <c r="A67" s="4298" t="s">
        <v>94</v>
      </c>
      <c r="B67" s="4299"/>
      <c r="C67" s="4300"/>
      <c r="D67" s="2542"/>
      <c r="E67" s="2542"/>
      <c r="F67" s="2542"/>
      <c r="G67" s="2542"/>
      <c r="H67" s="2542"/>
      <c r="I67" s="2542"/>
      <c r="J67" s="2542"/>
      <c r="K67" s="216" t="str">
        <f>CA67&amp;CB67&amp;CC67&amp;CD67&amp;CE67&amp;CF67</f>
        <v/>
      </c>
      <c r="L67" s="31"/>
      <c r="M67" s="31"/>
      <c r="N67" s="31"/>
      <c r="O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BV67" s="4"/>
      <c r="BW67" s="4"/>
      <c r="BX67" s="4"/>
      <c r="CA67" s="32" t="str">
        <f t="shared" ref="CA67:CA80" si="57">IF(DA67=1,"* Las Interconsultas de Gestantes NO DEBEN ser mayor al Total de Interconsultas. ","")</f>
        <v/>
      </c>
      <c r="CB67" s="32" t="str">
        <f t="shared" ref="CB67:CB80" si="58">IF(DB67=1,"* Las Interconsultas de Pacientes de 60 años NO DEBEN ser mayor al Total de Interconsultas. ","")</f>
        <v/>
      </c>
      <c r="CC67" s="32" t="str">
        <f t="shared" ref="CC67:CC80" si="59">IF(DC67=1,"* Las Interconsultas de Usuarios en situación de Discapacidad NO DEBEN ser mayor al Total de Interconsultas. ","")</f>
        <v/>
      </c>
      <c r="CD67" s="32" t="str">
        <f t="shared" ref="CD67:CD80" si="60">IF(DD67=1,"* Las Interconsultas de Niños, Niñas, Adolescentes y Jóvenes Red SENAME NO DEBEN ser mayor al Total de Interconsultas. ","")</f>
        <v/>
      </c>
      <c r="CE67" s="32" t="str">
        <f t="shared" ref="CE67:CE80" si="61">IF(DE67=1,"* Las Interconsultas de Migrantes NO DEBEN ser mayor al Total de Interconsultas. ","")</f>
        <v/>
      </c>
      <c r="CF67" s="32" t="str">
        <f>IF(DF67=1,"* Las Interconsultas de Niños, Niñas, Adolescentes y Jóvenes Red Mejor Niñez NO DEBEN ser mayor al Total de Interconsultas. ","")</f>
        <v/>
      </c>
      <c r="CG67" s="32"/>
      <c r="DA67" s="33">
        <f t="shared" ref="DA67:DD80" si="62">IF($D67&lt;E67,1,0)</f>
        <v>0</v>
      </c>
      <c r="DB67" s="33">
        <f t="shared" si="62"/>
        <v>0</v>
      </c>
      <c r="DC67" s="33">
        <f t="shared" si="62"/>
        <v>0</v>
      </c>
      <c r="DD67" s="33">
        <f t="shared" si="62"/>
        <v>0</v>
      </c>
      <c r="DE67" s="33">
        <f t="shared" ref="DE67:DE80" si="63">IF($D67&lt;J67,1,0)</f>
        <v>0</v>
      </c>
      <c r="DF67" s="33">
        <f>IF($D67&lt;I67,1,0)</f>
        <v>0</v>
      </c>
      <c r="DG67" s="15"/>
    </row>
    <row r="68" spans="1:111" ht="14.25" customHeight="1" x14ac:dyDescent="0.2">
      <c r="A68" s="3462" t="s">
        <v>95</v>
      </c>
      <c r="B68" s="3463" t="s">
        <v>96</v>
      </c>
      <c r="C68" s="3464"/>
      <c r="D68" s="217"/>
      <c r="E68" s="217"/>
      <c r="F68" s="217"/>
      <c r="G68" s="217"/>
      <c r="H68" s="217"/>
      <c r="I68" s="217"/>
      <c r="J68" s="217"/>
      <c r="K68" s="216" t="str">
        <f t="shared" ref="K68:K80" si="64">CA68&amp;CB68&amp;CC68&amp;CD68&amp;CE68&amp;CF68</f>
        <v/>
      </c>
      <c r="L68" s="31"/>
      <c r="M68" s="31"/>
      <c r="N68" s="31"/>
      <c r="O68" s="10"/>
      <c r="AM68" s="10"/>
      <c r="AN68" s="10"/>
      <c r="AO68" s="10"/>
      <c r="AP68" s="10"/>
      <c r="AQ68" s="10"/>
      <c r="AR68" s="10"/>
      <c r="BR68" s="4"/>
      <c r="BS68" s="4"/>
      <c r="BT68" s="4"/>
      <c r="BU68" s="5"/>
      <c r="BV68" s="5"/>
      <c r="BW68" s="5"/>
      <c r="BX68" s="2"/>
      <c r="CA68" s="32" t="str">
        <f t="shared" si="57"/>
        <v/>
      </c>
      <c r="CB68" s="32" t="str">
        <f t="shared" si="58"/>
        <v/>
      </c>
      <c r="CC68" s="32" t="str">
        <f t="shared" si="59"/>
        <v/>
      </c>
      <c r="CD68" s="32" t="str">
        <f t="shared" si="60"/>
        <v/>
      </c>
      <c r="CE68" s="32" t="str">
        <f t="shared" si="61"/>
        <v/>
      </c>
      <c r="CF68" s="32" t="str">
        <f t="shared" ref="CF68:CF80" si="65">IF(DF68=1,"* Las Interconsultas de Niños, Niñas, Adolescentes y Jóvenes Red Mejor Niñez NO DEBEN ser mayor al Total de Interconsultas. ","")</f>
        <v/>
      </c>
      <c r="CG68" s="32"/>
      <c r="DA68" s="33">
        <f t="shared" si="62"/>
        <v>0</v>
      </c>
      <c r="DB68" s="33">
        <f t="shared" si="62"/>
        <v>0</v>
      </c>
      <c r="DC68" s="33">
        <f t="shared" si="62"/>
        <v>0</v>
      </c>
      <c r="DD68" s="33">
        <f t="shared" si="62"/>
        <v>0</v>
      </c>
      <c r="DE68" s="33">
        <f t="shared" si="63"/>
        <v>0</v>
      </c>
      <c r="DF68" s="33">
        <f t="shared" ref="DF68:DF80" si="66">IF($D68&lt;I68,1,0)</f>
        <v>0</v>
      </c>
      <c r="DG68" s="15"/>
    </row>
    <row r="69" spans="1:111" x14ac:dyDescent="0.2">
      <c r="A69" s="3462"/>
      <c r="B69" s="3258" t="s">
        <v>97</v>
      </c>
      <c r="C69" s="3260"/>
      <c r="D69" s="218"/>
      <c r="E69" s="218"/>
      <c r="F69" s="218"/>
      <c r="G69" s="218"/>
      <c r="H69" s="218"/>
      <c r="I69" s="218"/>
      <c r="J69" s="218"/>
      <c r="K69" s="216" t="str">
        <f t="shared" si="64"/>
        <v/>
      </c>
      <c r="L69" s="31"/>
      <c r="M69" s="31"/>
      <c r="N69" s="31"/>
      <c r="O69" s="31"/>
      <c r="P69" s="31"/>
      <c r="Q69" s="31"/>
      <c r="R69" s="31"/>
      <c r="S69" s="10"/>
      <c r="BS69" s="4"/>
      <c r="BT69" s="4"/>
      <c r="BU69" s="5"/>
      <c r="BV69" s="5"/>
      <c r="BW69" s="5"/>
      <c r="BX69" s="2"/>
      <c r="CA69" s="32" t="str">
        <f t="shared" si="57"/>
        <v/>
      </c>
      <c r="CB69" s="32" t="str">
        <f t="shared" si="58"/>
        <v/>
      </c>
      <c r="CC69" s="32" t="str">
        <f t="shared" si="59"/>
        <v/>
      </c>
      <c r="CD69" s="32" t="str">
        <f t="shared" si="60"/>
        <v/>
      </c>
      <c r="CE69" s="32" t="str">
        <f t="shared" si="61"/>
        <v/>
      </c>
      <c r="CF69" s="32" t="str">
        <f t="shared" si="65"/>
        <v/>
      </c>
      <c r="CG69" s="32"/>
      <c r="DA69" s="33">
        <f t="shared" si="62"/>
        <v>0</v>
      </c>
      <c r="DB69" s="33">
        <f t="shared" si="62"/>
        <v>0</v>
      </c>
      <c r="DC69" s="33">
        <f t="shared" si="62"/>
        <v>0</v>
      </c>
      <c r="DD69" s="33">
        <f t="shared" si="62"/>
        <v>0</v>
      </c>
      <c r="DE69" s="33">
        <f t="shared" si="63"/>
        <v>0</v>
      </c>
      <c r="DF69" s="33">
        <f t="shared" si="66"/>
        <v>0</v>
      </c>
      <c r="DG69" s="15"/>
    </row>
    <row r="70" spans="1:111" ht="15" customHeight="1" x14ac:dyDescent="0.25">
      <c r="A70" s="4036"/>
      <c r="B70" s="3451" t="s">
        <v>98</v>
      </c>
      <c r="C70" s="3453"/>
      <c r="D70" s="202"/>
      <c r="E70" s="202"/>
      <c r="F70" s="202"/>
      <c r="G70" s="202"/>
      <c r="H70" s="202"/>
      <c r="I70" s="202"/>
      <c r="J70" s="202"/>
      <c r="K70" s="216" t="str">
        <f t="shared" si="64"/>
        <v/>
      </c>
      <c r="L70" s="31"/>
      <c r="M70" s="31"/>
      <c r="N70" s="31"/>
      <c r="O70" s="31"/>
      <c r="P70" s="31"/>
      <c r="Q70" s="31"/>
      <c r="R70" s="31"/>
      <c r="S70" s="10"/>
      <c r="BS70" s="4"/>
      <c r="BT70" s="4"/>
      <c r="BU70" s="5"/>
      <c r="BV70" s="5"/>
      <c r="BW70" s="5"/>
      <c r="BX70" s="2"/>
      <c r="CA70" s="32" t="str">
        <f t="shared" si="57"/>
        <v/>
      </c>
      <c r="CB70" s="32" t="str">
        <f t="shared" si="58"/>
        <v/>
      </c>
      <c r="CC70" s="32" t="str">
        <f t="shared" si="59"/>
        <v/>
      </c>
      <c r="CD70" s="32" t="str">
        <f t="shared" si="60"/>
        <v/>
      </c>
      <c r="CE70" s="32" t="str">
        <f t="shared" si="61"/>
        <v/>
      </c>
      <c r="CF70" s="32" t="str">
        <f t="shared" si="65"/>
        <v/>
      </c>
      <c r="CG70" s="32"/>
      <c r="DA70" s="33">
        <f t="shared" si="62"/>
        <v>0</v>
      </c>
      <c r="DB70" s="33">
        <f t="shared" si="62"/>
        <v>0</v>
      </c>
      <c r="DC70" s="33">
        <f t="shared" si="62"/>
        <v>0</v>
      </c>
      <c r="DD70" s="33">
        <f t="shared" si="62"/>
        <v>0</v>
      </c>
      <c r="DE70" s="33">
        <f t="shared" si="63"/>
        <v>0</v>
      </c>
      <c r="DF70" s="33">
        <f t="shared" si="66"/>
        <v>0</v>
      </c>
      <c r="DG70" s="15"/>
    </row>
    <row r="71" spans="1:111" x14ac:dyDescent="0.2">
      <c r="A71" s="4147" t="s">
        <v>99</v>
      </c>
      <c r="B71" s="4148"/>
      <c r="C71" s="4149"/>
      <c r="D71" s="2543"/>
      <c r="E71" s="2543"/>
      <c r="F71" s="2543"/>
      <c r="G71" s="2543"/>
      <c r="H71" s="2543"/>
      <c r="I71" s="2543"/>
      <c r="J71" s="2543"/>
      <c r="K71" s="216" t="str">
        <f t="shared" si="64"/>
        <v/>
      </c>
      <c r="L71" s="31"/>
      <c r="M71" s="31"/>
      <c r="N71" s="31"/>
      <c r="O71" s="31"/>
      <c r="P71" s="31"/>
      <c r="Q71" s="31"/>
      <c r="R71" s="31"/>
      <c r="S71" s="10"/>
      <c r="BW71" s="4"/>
      <c r="BX71" s="4"/>
      <c r="CA71" s="32" t="str">
        <f t="shared" si="57"/>
        <v/>
      </c>
      <c r="CB71" s="32" t="str">
        <f t="shared" si="58"/>
        <v/>
      </c>
      <c r="CC71" s="32" t="str">
        <f t="shared" si="59"/>
        <v/>
      </c>
      <c r="CD71" s="32" t="str">
        <f t="shared" si="60"/>
        <v/>
      </c>
      <c r="CE71" s="32" t="str">
        <f t="shared" si="61"/>
        <v/>
      </c>
      <c r="CF71" s="32" t="str">
        <f t="shared" si="65"/>
        <v/>
      </c>
      <c r="CG71" s="32"/>
      <c r="DA71" s="33">
        <f t="shared" si="62"/>
        <v>0</v>
      </c>
      <c r="DB71" s="33">
        <f t="shared" si="62"/>
        <v>0</v>
      </c>
      <c r="DC71" s="33">
        <f t="shared" si="62"/>
        <v>0</v>
      </c>
      <c r="DD71" s="33">
        <f t="shared" si="62"/>
        <v>0</v>
      </c>
      <c r="DE71" s="33">
        <f t="shared" si="63"/>
        <v>0</v>
      </c>
      <c r="DF71" s="33">
        <f t="shared" si="66"/>
        <v>0</v>
      </c>
      <c r="DG71" s="15"/>
    </row>
    <row r="72" spans="1:111" ht="14.25" customHeight="1" x14ac:dyDescent="0.2">
      <c r="A72" s="3258" t="s">
        <v>100</v>
      </c>
      <c r="B72" s="3259"/>
      <c r="C72" s="3260"/>
      <c r="D72" s="218"/>
      <c r="E72" s="218"/>
      <c r="F72" s="218"/>
      <c r="G72" s="218"/>
      <c r="H72" s="218"/>
      <c r="I72" s="218"/>
      <c r="J72" s="218"/>
      <c r="K72" s="216" t="str">
        <f t="shared" si="64"/>
        <v/>
      </c>
      <c r="L72" s="31"/>
      <c r="M72" s="31"/>
      <c r="N72" s="31"/>
      <c r="O72" s="31"/>
      <c r="P72" s="31"/>
      <c r="Q72" s="31"/>
      <c r="R72" s="31"/>
      <c r="S72" s="10"/>
      <c r="BW72" s="4"/>
      <c r="BX72" s="4"/>
      <c r="CA72" s="32" t="str">
        <f t="shared" si="57"/>
        <v/>
      </c>
      <c r="CB72" s="32" t="str">
        <f t="shared" si="58"/>
        <v/>
      </c>
      <c r="CC72" s="32" t="str">
        <f t="shared" si="59"/>
        <v/>
      </c>
      <c r="CD72" s="32" t="str">
        <f t="shared" si="60"/>
        <v/>
      </c>
      <c r="CE72" s="32" t="str">
        <f t="shared" si="61"/>
        <v/>
      </c>
      <c r="CF72" s="32" t="str">
        <f t="shared" si="65"/>
        <v/>
      </c>
      <c r="CG72" s="32"/>
      <c r="DA72" s="33">
        <f t="shared" si="62"/>
        <v>0</v>
      </c>
      <c r="DB72" s="33">
        <f t="shared" si="62"/>
        <v>0</v>
      </c>
      <c r="DC72" s="33">
        <f t="shared" si="62"/>
        <v>0</v>
      </c>
      <c r="DD72" s="33">
        <f t="shared" si="62"/>
        <v>0</v>
      </c>
      <c r="DE72" s="33">
        <f t="shared" si="63"/>
        <v>0</v>
      </c>
      <c r="DF72" s="33">
        <f t="shared" si="66"/>
        <v>0</v>
      </c>
      <c r="DG72" s="15"/>
    </row>
    <row r="73" spans="1:111" x14ac:dyDescent="0.2">
      <c r="A73" s="4205" t="s">
        <v>101</v>
      </c>
      <c r="B73" s="3616"/>
      <c r="C73" s="4206"/>
      <c r="D73" s="220"/>
      <c r="E73" s="220"/>
      <c r="F73" s="220"/>
      <c r="G73" s="220"/>
      <c r="H73" s="220"/>
      <c r="I73" s="220"/>
      <c r="J73" s="220"/>
      <c r="K73" s="216" t="str">
        <f t="shared" si="64"/>
        <v/>
      </c>
      <c r="L73" s="31"/>
      <c r="M73" s="31"/>
      <c r="N73" s="31"/>
      <c r="O73" s="31"/>
      <c r="P73" s="31"/>
      <c r="Q73" s="31"/>
      <c r="R73" s="31"/>
      <c r="S73" s="10"/>
      <c r="BW73" s="4"/>
      <c r="BX73" s="4"/>
      <c r="CA73" s="32" t="str">
        <f t="shared" si="57"/>
        <v/>
      </c>
      <c r="CB73" s="32" t="str">
        <f t="shared" si="58"/>
        <v/>
      </c>
      <c r="CC73" s="32" t="str">
        <f t="shared" si="59"/>
        <v/>
      </c>
      <c r="CD73" s="32" t="str">
        <f t="shared" si="60"/>
        <v/>
      </c>
      <c r="CE73" s="32" t="str">
        <f t="shared" si="61"/>
        <v/>
      </c>
      <c r="CF73" s="32" t="str">
        <f t="shared" si="65"/>
        <v/>
      </c>
      <c r="CG73" s="32"/>
      <c r="DA73" s="33">
        <f t="shared" si="62"/>
        <v>0</v>
      </c>
      <c r="DB73" s="33">
        <f t="shared" si="62"/>
        <v>0</v>
      </c>
      <c r="DC73" s="33">
        <f t="shared" si="62"/>
        <v>0</v>
      </c>
      <c r="DD73" s="33">
        <f t="shared" si="62"/>
        <v>0</v>
      </c>
      <c r="DE73" s="33">
        <f t="shared" si="63"/>
        <v>0</v>
      </c>
      <c r="DF73" s="33">
        <f t="shared" si="66"/>
        <v>0</v>
      </c>
      <c r="DG73" s="15"/>
    </row>
    <row r="74" spans="1:111" ht="14.25" customHeight="1" x14ac:dyDescent="0.2">
      <c r="A74" s="4293" t="s">
        <v>102</v>
      </c>
      <c r="B74" s="4147" t="s">
        <v>102</v>
      </c>
      <c r="C74" s="4149"/>
      <c r="D74" s="2543"/>
      <c r="E74" s="2543"/>
      <c r="F74" s="2544"/>
      <c r="G74" s="2545"/>
      <c r="H74" s="2545"/>
      <c r="I74" s="2545"/>
      <c r="J74" s="2545"/>
      <c r="K74" s="216" t="str">
        <f t="shared" si="64"/>
        <v/>
      </c>
      <c r="L74" s="31"/>
      <c r="M74" s="31"/>
      <c r="N74" s="31"/>
      <c r="O74" s="31"/>
      <c r="P74" s="31"/>
      <c r="Q74" s="31"/>
      <c r="R74" s="31"/>
      <c r="S74" s="10"/>
      <c r="BW74" s="4"/>
      <c r="BX74" s="4"/>
      <c r="CA74" s="32" t="str">
        <f t="shared" si="57"/>
        <v/>
      </c>
      <c r="CB74" s="32" t="str">
        <f t="shared" si="58"/>
        <v/>
      </c>
      <c r="CC74" s="32" t="str">
        <f t="shared" si="59"/>
        <v/>
      </c>
      <c r="CD74" s="32" t="str">
        <f t="shared" si="60"/>
        <v/>
      </c>
      <c r="CE74" s="32" t="str">
        <f t="shared" si="61"/>
        <v/>
      </c>
      <c r="CF74" s="32" t="str">
        <f t="shared" si="65"/>
        <v/>
      </c>
      <c r="CG74" s="32"/>
      <c r="DA74" s="33">
        <f t="shared" si="62"/>
        <v>0</v>
      </c>
      <c r="DB74" s="33">
        <f t="shared" si="62"/>
        <v>0</v>
      </c>
      <c r="DC74" s="33">
        <f t="shared" si="62"/>
        <v>0</v>
      </c>
      <c r="DD74" s="33">
        <f t="shared" si="62"/>
        <v>0</v>
      </c>
      <c r="DE74" s="33">
        <f t="shared" si="63"/>
        <v>0</v>
      </c>
      <c r="DF74" s="33">
        <f t="shared" si="66"/>
        <v>0</v>
      </c>
      <c r="DG74" s="15"/>
    </row>
    <row r="75" spans="1:111" ht="15" customHeight="1" x14ac:dyDescent="0.25">
      <c r="A75" s="4036"/>
      <c r="B75" s="3451" t="s">
        <v>103</v>
      </c>
      <c r="C75" s="3453"/>
      <c r="D75" s="202"/>
      <c r="E75" s="202"/>
      <c r="F75" s="202"/>
      <c r="G75" s="202"/>
      <c r="H75" s="202"/>
      <c r="I75" s="202"/>
      <c r="J75" s="202"/>
      <c r="K75" s="216" t="str">
        <f t="shared" si="64"/>
        <v/>
      </c>
      <c r="L75" s="31"/>
      <c r="M75" s="31"/>
      <c r="N75" s="31"/>
      <c r="O75" s="31"/>
      <c r="P75" s="31"/>
      <c r="Q75" s="31"/>
      <c r="R75" s="31"/>
      <c r="S75" s="10"/>
      <c r="BW75" s="4"/>
      <c r="BX75" s="4"/>
      <c r="CA75" s="32" t="str">
        <f t="shared" si="57"/>
        <v/>
      </c>
      <c r="CB75" s="32" t="str">
        <f t="shared" si="58"/>
        <v/>
      </c>
      <c r="CC75" s="32" t="str">
        <f t="shared" si="59"/>
        <v/>
      </c>
      <c r="CD75" s="32" t="str">
        <f t="shared" si="60"/>
        <v/>
      </c>
      <c r="CE75" s="32" t="str">
        <f t="shared" si="61"/>
        <v/>
      </c>
      <c r="CF75" s="32" t="str">
        <f t="shared" si="65"/>
        <v/>
      </c>
      <c r="CG75" s="32"/>
      <c r="DA75" s="33">
        <f t="shared" si="62"/>
        <v>0</v>
      </c>
      <c r="DB75" s="33">
        <f t="shared" si="62"/>
        <v>0</v>
      </c>
      <c r="DC75" s="33">
        <f t="shared" si="62"/>
        <v>0</v>
      </c>
      <c r="DD75" s="33">
        <f t="shared" si="62"/>
        <v>0</v>
      </c>
      <c r="DE75" s="33">
        <f t="shared" si="63"/>
        <v>0</v>
      </c>
      <c r="DF75" s="33">
        <f t="shared" si="66"/>
        <v>0</v>
      </c>
      <c r="DG75" s="15"/>
    </row>
    <row r="76" spans="1:111" x14ac:dyDescent="0.2">
      <c r="A76" s="4147" t="s">
        <v>104</v>
      </c>
      <c r="B76" s="4148"/>
      <c r="C76" s="4149"/>
      <c r="D76" s="2543"/>
      <c r="E76" s="2543"/>
      <c r="F76" s="2543"/>
      <c r="G76" s="2543"/>
      <c r="H76" s="2543"/>
      <c r="I76" s="2543"/>
      <c r="J76" s="2543"/>
      <c r="K76" s="216" t="str">
        <f t="shared" si="64"/>
        <v/>
      </c>
      <c r="L76" s="31"/>
      <c r="M76" s="31"/>
      <c r="N76" s="31"/>
      <c r="O76" s="31"/>
      <c r="P76" s="31"/>
      <c r="Q76" s="31"/>
      <c r="R76" s="31"/>
      <c r="S76" s="10"/>
      <c r="BW76" s="4"/>
      <c r="BX76" s="4"/>
      <c r="CA76" s="32" t="str">
        <f t="shared" si="57"/>
        <v/>
      </c>
      <c r="CB76" s="32" t="str">
        <f t="shared" si="58"/>
        <v/>
      </c>
      <c r="CC76" s="32" t="str">
        <f t="shared" si="59"/>
        <v/>
      </c>
      <c r="CD76" s="32" t="str">
        <f t="shared" si="60"/>
        <v/>
      </c>
      <c r="CE76" s="32" t="str">
        <f t="shared" si="61"/>
        <v/>
      </c>
      <c r="CF76" s="32" t="str">
        <f t="shared" si="65"/>
        <v/>
      </c>
      <c r="CG76" s="32"/>
      <c r="DA76" s="33">
        <f t="shared" si="62"/>
        <v>0</v>
      </c>
      <c r="DB76" s="33">
        <f t="shared" si="62"/>
        <v>0</v>
      </c>
      <c r="DC76" s="33">
        <f t="shared" si="62"/>
        <v>0</v>
      </c>
      <c r="DD76" s="33">
        <f t="shared" si="62"/>
        <v>0</v>
      </c>
      <c r="DE76" s="33">
        <f t="shared" si="63"/>
        <v>0</v>
      </c>
      <c r="DF76" s="33">
        <f t="shared" si="66"/>
        <v>0</v>
      </c>
      <c r="DG76" s="15"/>
    </row>
    <row r="77" spans="1:111" x14ac:dyDescent="0.2">
      <c r="A77" s="3258" t="s">
        <v>105</v>
      </c>
      <c r="B77" s="3259"/>
      <c r="C77" s="3260"/>
      <c r="D77" s="218"/>
      <c r="E77" s="218"/>
      <c r="F77" s="223"/>
      <c r="G77" s="224"/>
      <c r="H77" s="224"/>
      <c r="I77" s="224"/>
      <c r="J77" s="224"/>
      <c r="K77" s="216" t="str">
        <f t="shared" si="64"/>
        <v/>
      </c>
      <c r="L77" s="31"/>
      <c r="M77" s="31"/>
      <c r="N77" s="31"/>
      <c r="O77" s="31"/>
      <c r="P77" s="31"/>
      <c r="Q77" s="31"/>
      <c r="R77" s="31"/>
      <c r="S77" s="10"/>
      <c r="BW77" s="4"/>
      <c r="BX77" s="4"/>
      <c r="CA77" s="32" t="str">
        <f t="shared" si="57"/>
        <v/>
      </c>
      <c r="CB77" s="32" t="str">
        <f t="shared" si="58"/>
        <v/>
      </c>
      <c r="CC77" s="32" t="str">
        <f t="shared" si="59"/>
        <v/>
      </c>
      <c r="CD77" s="32" t="str">
        <f t="shared" si="60"/>
        <v/>
      </c>
      <c r="CE77" s="32" t="str">
        <f t="shared" si="61"/>
        <v/>
      </c>
      <c r="CF77" s="32" t="str">
        <f t="shared" si="65"/>
        <v/>
      </c>
      <c r="CG77" s="32"/>
      <c r="DA77" s="33">
        <f t="shared" si="62"/>
        <v>0</v>
      </c>
      <c r="DB77" s="33">
        <f t="shared" si="62"/>
        <v>0</v>
      </c>
      <c r="DC77" s="33">
        <f t="shared" si="62"/>
        <v>0</v>
      </c>
      <c r="DD77" s="33">
        <f t="shared" si="62"/>
        <v>0</v>
      </c>
      <c r="DE77" s="33">
        <f t="shared" si="63"/>
        <v>0</v>
      </c>
      <c r="DF77" s="33">
        <f t="shared" si="66"/>
        <v>0</v>
      </c>
      <c r="DG77" s="15"/>
    </row>
    <row r="78" spans="1:111" ht="14.25" customHeight="1" x14ac:dyDescent="0.2">
      <c r="A78" s="3258" t="s">
        <v>106</v>
      </c>
      <c r="B78" s="3259"/>
      <c r="C78" s="3260"/>
      <c r="D78" s="218"/>
      <c r="E78" s="218"/>
      <c r="F78" s="223"/>
      <c r="G78" s="224"/>
      <c r="H78" s="224"/>
      <c r="I78" s="224"/>
      <c r="J78" s="224"/>
      <c r="K78" s="216" t="str">
        <f t="shared" si="64"/>
        <v/>
      </c>
      <c r="L78" s="31"/>
      <c r="M78" s="31"/>
      <c r="N78" s="31"/>
      <c r="O78" s="31"/>
      <c r="P78" s="31"/>
      <c r="Q78" s="31"/>
      <c r="R78" s="31"/>
      <c r="S78" s="10"/>
      <c r="BW78" s="4"/>
      <c r="BX78" s="4"/>
      <c r="CA78" s="32" t="str">
        <f t="shared" si="57"/>
        <v/>
      </c>
      <c r="CB78" s="32" t="str">
        <f t="shared" si="58"/>
        <v/>
      </c>
      <c r="CC78" s="32" t="str">
        <f t="shared" si="59"/>
        <v/>
      </c>
      <c r="CD78" s="32" t="str">
        <f t="shared" si="60"/>
        <v/>
      </c>
      <c r="CE78" s="32" t="str">
        <f t="shared" si="61"/>
        <v/>
      </c>
      <c r="CF78" s="32" t="str">
        <f t="shared" si="65"/>
        <v/>
      </c>
      <c r="CG78" s="32"/>
      <c r="DA78" s="33">
        <f t="shared" si="62"/>
        <v>0</v>
      </c>
      <c r="DB78" s="33">
        <f t="shared" si="62"/>
        <v>0</v>
      </c>
      <c r="DC78" s="33">
        <f t="shared" si="62"/>
        <v>0</v>
      </c>
      <c r="DD78" s="33">
        <f t="shared" si="62"/>
        <v>0</v>
      </c>
      <c r="DE78" s="33">
        <f t="shared" si="63"/>
        <v>0</v>
      </c>
      <c r="DF78" s="33">
        <f t="shared" si="66"/>
        <v>0</v>
      </c>
      <c r="DG78" s="15"/>
    </row>
    <row r="79" spans="1:111" ht="14.25" customHeight="1" x14ac:dyDescent="0.2">
      <c r="A79" s="3258" t="s">
        <v>107</v>
      </c>
      <c r="B79" s="3259"/>
      <c r="C79" s="3260"/>
      <c r="D79" s="218"/>
      <c r="E79" s="218"/>
      <c r="F79" s="223"/>
      <c r="G79" s="224"/>
      <c r="H79" s="224"/>
      <c r="I79" s="224"/>
      <c r="J79" s="224"/>
      <c r="K79" s="216" t="str">
        <f t="shared" si="64"/>
        <v/>
      </c>
      <c r="L79" s="31"/>
      <c r="M79" s="31"/>
      <c r="N79" s="31"/>
      <c r="O79" s="31"/>
      <c r="P79" s="31"/>
      <c r="Q79" s="31"/>
      <c r="R79" s="31"/>
      <c r="S79" s="10"/>
      <c r="BW79" s="4"/>
      <c r="BX79" s="4"/>
      <c r="CA79" s="32" t="str">
        <f t="shared" si="57"/>
        <v/>
      </c>
      <c r="CB79" s="32" t="str">
        <f t="shared" si="58"/>
        <v/>
      </c>
      <c r="CC79" s="32" t="str">
        <f t="shared" si="59"/>
        <v/>
      </c>
      <c r="CD79" s="32" t="str">
        <f t="shared" si="60"/>
        <v/>
      </c>
      <c r="CE79" s="32" t="str">
        <f t="shared" si="61"/>
        <v/>
      </c>
      <c r="CF79" s="32" t="str">
        <f t="shared" si="65"/>
        <v/>
      </c>
      <c r="CG79" s="32"/>
      <c r="DA79" s="33">
        <f t="shared" si="62"/>
        <v>0</v>
      </c>
      <c r="DB79" s="33">
        <f t="shared" si="62"/>
        <v>0</v>
      </c>
      <c r="DC79" s="33">
        <f t="shared" si="62"/>
        <v>0</v>
      </c>
      <c r="DD79" s="33">
        <f t="shared" si="62"/>
        <v>0</v>
      </c>
      <c r="DE79" s="33">
        <f t="shared" si="63"/>
        <v>0</v>
      </c>
      <c r="DF79" s="33">
        <f t="shared" si="66"/>
        <v>0</v>
      </c>
      <c r="DG79" s="15"/>
    </row>
    <row r="80" spans="1:111" x14ac:dyDescent="0.2">
      <c r="A80" s="3451" t="s">
        <v>108</v>
      </c>
      <c r="B80" s="3452"/>
      <c r="C80" s="3453"/>
      <c r="D80" s="225"/>
      <c r="E80" s="225"/>
      <c r="F80" s="226"/>
      <c r="G80" s="227"/>
      <c r="H80" s="227"/>
      <c r="I80" s="227"/>
      <c r="J80" s="227"/>
      <c r="K80" s="216" t="str">
        <f t="shared" si="64"/>
        <v/>
      </c>
      <c r="L80" s="31"/>
      <c r="M80" s="31"/>
      <c r="N80" s="31"/>
      <c r="O80" s="31"/>
      <c r="P80" s="31"/>
      <c r="Q80" s="31"/>
      <c r="R80" s="31"/>
      <c r="S80" s="10"/>
      <c r="BW80" s="4"/>
      <c r="BX80" s="4"/>
      <c r="CA80" s="32" t="str">
        <f t="shared" si="57"/>
        <v/>
      </c>
      <c r="CB80" s="32" t="str">
        <f t="shared" si="58"/>
        <v/>
      </c>
      <c r="CC80" s="32" t="str">
        <f t="shared" si="59"/>
        <v/>
      </c>
      <c r="CD80" s="32" t="str">
        <f t="shared" si="60"/>
        <v/>
      </c>
      <c r="CE80" s="32" t="str">
        <f t="shared" si="61"/>
        <v/>
      </c>
      <c r="CF80" s="32" t="str">
        <f t="shared" si="65"/>
        <v/>
      </c>
      <c r="CG80" s="32"/>
      <c r="DA80" s="33">
        <f t="shared" si="62"/>
        <v>0</v>
      </c>
      <c r="DB80" s="33">
        <f t="shared" si="62"/>
        <v>0</v>
      </c>
      <c r="DC80" s="33">
        <f t="shared" si="62"/>
        <v>0</v>
      </c>
      <c r="DD80" s="33">
        <f t="shared" si="62"/>
        <v>0</v>
      </c>
      <c r="DE80" s="33">
        <f t="shared" si="63"/>
        <v>0</v>
      </c>
      <c r="DF80" s="33">
        <f t="shared" si="66"/>
        <v>0</v>
      </c>
      <c r="DG80" s="15"/>
    </row>
    <row r="81" spans="1:112" x14ac:dyDescent="0.2">
      <c r="A81" s="11" t="s">
        <v>109</v>
      </c>
      <c r="B81" s="53"/>
      <c r="C81" s="228"/>
      <c r="D81" s="53"/>
      <c r="E81" s="53"/>
      <c r="F81" s="22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BV81" s="4"/>
      <c r="BW81" s="4"/>
      <c r="CA81" s="32"/>
      <c r="CB81" s="32"/>
      <c r="CC81" s="32"/>
      <c r="CD81" s="32"/>
      <c r="CE81" s="32"/>
      <c r="CF81" s="32"/>
      <c r="CG81" s="32"/>
      <c r="DA81" s="33"/>
      <c r="DB81" s="33"/>
      <c r="DC81" s="33"/>
      <c r="DD81" s="33"/>
      <c r="DE81" s="33"/>
      <c r="DF81" s="33"/>
      <c r="DG81" s="33"/>
    </row>
    <row r="82" spans="1:112" x14ac:dyDescent="0.2">
      <c r="A82" s="4152" t="s">
        <v>110</v>
      </c>
      <c r="B82" s="4153"/>
      <c r="C82" s="4154"/>
      <c r="D82" s="4275" t="s">
        <v>111</v>
      </c>
      <c r="E82" s="4292"/>
      <c r="F82" s="4150"/>
      <c r="BV82" s="4"/>
      <c r="BW82" s="4"/>
      <c r="CA82" s="32"/>
      <c r="CB82" s="32"/>
      <c r="CC82" s="32"/>
      <c r="CD82" s="32"/>
      <c r="CE82" s="32"/>
      <c r="CF82" s="32"/>
      <c r="CG82" s="32"/>
      <c r="DA82" s="33"/>
      <c r="DB82" s="33"/>
      <c r="DC82" s="33"/>
      <c r="DD82" s="33"/>
      <c r="DE82" s="33"/>
      <c r="DF82" s="33"/>
      <c r="DG82" s="33"/>
    </row>
    <row r="83" spans="1:112" x14ac:dyDescent="0.2">
      <c r="A83" s="4066"/>
      <c r="B83" s="3499"/>
      <c r="C83" s="4067"/>
      <c r="D83" s="2546" t="s">
        <v>4</v>
      </c>
      <c r="E83" s="2493" t="s">
        <v>33</v>
      </c>
      <c r="F83" s="2547" t="s">
        <v>34</v>
      </c>
      <c r="BV83" s="4"/>
      <c r="BW83" s="4"/>
      <c r="CA83" s="32"/>
      <c r="CB83" s="32"/>
      <c r="CC83" s="32"/>
      <c r="CD83" s="32"/>
      <c r="CE83" s="32"/>
      <c r="CF83" s="32"/>
      <c r="CG83" s="32"/>
      <c r="DA83" s="33"/>
      <c r="DB83" s="33"/>
      <c r="DC83" s="33"/>
      <c r="DD83" s="33"/>
      <c r="DE83" s="33"/>
      <c r="DF83" s="33"/>
      <c r="DG83" s="33"/>
    </row>
    <row r="84" spans="1:112" x14ac:dyDescent="0.2">
      <c r="A84" s="4293" t="s">
        <v>112</v>
      </c>
      <c r="B84" s="4294" t="s">
        <v>113</v>
      </c>
      <c r="C84" s="4295"/>
      <c r="D84" s="232">
        <f>SUM(E84+F84)</f>
        <v>0</v>
      </c>
      <c r="E84" s="24"/>
      <c r="F84" s="27"/>
      <c r="BV84" s="4"/>
      <c r="BW84" s="4"/>
      <c r="CA84" s="32"/>
      <c r="CB84" s="32"/>
      <c r="CC84" s="32"/>
      <c r="CD84" s="32"/>
      <c r="CE84" s="32"/>
      <c r="CF84" s="32"/>
      <c r="CG84" s="32"/>
      <c r="DA84" s="33"/>
      <c r="DB84" s="33"/>
      <c r="DC84" s="33"/>
      <c r="DD84" s="33"/>
      <c r="DE84" s="33"/>
      <c r="DF84" s="33"/>
      <c r="DG84" s="33"/>
    </row>
    <row r="85" spans="1:112" x14ac:dyDescent="0.2">
      <c r="A85" s="4036"/>
      <c r="B85" s="3264" t="s">
        <v>114</v>
      </c>
      <c r="C85" s="3266"/>
      <c r="D85" s="233">
        <f>SUM(E85+F85)</f>
        <v>0</v>
      </c>
      <c r="E85" s="45"/>
      <c r="F85" s="47"/>
      <c r="BV85" s="4"/>
      <c r="BW85" s="4"/>
      <c r="CA85" s="32"/>
      <c r="CB85" s="32"/>
      <c r="CC85" s="32"/>
      <c r="CD85" s="32"/>
      <c r="CE85" s="32"/>
      <c r="CF85" s="32"/>
      <c r="CG85" s="32"/>
      <c r="DA85" s="33"/>
      <c r="DB85" s="33"/>
      <c r="DC85" s="33"/>
      <c r="DD85" s="33"/>
      <c r="DE85" s="33"/>
      <c r="DF85" s="33"/>
      <c r="DG85" s="33"/>
    </row>
    <row r="86" spans="1:112" x14ac:dyDescent="0.2">
      <c r="A86" s="50" t="s">
        <v>115</v>
      </c>
      <c r="B86" s="234"/>
      <c r="C86" s="234"/>
      <c r="BV86" s="4"/>
      <c r="BW86" s="4"/>
      <c r="CA86" s="32"/>
      <c r="CB86" s="32"/>
      <c r="CC86" s="32"/>
      <c r="CD86" s="32"/>
      <c r="CE86" s="32"/>
      <c r="CF86" s="32"/>
      <c r="CG86" s="32"/>
      <c r="DA86" s="33"/>
      <c r="DB86" s="33"/>
      <c r="DC86" s="33"/>
      <c r="DD86" s="33"/>
      <c r="DE86" s="33"/>
      <c r="DF86" s="33"/>
      <c r="DG86" s="33"/>
    </row>
    <row r="87" spans="1:112" ht="14.25" customHeight="1" x14ac:dyDescent="0.2">
      <c r="A87" s="4153" t="s">
        <v>116</v>
      </c>
      <c r="B87" s="4153"/>
      <c r="C87" s="4154"/>
      <c r="D87" s="4152" t="s">
        <v>4</v>
      </c>
      <c r="E87" s="4153"/>
      <c r="F87" s="4154"/>
      <c r="G87" s="4143" t="s">
        <v>5</v>
      </c>
      <c r="H87" s="4158"/>
      <c r="I87" s="4158"/>
      <c r="J87" s="4158"/>
      <c r="K87" s="4158"/>
      <c r="L87" s="4158"/>
      <c r="M87" s="4158"/>
      <c r="N87" s="4158"/>
      <c r="O87" s="4158"/>
      <c r="P87" s="4158"/>
      <c r="Q87" s="4158"/>
      <c r="R87" s="4158"/>
      <c r="S87" s="4158"/>
      <c r="T87" s="4158"/>
      <c r="U87" s="4158"/>
      <c r="V87" s="4158"/>
      <c r="W87" s="4158"/>
      <c r="X87" s="4158"/>
      <c r="Y87" s="4158"/>
      <c r="Z87" s="4158"/>
      <c r="AA87" s="4158"/>
      <c r="AB87" s="4158"/>
      <c r="AC87" s="4158"/>
      <c r="AD87" s="4158"/>
      <c r="AE87" s="4158"/>
      <c r="AF87" s="4158"/>
      <c r="AG87" s="4158"/>
      <c r="AH87" s="4158"/>
      <c r="AI87" s="4158"/>
      <c r="AJ87" s="4158"/>
      <c r="AK87" s="4158"/>
      <c r="AL87" s="4158"/>
      <c r="AM87" s="4158"/>
      <c r="AN87" s="4159"/>
      <c r="AO87" s="4151" t="s">
        <v>117</v>
      </c>
      <c r="AP87" s="4288" t="s">
        <v>7</v>
      </c>
      <c r="AQ87" s="4291" t="s">
        <v>118</v>
      </c>
      <c r="AR87" s="4161" t="s">
        <v>119</v>
      </c>
      <c r="AS87" s="4161" t="s">
        <v>120</v>
      </c>
      <c r="AT87" s="4283" t="s">
        <v>121</v>
      </c>
      <c r="AU87" s="4283" t="s">
        <v>122</v>
      </c>
      <c r="AV87" s="4283" t="s">
        <v>123</v>
      </c>
      <c r="AW87" s="4247" t="s">
        <v>10</v>
      </c>
      <c r="BX87" s="4"/>
      <c r="BY87" s="4"/>
      <c r="CA87" s="32"/>
      <c r="CB87" s="32"/>
      <c r="CC87" s="32"/>
      <c r="CD87" s="32"/>
      <c r="CE87" s="32"/>
      <c r="CF87" s="32"/>
      <c r="CG87" s="32"/>
      <c r="DA87" s="33"/>
      <c r="DB87" s="33"/>
      <c r="DC87" s="33"/>
      <c r="DD87" s="33"/>
      <c r="DE87" s="33"/>
      <c r="DF87" s="33"/>
      <c r="DG87" s="33"/>
    </row>
    <row r="88" spans="1:112" ht="14.25" customHeight="1" x14ac:dyDescent="0.2">
      <c r="A88" s="3273"/>
      <c r="B88" s="3273"/>
      <c r="C88" s="3274"/>
      <c r="D88" s="4066"/>
      <c r="E88" s="3499"/>
      <c r="F88" s="4067"/>
      <c r="G88" s="4254" t="s">
        <v>124</v>
      </c>
      <c r="H88" s="4163"/>
      <c r="I88" s="4143" t="s">
        <v>16</v>
      </c>
      <c r="J88" s="4158"/>
      <c r="K88" s="4143" t="s">
        <v>17</v>
      </c>
      <c r="L88" s="4151"/>
      <c r="M88" s="4143" t="s">
        <v>18</v>
      </c>
      <c r="N88" s="4151"/>
      <c r="O88" s="4143" t="s">
        <v>19</v>
      </c>
      <c r="P88" s="4151"/>
      <c r="Q88" s="4143" t="s">
        <v>20</v>
      </c>
      <c r="R88" s="4151"/>
      <c r="S88" s="4143" t="s">
        <v>21</v>
      </c>
      <c r="T88" s="4151"/>
      <c r="U88" s="4158" t="s">
        <v>22</v>
      </c>
      <c r="V88" s="4151"/>
      <c r="W88" s="4143" t="s">
        <v>23</v>
      </c>
      <c r="X88" s="4150"/>
      <c r="Y88" s="4143" t="s">
        <v>24</v>
      </c>
      <c r="Z88" s="4150"/>
      <c r="AA88" s="4143" t="s">
        <v>25</v>
      </c>
      <c r="AB88" s="4150"/>
      <c r="AC88" s="4143" t="s">
        <v>26</v>
      </c>
      <c r="AD88" s="4150"/>
      <c r="AE88" s="4143" t="s">
        <v>27</v>
      </c>
      <c r="AF88" s="4150"/>
      <c r="AG88" s="4143" t="s">
        <v>28</v>
      </c>
      <c r="AH88" s="4150"/>
      <c r="AI88" s="4143" t="s">
        <v>29</v>
      </c>
      <c r="AJ88" s="4150"/>
      <c r="AK88" s="4158" t="s">
        <v>30</v>
      </c>
      <c r="AL88" s="4150"/>
      <c r="AM88" s="4143" t="s">
        <v>31</v>
      </c>
      <c r="AN88" s="4284"/>
      <c r="AO88" s="4151"/>
      <c r="AP88" s="4288"/>
      <c r="AQ88" s="3441"/>
      <c r="AR88" s="3290"/>
      <c r="AS88" s="3290"/>
      <c r="AT88" s="4283"/>
      <c r="AU88" s="4283"/>
      <c r="AV88" s="4283"/>
      <c r="AW88" s="3315"/>
      <c r="BV88" s="4"/>
      <c r="BW88" s="4"/>
      <c r="CA88" s="32"/>
      <c r="CB88" s="32"/>
      <c r="CC88" s="32"/>
      <c r="CD88" s="32"/>
      <c r="CE88" s="32"/>
      <c r="CF88" s="32"/>
      <c r="CG88" s="32"/>
      <c r="DA88" s="33"/>
      <c r="DB88" s="33"/>
      <c r="DC88" s="33"/>
      <c r="DD88" s="33"/>
      <c r="DE88" s="33"/>
      <c r="DF88" s="33"/>
      <c r="DG88" s="33"/>
    </row>
    <row r="89" spans="1:112" x14ac:dyDescent="0.2">
      <c r="A89" s="3499"/>
      <c r="B89" s="3499"/>
      <c r="C89" s="4067"/>
      <c r="D89" s="2461" t="s">
        <v>32</v>
      </c>
      <c r="E89" s="2459" t="s">
        <v>33</v>
      </c>
      <c r="F89" s="2460" t="s">
        <v>34</v>
      </c>
      <c r="G89" s="2461" t="s">
        <v>33</v>
      </c>
      <c r="H89" s="2460" t="s">
        <v>34</v>
      </c>
      <c r="I89" s="2461" t="s">
        <v>33</v>
      </c>
      <c r="J89" s="2480" t="s">
        <v>34</v>
      </c>
      <c r="K89" s="2461" t="s">
        <v>33</v>
      </c>
      <c r="L89" s="2460" t="s">
        <v>34</v>
      </c>
      <c r="M89" s="2461" t="s">
        <v>33</v>
      </c>
      <c r="N89" s="2460" t="s">
        <v>34</v>
      </c>
      <c r="O89" s="2459" t="s">
        <v>33</v>
      </c>
      <c r="P89" s="2460" t="s">
        <v>34</v>
      </c>
      <c r="Q89" s="2459" t="s">
        <v>33</v>
      </c>
      <c r="R89" s="2460" t="s">
        <v>34</v>
      </c>
      <c r="S89" s="2459" t="s">
        <v>33</v>
      </c>
      <c r="T89" s="2460" t="s">
        <v>34</v>
      </c>
      <c r="U89" s="2459" t="s">
        <v>33</v>
      </c>
      <c r="V89" s="2460" t="s">
        <v>34</v>
      </c>
      <c r="W89" s="2459" t="s">
        <v>33</v>
      </c>
      <c r="X89" s="2460" t="s">
        <v>34</v>
      </c>
      <c r="Y89" s="2459" t="s">
        <v>33</v>
      </c>
      <c r="Z89" s="2460" t="s">
        <v>34</v>
      </c>
      <c r="AA89" s="2459" t="s">
        <v>33</v>
      </c>
      <c r="AB89" s="2460" t="s">
        <v>34</v>
      </c>
      <c r="AC89" s="2459" t="s">
        <v>33</v>
      </c>
      <c r="AD89" s="2460" t="s">
        <v>34</v>
      </c>
      <c r="AE89" s="2459" t="s">
        <v>33</v>
      </c>
      <c r="AF89" s="2460" t="s">
        <v>34</v>
      </c>
      <c r="AG89" s="2459" t="s">
        <v>33</v>
      </c>
      <c r="AH89" s="2460" t="s">
        <v>34</v>
      </c>
      <c r="AI89" s="2459" t="s">
        <v>33</v>
      </c>
      <c r="AJ89" s="2460" t="s">
        <v>34</v>
      </c>
      <c r="AK89" s="2459" t="s">
        <v>33</v>
      </c>
      <c r="AL89" s="2460" t="s">
        <v>34</v>
      </c>
      <c r="AM89" s="2459" t="s">
        <v>33</v>
      </c>
      <c r="AN89" s="2471" t="s">
        <v>34</v>
      </c>
      <c r="AO89" s="4151"/>
      <c r="AP89" s="4288"/>
      <c r="AQ89" s="4033"/>
      <c r="AR89" s="3855"/>
      <c r="AS89" s="3855"/>
      <c r="AT89" s="4283"/>
      <c r="AU89" s="4283"/>
      <c r="AV89" s="4283"/>
      <c r="AW89" s="3973"/>
      <c r="BV89" s="4"/>
      <c r="BW89" s="4"/>
      <c r="CA89" s="32"/>
      <c r="CB89" s="32"/>
      <c r="CC89" s="32"/>
      <c r="CD89" s="32"/>
      <c r="CE89" s="32"/>
      <c r="CF89" s="32"/>
      <c r="CG89" s="32"/>
      <c r="DA89" s="33"/>
      <c r="DB89" s="33"/>
      <c r="DC89" s="33"/>
      <c r="DD89" s="33"/>
      <c r="DE89" s="33"/>
      <c r="DF89" s="33"/>
      <c r="DG89" s="33"/>
    </row>
    <row r="90" spans="1:112" ht="14.25" customHeight="1" x14ac:dyDescent="0.2">
      <c r="A90" s="4290" t="s">
        <v>125</v>
      </c>
      <c r="B90" s="4290"/>
      <c r="C90" s="4290"/>
      <c r="D90" s="2548">
        <f>SUM(E90:F90)</f>
        <v>131</v>
      </c>
      <c r="E90" s="2472">
        <f>SUM(G90+I90+K90+M90+O90+Q90+S90+U90+W90+Y90+AA90+AC90+AE90+AG90+AI90+AK90+AM90)</f>
        <v>60</v>
      </c>
      <c r="F90" s="2474">
        <f>SUM(H90+J90+L90+N90+P90+R90+T90+V90+X90+Z90+AB90+AD90+AF90+AH90+AJ90+AL90+AN90)</f>
        <v>71</v>
      </c>
      <c r="G90" s="2475">
        <v>0</v>
      </c>
      <c r="H90" s="2465">
        <v>2</v>
      </c>
      <c r="I90" s="2475">
        <v>1</v>
      </c>
      <c r="J90" s="2483">
        <v>0</v>
      </c>
      <c r="K90" s="2475">
        <v>2</v>
      </c>
      <c r="L90" s="2465">
        <v>2</v>
      </c>
      <c r="M90" s="2475">
        <v>3</v>
      </c>
      <c r="N90" s="2465">
        <v>4</v>
      </c>
      <c r="O90" s="2464">
        <v>2</v>
      </c>
      <c r="P90" s="2465">
        <v>1</v>
      </c>
      <c r="Q90" s="2464">
        <v>7</v>
      </c>
      <c r="R90" s="2465">
        <v>4</v>
      </c>
      <c r="S90" s="2464">
        <v>3</v>
      </c>
      <c r="T90" s="2465">
        <v>3</v>
      </c>
      <c r="U90" s="2464">
        <v>4</v>
      </c>
      <c r="V90" s="2465">
        <v>1</v>
      </c>
      <c r="W90" s="2464">
        <v>8</v>
      </c>
      <c r="X90" s="2465">
        <v>6</v>
      </c>
      <c r="Y90" s="2464">
        <v>10</v>
      </c>
      <c r="Z90" s="2465">
        <v>3</v>
      </c>
      <c r="AA90" s="2464">
        <v>2</v>
      </c>
      <c r="AB90" s="2465">
        <v>3</v>
      </c>
      <c r="AC90" s="2464">
        <v>5</v>
      </c>
      <c r="AD90" s="2465">
        <v>10</v>
      </c>
      <c r="AE90" s="2464">
        <v>2</v>
      </c>
      <c r="AF90" s="2465">
        <v>6</v>
      </c>
      <c r="AG90" s="2464">
        <v>6</v>
      </c>
      <c r="AH90" s="2465">
        <v>7</v>
      </c>
      <c r="AI90" s="2464">
        <v>2</v>
      </c>
      <c r="AJ90" s="2465">
        <v>9</v>
      </c>
      <c r="AK90" s="2464">
        <v>3</v>
      </c>
      <c r="AL90" s="2465">
        <v>6</v>
      </c>
      <c r="AM90" s="2464">
        <v>0</v>
      </c>
      <c r="AN90" s="2466">
        <v>4</v>
      </c>
      <c r="AO90" s="2482">
        <v>0</v>
      </c>
      <c r="AP90" s="2468">
        <v>1</v>
      </c>
      <c r="AQ90" s="2468">
        <v>131</v>
      </c>
      <c r="AR90" s="2468">
        <v>0</v>
      </c>
      <c r="AS90" s="2468">
        <v>0</v>
      </c>
      <c r="AT90" s="2468">
        <v>13</v>
      </c>
      <c r="AU90" s="2468">
        <v>0</v>
      </c>
      <c r="AV90" s="2468">
        <v>0</v>
      </c>
      <c r="AW90" s="2468">
        <v>1</v>
      </c>
      <c r="AX90" s="30" t="str">
        <f>$CA90&amp;$CB90&amp;$CC90&amp;$CD90&amp;$CE90&amp;$CF90&amp;$CG90&amp;$CH90</f>
        <v/>
      </c>
      <c r="BU90" s="4"/>
      <c r="BV90" s="4"/>
      <c r="BW90" s="5"/>
      <c r="CA90" s="32" t="str">
        <f>IF(DA90=1,"* Las consultas de 12 años NO DEBEN ser mayor que el total de Consultas entre 10-14 Años. ","")</f>
        <v/>
      </c>
      <c r="CB90" s="32" t="str">
        <f t="shared" ref="CB90:CB99" si="67">IF(DB90=1,"* Las consultas de 60 años NO DEBEN ser mayor que el total de Consultas entre 60-64 Años. ","")</f>
        <v/>
      </c>
      <c r="CC90" s="32" t="str">
        <f t="shared" ref="CC90:CC142" si="68">IF(DC90=1,"* Las actividades de usuarios en situación de discapacidad NO DEBEN superar el total. ","")</f>
        <v/>
      </c>
      <c r="CD90" s="32" t="str">
        <f t="shared" ref="CD90:CD108" si="69">IF(AND(AP90="",D90&lt;&gt;0),"* Recuerde que las Embarazadas deben ser incluídas en el ingreso por rango Etario (Digite CEROS si no tiene). ",IF(F90&lt;AP90,"* Las Embarazadas NO DEBEN ser mayor al total de mujeres. ",""))</f>
        <v/>
      </c>
      <c r="CE90" s="32" t="str">
        <f t="shared" ref="CE90:CE142" si="70">IF(AND(AQ90="",D90&lt;&gt;0),"* No olvide digitar la columna Beneficiarios (Digite CEROS si no tiene). ",IF(D90&lt;AQ90,"* El número de Beneficiarios NO DEBE ser mayor que el Total. ",""))</f>
        <v/>
      </c>
      <c r="CF90" s="32" t="str">
        <f>IF(AND(AU90="",D90&lt;&gt;0),"* No olvide digitar la Población SENAME (Digite CEROS si no tiene). ",IF(D90&lt;AU90,"* La Población SENAME NO DEBE ser mayor al Total. ",""))</f>
        <v/>
      </c>
      <c r="CG90" s="32" t="str">
        <f>IF(AND(AV90="",D90&lt;&gt;0),"* No olvide digitar la Población Mejor Niñez (Digite CEROS si no tiene). ",IF(D90&lt;AV90,"* La Población Mejor Niñez NO DEBE ser mayor al Total. ",""))</f>
        <v/>
      </c>
      <c r="CH90" s="32" t="str">
        <f>IF(AND(AW90="",D90&lt;&gt;0),"* No olvide digitar la Población Migrante (Digite CEROS si no tiene). ",IF(D90&lt;AW90,"* La Población Migrante NO DEBE superar el Total. ",""))</f>
        <v/>
      </c>
      <c r="DA90" s="33">
        <f>IF(AO90&gt;(W90+X90),1,0)</f>
        <v>0</v>
      </c>
      <c r="DB90" s="33">
        <f t="shared" ref="DB90:DB99" si="71">IF(AR90&gt;(AI90+AJ90),1,0)</f>
        <v>0</v>
      </c>
      <c r="DC90" s="33">
        <f t="shared" ref="DC90:DC142" si="72">IF(D90&lt;AT90,1,0)</f>
        <v>0</v>
      </c>
      <c r="DD90" s="33">
        <f t="shared" ref="DD90:DD108" si="73">IF(AND(AP90="",D90&lt;&gt;0),1,IF(F90&lt;AP90,1,0))</f>
        <v>0</v>
      </c>
      <c r="DE90" s="33">
        <f t="shared" ref="DE90:DE142" si="74">IF(AND(AQ90="",D90&lt;&gt;0),1,IF(D90&lt;AQ90,1,0))</f>
        <v>0</v>
      </c>
      <c r="DF90" s="33">
        <f t="shared" ref="DF90:DF142" si="75">IF(AND(AV90="",D90&lt;&gt;0),1,IF(D90&lt;AV90,1,0))</f>
        <v>0</v>
      </c>
      <c r="DG90" s="33">
        <f t="shared" ref="DG90:DG142" si="76">IF(AND(AW90="",D90&lt;&gt;0),1,IF(D90&lt;AW90,1,0))</f>
        <v>0</v>
      </c>
      <c r="DH90" s="33">
        <f>IF(AND(AU90="",D90&lt;&gt;0),1,IF(D90&lt;AU90,1,0))</f>
        <v>0</v>
      </c>
    </row>
    <row r="91" spans="1:112" ht="14.25" customHeight="1" x14ac:dyDescent="0.2">
      <c r="A91" s="3433" t="s">
        <v>126</v>
      </c>
      <c r="B91" s="3433"/>
      <c r="C91" s="3433"/>
      <c r="D91" s="237">
        <f t="shared" ref="D91:D143" si="77">SUM(E91:F91)</f>
        <v>6</v>
      </c>
      <c r="E91" s="34">
        <f t="shared" ref="E91:E143" si="78">SUM(G91+I91+K91+M91+O91+Q91+S91+U91+W91+Y91+AA91+AC91+AE91+AG91+AI91+AK91+AM91)</f>
        <v>3</v>
      </c>
      <c r="F91" s="36">
        <f t="shared" ref="F91:F143" si="79">SUM(H91+J91+L91+N91+P91+R91+T91+V91+X91+Z91+AB91+AD91+AF91+AH91+AJ91+AL91+AN91)</f>
        <v>3</v>
      </c>
      <c r="G91" s="37">
        <v>0</v>
      </c>
      <c r="H91" s="39">
        <v>0</v>
      </c>
      <c r="I91" s="37">
        <v>0</v>
      </c>
      <c r="J91" s="69">
        <v>0</v>
      </c>
      <c r="K91" s="37">
        <v>0</v>
      </c>
      <c r="L91" s="39">
        <v>0</v>
      </c>
      <c r="M91" s="37">
        <v>0</v>
      </c>
      <c r="N91" s="39">
        <v>0</v>
      </c>
      <c r="O91" s="68">
        <v>0</v>
      </c>
      <c r="P91" s="39">
        <v>0</v>
      </c>
      <c r="Q91" s="68">
        <v>0</v>
      </c>
      <c r="R91" s="39">
        <v>0</v>
      </c>
      <c r="S91" s="68">
        <v>0</v>
      </c>
      <c r="T91" s="39">
        <v>0</v>
      </c>
      <c r="U91" s="68">
        <v>0</v>
      </c>
      <c r="V91" s="39">
        <v>0</v>
      </c>
      <c r="W91" s="68">
        <v>0</v>
      </c>
      <c r="X91" s="39">
        <v>0</v>
      </c>
      <c r="Y91" s="68">
        <v>0</v>
      </c>
      <c r="Z91" s="39">
        <v>2</v>
      </c>
      <c r="AA91" s="68">
        <v>0</v>
      </c>
      <c r="AB91" s="39">
        <v>0</v>
      </c>
      <c r="AC91" s="68">
        <v>0</v>
      </c>
      <c r="AD91" s="39">
        <v>1</v>
      </c>
      <c r="AE91" s="68">
        <v>0</v>
      </c>
      <c r="AF91" s="39">
        <v>0</v>
      </c>
      <c r="AG91" s="68">
        <v>0</v>
      </c>
      <c r="AH91" s="39">
        <v>0</v>
      </c>
      <c r="AI91" s="68">
        <v>0</v>
      </c>
      <c r="AJ91" s="39">
        <v>0</v>
      </c>
      <c r="AK91" s="68">
        <v>2</v>
      </c>
      <c r="AL91" s="39">
        <v>0</v>
      </c>
      <c r="AM91" s="68">
        <v>1</v>
      </c>
      <c r="AN91" s="40">
        <v>0</v>
      </c>
      <c r="AO91" s="38">
        <v>0</v>
      </c>
      <c r="AP91" s="38">
        <v>0</v>
      </c>
      <c r="AQ91" s="41">
        <v>6</v>
      </c>
      <c r="AR91" s="41">
        <v>0</v>
      </c>
      <c r="AS91" s="41">
        <v>0</v>
      </c>
      <c r="AT91" s="38">
        <v>0</v>
      </c>
      <c r="AU91" s="38">
        <v>0</v>
      </c>
      <c r="AV91" s="38">
        <v>0</v>
      </c>
      <c r="AW91" s="38">
        <v>0</v>
      </c>
      <c r="AX91" s="30" t="str">
        <f t="shared" ref="AX91:AX142" si="80">$CA91&amp;$CB91&amp;$CC91&amp;$CD91&amp;$CE91&amp;$CF91&amp;$CG91&amp;$CH91</f>
        <v/>
      </c>
      <c r="BU91" s="4"/>
      <c r="BV91" s="4"/>
      <c r="BW91" s="5"/>
      <c r="CA91" s="32" t="str">
        <f>IF(DA91=1,"* Las consultas de 12 años NO DEBEN ser mayor que el total de Consultas entre 10-14 Años. ","")</f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32" t="str">
        <f t="shared" si="70"/>
        <v/>
      </c>
      <c r="CF91" s="32" t="str">
        <f t="shared" ref="CF91:CF142" si="81">IF(AND(AU91="",D91&lt;&gt;0),"* No olvide digitar la Población SENAME (Digite CEROS si no tiene). ",IF(D91&lt;AU91,"* La Población SENAME NO DEBE ser mayor al Total. ",""))</f>
        <v/>
      </c>
      <c r="CG91" s="32" t="str">
        <f t="shared" ref="CG91:CG142" si="82">IF(AND(AV91="",D91&lt;&gt;0),"* No olvide digitar la Población Mejor Niñez (Digite CEROS si no tiene). ",IF(D91&lt;AV91,"* La Población Mejor Niñez NO DEBE ser mayor al Total. ",""))</f>
        <v/>
      </c>
      <c r="CH91" s="32" t="str">
        <f t="shared" ref="CH91:CH142" si="83">IF(AND(AW91="",D91&lt;&gt;0),"* No olvide digitar la Población Migrante (Digite CEROS si no tiene). ",IF(D91&lt;AW91,"* La Población Migrante NO DEBE superar el Total. ",""))</f>
        <v/>
      </c>
      <c r="DA91" s="33">
        <f>IF(AO91&gt;(W91+X91),1,0)</f>
        <v>0</v>
      </c>
      <c r="DB91" s="33">
        <f t="shared" si="71"/>
        <v>0</v>
      </c>
      <c r="DC91" s="33">
        <f t="shared" si="72"/>
        <v>0</v>
      </c>
      <c r="DD91" s="33">
        <f t="shared" si="73"/>
        <v>0</v>
      </c>
      <c r="DE91" s="33">
        <f t="shared" si="74"/>
        <v>0</v>
      </c>
      <c r="DF91" s="33">
        <f t="shared" si="75"/>
        <v>0</v>
      </c>
      <c r="DG91" s="33">
        <f t="shared" si="76"/>
        <v>0</v>
      </c>
      <c r="DH91" s="33">
        <f t="shared" ref="DH91:DH142" si="84">IF(AND(AU91="",D91&lt;&gt;0),1,IF(D91&lt;AU91,1,0))</f>
        <v>0</v>
      </c>
    </row>
    <row r="92" spans="1:112" ht="14.25" customHeight="1" x14ac:dyDescent="0.2">
      <c r="A92" s="3425" t="s">
        <v>127</v>
      </c>
      <c r="B92" s="3426"/>
      <c r="C92" s="3427"/>
      <c r="D92" s="237">
        <f t="shared" si="77"/>
        <v>9</v>
      </c>
      <c r="E92" s="34">
        <f t="shared" si="78"/>
        <v>4</v>
      </c>
      <c r="F92" s="36">
        <f t="shared" si="79"/>
        <v>5</v>
      </c>
      <c r="G92" s="37">
        <v>3</v>
      </c>
      <c r="H92" s="27">
        <v>2</v>
      </c>
      <c r="I92" s="24">
        <v>0</v>
      </c>
      <c r="J92" s="238">
        <v>0</v>
      </c>
      <c r="K92" s="24">
        <v>0</v>
      </c>
      <c r="L92" s="39">
        <v>0</v>
      </c>
      <c r="M92" s="37">
        <v>0</v>
      </c>
      <c r="N92" s="39">
        <v>0</v>
      </c>
      <c r="O92" s="68">
        <v>0</v>
      </c>
      <c r="P92" s="39">
        <v>0</v>
      </c>
      <c r="Q92" s="68">
        <v>0</v>
      </c>
      <c r="R92" s="39">
        <v>0</v>
      </c>
      <c r="S92" s="68">
        <v>0</v>
      </c>
      <c r="T92" s="39">
        <v>0</v>
      </c>
      <c r="U92" s="68">
        <v>0</v>
      </c>
      <c r="V92" s="39">
        <v>0</v>
      </c>
      <c r="W92" s="68">
        <v>0</v>
      </c>
      <c r="X92" s="39">
        <v>1</v>
      </c>
      <c r="Y92" s="68">
        <v>0</v>
      </c>
      <c r="Z92" s="39">
        <v>0</v>
      </c>
      <c r="AA92" s="68">
        <v>0</v>
      </c>
      <c r="AB92" s="39">
        <v>0</v>
      </c>
      <c r="AC92" s="68">
        <v>1</v>
      </c>
      <c r="AD92" s="39">
        <v>0</v>
      </c>
      <c r="AE92" s="68">
        <v>0</v>
      </c>
      <c r="AF92" s="39">
        <v>0</v>
      </c>
      <c r="AG92" s="68">
        <v>0</v>
      </c>
      <c r="AH92" s="39">
        <v>0</v>
      </c>
      <c r="AI92" s="68">
        <v>0</v>
      </c>
      <c r="AJ92" s="39">
        <v>1</v>
      </c>
      <c r="AK92" s="68">
        <v>0</v>
      </c>
      <c r="AL92" s="39">
        <v>1</v>
      </c>
      <c r="AM92" s="68">
        <v>0</v>
      </c>
      <c r="AN92" s="40">
        <v>0</v>
      </c>
      <c r="AO92" s="38">
        <v>0</v>
      </c>
      <c r="AP92" s="25">
        <v>0</v>
      </c>
      <c r="AQ92" s="29">
        <v>9</v>
      </c>
      <c r="AR92" s="29">
        <v>0</v>
      </c>
      <c r="AS92" s="29">
        <v>0</v>
      </c>
      <c r="AT92" s="25">
        <v>0</v>
      </c>
      <c r="AU92" s="25">
        <v>0</v>
      </c>
      <c r="AV92" s="25">
        <v>0</v>
      </c>
      <c r="AW92" s="25">
        <v>0</v>
      </c>
      <c r="AX92" s="30" t="str">
        <f t="shared" si="80"/>
        <v/>
      </c>
      <c r="BV92" s="4"/>
      <c r="BW92" s="4"/>
      <c r="CA92" s="32" t="str">
        <f>IF(DA92=1,"* Las consultas de 12 años NO DEBEN ser mayor que el total de Consultas entre 10-14 Años. ","")</f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32" t="str">
        <f t="shared" si="70"/>
        <v/>
      </c>
      <c r="CF92" s="32" t="str">
        <f t="shared" si="81"/>
        <v/>
      </c>
      <c r="CG92" s="32" t="str">
        <f t="shared" si="82"/>
        <v/>
      </c>
      <c r="CH92" s="32" t="str">
        <f t="shared" si="83"/>
        <v/>
      </c>
      <c r="DA92" s="33">
        <f>IF(AO92&gt;(W92+X92),1,0)</f>
        <v>0</v>
      </c>
      <c r="DB92" s="33">
        <f t="shared" si="71"/>
        <v>0</v>
      </c>
      <c r="DC92" s="33">
        <f t="shared" si="72"/>
        <v>0</v>
      </c>
      <c r="DD92" s="33">
        <f t="shared" si="73"/>
        <v>0</v>
      </c>
      <c r="DE92" s="33">
        <f t="shared" si="74"/>
        <v>0</v>
      </c>
      <c r="DF92" s="33">
        <f t="shared" si="75"/>
        <v>0</v>
      </c>
      <c r="DG92" s="33">
        <f t="shared" si="76"/>
        <v>0</v>
      </c>
      <c r="DH92" s="33">
        <f t="shared" si="84"/>
        <v>0</v>
      </c>
    </row>
    <row r="93" spans="1:112" x14ac:dyDescent="0.2">
      <c r="A93" s="3425" t="s">
        <v>128</v>
      </c>
      <c r="B93" s="3426"/>
      <c r="C93" s="3427"/>
      <c r="D93" s="237">
        <f t="shared" si="77"/>
        <v>16</v>
      </c>
      <c r="E93" s="34">
        <f t="shared" si="78"/>
        <v>7</v>
      </c>
      <c r="F93" s="36">
        <f t="shared" si="79"/>
        <v>9</v>
      </c>
      <c r="G93" s="37">
        <v>2</v>
      </c>
      <c r="H93" s="27">
        <v>1</v>
      </c>
      <c r="I93" s="24">
        <v>0</v>
      </c>
      <c r="J93" s="238">
        <v>0</v>
      </c>
      <c r="K93" s="24">
        <v>0</v>
      </c>
      <c r="L93" s="39">
        <v>0</v>
      </c>
      <c r="M93" s="37">
        <v>0</v>
      </c>
      <c r="N93" s="39">
        <v>0</v>
      </c>
      <c r="O93" s="68">
        <v>0</v>
      </c>
      <c r="P93" s="39">
        <v>0</v>
      </c>
      <c r="Q93" s="68">
        <v>0</v>
      </c>
      <c r="R93" s="39">
        <v>0</v>
      </c>
      <c r="S93" s="68">
        <v>0</v>
      </c>
      <c r="T93" s="39">
        <v>0</v>
      </c>
      <c r="U93" s="68">
        <v>0</v>
      </c>
      <c r="V93" s="39">
        <v>0</v>
      </c>
      <c r="W93" s="68">
        <v>0</v>
      </c>
      <c r="X93" s="39">
        <v>1</v>
      </c>
      <c r="Y93" s="68">
        <v>0</v>
      </c>
      <c r="Z93" s="39">
        <v>0</v>
      </c>
      <c r="AA93" s="68">
        <v>0</v>
      </c>
      <c r="AB93" s="39">
        <v>0</v>
      </c>
      <c r="AC93" s="68">
        <v>1</v>
      </c>
      <c r="AD93" s="39">
        <v>0</v>
      </c>
      <c r="AE93" s="68">
        <v>1</v>
      </c>
      <c r="AF93" s="39">
        <v>4</v>
      </c>
      <c r="AG93" s="68">
        <v>3</v>
      </c>
      <c r="AH93" s="39">
        <v>0</v>
      </c>
      <c r="AI93" s="68">
        <v>0</v>
      </c>
      <c r="AJ93" s="39">
        <v>1</v>
      </c>
      <c r="AK93" s="68">
        <v>0</v>
      </c>
      <c r="AL93" s="39">
        <v>1</v>
      </c>
      <c r="AM93" s="68">
        <v>0</v>
      </c>
      <c r="AN93" s="40">
        <v>1</v>
      </c>
      <c r="AO93" s="38">
        <v>0</v>
      </c>
      <c r="AP93" s="25">
        <v>0</v>
      </c>
      <c r="AQ93" s="29">
        <v>16</v>
      </c>
      <c r="AR93" s="29">
        <v>0</v>
      </c>
      <c r="AS93" s="29">
        <v>0</v>
      </c>
      <c r="AT93" s="25">
        <v>0</v>
      </c>
      <c r="AU93" s="25">
        <v>0</v>
      </c>
      <c r="AV93" s="25">
        <v>0</v>
      </c>
      <c r="AW93" s="25">
        <v>0</v>
      </c>
      <c r="AX93" s="30" t="str">
        <f t="shared" si="80"/>
        <v/>
      </c>
      <c r="BV93" s="4"/>
      <c r="BW93" s="4"/>
      <c r="CA93" s="32" t="str">
        <f>IF(DA93=1,"* Las consultas de 12 años NO DEBEN ser mayor que el total de Consultas entre 10-14 Años. ","")</f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32" t="str">
        <f t="shared" si="70"/>
        <v/>
      </c>
      <c r="CF93" s="32" t="str">
        <f t="shared" si="81"/>
        <v/>
      </c>
      <c r="CG93" s="32" t="str">
        <f t="shared" si="82"/>
        <v/>
      </c>
      <c r="CH93" s="32" t="str">
        <f t="shared" si="83"/>
        <v/>
      </c>
      <c r="DA93" s="33">
        <f>IF(AO93&gt;(W93+X93),1,0)</f>
        <v>0</v>
      </c>
      <c r="DB93" s="33">
        <f t="shared" si="71"/>
        <v>0</v>
      </c>
      <c r="DC93" s="33">
        <f t="shared" si="72"/>
        <v>0</v>
      </c>
      <c r="DD93" s="33">
        <f t="shared" si="73"/>
        <v>0</v>
      </c>
      <c r="DE93" s="33">
        <f t="shared" si="74"/>
        <v>0</v>
      </c>
      <c r="DF93" s="33">
        <f t="shared" si="75"/>
        <v>0</v>
      </c>
      <c r="DG93" s="33">
        <f t="shared" si="76"/>
        <v>0</v>
      </c>
      <c r="DH93" s="33">
        <f t="shared" si="84"/>
        <v>0</v>
      </c>
    </row>
    <row r="94" spans="1:112" x14ac:dyDescent="0.2">
      <c r="A94" s="3425" t="s">
        <v>129</v>
      </c>
      <c r="B94" s="3426"/>
      <c r="C94" s="3427"/>
      <c r="D94" s="237">
        <f t="shared" si="77"/>
        <v>159</v>
      </c>
      <c r="E94" s="34">
        <f t="shared" si="78"/>
        <v>81</v>
      </c>
      <c r="F94" s="36">
        <f>SUM(H94+J94+L94+N94+P94+R94+T94+V94+X94+Z94+AB94+AD94+AF94+AH94+AJ94+AL94+AN94)</f>
        <v>78</v>
      </c>
      <c r="G94" s="37">
        <v>0</v>
      </c>
      <c r="H94" s="27">
        <v>0</v>
      </c>
      <c r="I94" s="24">
        <v>2</v>
      </c>
      <c r="J94" s="238">
        <v>0</v>
      </c>
      <c r="K94" s="24">
        <v>1</v>
      </c>
      <c r="L94" s="39">
        <v>2</v>
      </c>
      <c r="M94" s="37">
        <v>0</v>
      </c>
      <c r="N94" s="39">
        <v>3</v>
      </c>
      <c r="O94" s="68">
        <v>5</v>
      </c>
      <c r="P94" s="39">
        <v>3</v>
      </c>
      <c r="Q94" s="68">
        <v>4</v>
      </c>
      <c r="R94" s="39">
        <v>5</v>
      </c>
      <c r="S94" s="68">
        <v>4</v>
      </c>
      <c r="T94" s="39">
        <v>4</v>
      </c>
      <c r="U94" s="68">
        <v>7</v>
      </c>
      <c r="V94" s="39">
        <v>5</v>
      </c>
      <c r="W94" s="68">
        <v>19</v>
      </c>
      <c r="X94" s="39">
        <v>11</v>
      </c>
      <c r="Y94" s="68">
        <v>2</v>
      </c>
      <c r="Z94" s="39">
        <v>3</v>
      </c>
      <c r="AA94" s="68">
        <v>2</v>
      </c>
      <c r="AB94" s="39">
        <v>5</v>
      </c>
      <c r="AC94" s="68">
        <v>4</v>
      </c>
      <c r="AD94" s="39">
        <v>4</v>
      </c>
      <c r="AE94" s="68">
        <v>0</v>
      </c>
      <c r="AF94" s="39">
        <v>6</v>
      </c>
      <c r="AG94" s="68">
        <v>8</v>
      </c>
      <c r="AH94" s="39">
        <v>8</v>
      </c>
      <c r="AI94" s="68">
        <v>6</v>
      </c>
      <c r="AJ94" s="39">
        <v>3</v>
      </c>
      <c r="AK94" s="68">
        <v>10</v>
      </c>
      <c r="AL94" s="39">
        <v>9</v>
      </c>
      <c r="AM94" s="68">
        <v>7</v>
      </c>
      <c r="AN94" s="40">
        <v>7</v>
      </c>
      <c r="AO94" s="38">
        <v>5</v>
      </c>
      <c r="AP94" s="25">
        <v>0</v>
      </c>
      <c r="AQ94" s="29">
        <v>159</v>
      </c>
      <c r="AR94" s="29">
        <v>0</v>
      </c>
      <c r="AS94" s="29">
        <v>0</v>
      </c>
      <c r="AT94" s="25">
        <v>0</v>
      </c>
      <c r="AU94" s="25">
        <v>0</v>
      </c>
      <c r="AV94" s="25">
        <v>0</v>
      </c>
      <c r="AW94" s="25">
        <v>0</v>
      </c>
      <c r="AX94" s="30" t="str">
        <f t="shared" si="80"/>
        <v/>
      </c>
      <c r="BV94" s="4"/>
      <c r="BW94" s="4"/>
      <c r="CA94" s="32" t="str">
        <f>IF(DA94=1,"* Las consultas de 12 años NO DEBEN ser mayor que el total de Consultas entre 10-14 Años. ","")</f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32" t="str">
        <f t="shared" si="70"/>
        <v/>
      </c>
      <c r="CF94" s="32" t="str">
        <f t="shared" si="81"/>
        <v/>
      </c>
      <c r="CG94" s="32" t="str">
        <f t="shared" si="82"/>
        <v/>
      </c>
      <c r="CH94" s="32" t="str">
        <f t="shared" si="83"/>
        <v/>
      </c>
      <c r="DA94" s="33">
        <f>IF(AO94&gt;(W94+X94),1,0)</f>
        <v>0</v>
      </c>
      <c r="DB94" s="33">
        <f t="shared" si="71"/>
        <v>0</v>
      </c>
      <c r="DC94" s="33">
        <f t="shared" si="72"/>
        <v>0</v>
      </c>
      <c r="DD94" s="33">
        <f t="shared" si="73"/>
        <v>0</v>
      </c>
      <c r="DE94" s="33">
        <f t="shared" si="74"/>
        <v>0</v>
      </c>
      <c r="DF94" s="33">
        <f t="shared" si="75"/>
        <v>0</v>
      </c>
      <c r="DG94" s="33">
        <f t="shared" si="76"/>
        <v>0</v>
      </c>
      <c r="DH94" s="33">
        <f t="shared" si="84"/>
        <v>0</v>
      </c>
    </row>
    <row r="95" spans="1:112" x14ac:dyDescent="0.2">
      <c r="A95" s="3425" t="s">
        <v>130</v>
      </c>
      <c r="B95" s="3426"/>
      <c r="C95" s="3427"/>
      <c r="D95" s="237">
        <f t="shared" si="77"/>
        <v>51</v>
      </c>
      <c r="E95" s="34">
        <f>SUM(Y95+AA95+AC95+AE95+AG95+AI95+AK95+AM95)</f>
        <v>14</v>
      </c>
      <c r="F95" s="36">
        <f>SUM(Z95+AB95+AD95+AF95+AH95+AJ95+AL95+AN95)</f>
        <v>37</v>
      </c>
      <c r="G95" s="239"/>
      <c r="H95" s="240"/>
      <c r="I95" s="239"/>
      <c r="J95" s="241"/>
      <c r="K95" s="239"/>
      <c r="L95" s="240"/>
      <c r="M95" s="239"/>
      <c r="N95" s="240"/>
      <c r="O95" s="242"/>
      <c r="P95" s="240"/>
      <c r="Q95" s="242"/>
      <c r="R95" s="240"/>
      <c r="S95" s="242"/>
      <c r="T95" s="240"/>
      <c r="U95" s="242"/>
      <c r="V95" s="240"/>
      <c r="W95" s="242"/>
      <c r="X95" s="240"/>
      <c r="Y95" s="68">
        <v>4</v>
      </c>
      <c r="Z95" s="39">
        <v>10</v>
      </c>
      <c r="AA95" s="68">
        <v>5</v>
      </c>
      <c r="AB95" s="39">
        <v>15</v>
      </c>
      <c r="AC95" s="68">
        <v>2</v>
      </c>
      <c r="AD95" s="39">
        <v>8</v>
      </c>
      <c r="AE95" s="68">
        <v>2</v>
      </c>
      <c r="AF95" s="39">
        <v>1</v>
      </c>
      <c r="AG95" s="68">
        <v>0</v>
      </c>
      <c r="AH95" s="39">
        <v>0</v>
      </c>
      <c r="AI95" s="68">
        <v>0</v>
      </c>
      <c r="AJ95" s="39">
        <v>3</v>
      </c>
      <c r="AK95" s="68">
        <v>0</v>
      </c>
      <c r="AL95" s="39">
        <v>0</v>
      </c>
      <c r="AM95" s="68">
        <v>1</v>
      </c>
      <c r="AN95" s="40">
        <v>0</v>
      </c>
      <c r="AO95" s="243"/>
      <c r="AP95" s="25">
        <v>0</v>
      </c>
      <c r="AQ95" s="29">
        <v>51</v>
      </c>
      <c r="AR95" s="29">
        <v>0</v>
      </c>
      <c r="AS95" s="29">
        <v>0</v>
      </c>
      <c r="AT95" s="25">
        <v>0</v>
      </c>
      <c r="AU95" s="25">
        <v>0</v>
      </c>
      <c r="AV95" s="25">
        <v>0</v>
      </c>
      <c r="AW95" s="25">
        <v>0</v>
      </c>
      <c r="AX95" s="30" t="str">
        <f t="shared" si="80"/>
        <v/>
      </c>
      <c r="BV95" s="4"/>
      <c r="BW95" s="4"/>
      <c r="CA95" s="32"/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32" t="str">
        <f t="shared" si="70"/>
        <v/>
      </c>
      <c r="CF95" s="32" t="str">
        <f t="shared" si="81"/>
        <v/>
      </c>
      <c r="CG95" s="32" t="str">
        <f t="shared" si="82"/>
        <v/>
      </c>
      <c r="CH95" s="32" t="str">
        <f t="shared" si="83"/>
        <v/>
      </c>
      <c r="DA95" s="33"/>
      <c r="DB95" s="33">
        <f t="shared" si="71"/>
        <v>0</v>
      </c>
      <c r="DC95" s="33">
        <f t="shared" si="72"/>
        <v>0</v>
      </c>
      <c r="DD95" s="33">
        <f t="shared" si="73"/>
        <v>0</v>
      </c>
      <c r="DE95" s="33">
        <f t="shared" si="74"/>
        <v>0</v>
      </c>
      <c r="DF95" s="33">
        <f t="shared" si="75"/>
        <v>0</v>
      </c>
      <c r="DG95" s="33">
        <f t="shared" si="76"/>
        <v>0</v>
      </c>
      <c r="DH95" s="33">
        <f t="shared" si="84"/>
        <v>0</v>
      </c>
    </row>
    <row r="96" spans="1:112" ht="14.25" customHeight="1" x14ac:dyDescent="0.2">
      <c r="A96" s="3433" t="s">
        <v>131</v>
      </c>
      <c r="B96" s="3433"/>
      <c r="C96" s="3433"/>
      <c r="D96" s="237">
        <f t="shared" si="77"/>
        <v>92</v>
      </c>
      <c r="E96" s="34">
        <f t="shared" si="78"/>
        <v>26</v>
      </c>
      <c r="F96" s="36">
        <f t="shared" si="79"/>
        <v>66</v>
      </c>
      <c r="G96" s="37">
        <v>2</v>
      </c>
      <c r="H96" s="39">
        <v>1</v>
      </c>
      <c r="I96" s="37">
        <v>0</v>
      </c>
      <c r="J96" s="69">
        <v>0</v>
      </c>
      <c r="K96" s="37">
        <v>0</v>
      </c>
      <c r="L96" s="39">
        <v>0</v>
      </c>
      <c r="M96" s="37">
        <v>0</v>
      </c>
      <c r="N96" s="39">
        <v>0</v>
      </c>
      <c r="O96" s="68">
        <v>0</v>
      </c>
      <c r="P96" s="39">
        <v>0</v>
      </c>
      <c r="Q96" s="68">
        <v>0</v>
      </c>
      <c r="R96" s="39">
        <v>0</v>
      </c>
      <c r="S96" s="68">
        <v>0</v>
      </c>
      <c r="T96" s="39">
        <v>0</v>
      </c>
      <c r="U96" s="68">
        <v>0</v>
      </c>
      <c r="V96" s="39">
        <v>0</v>
      </c>
      <c r="W96" s="68">
        <v>6</v>
      </c>
      <c r="X96" s="39">
        <v>8</v>
      </c>
      <c r="Y96" s="68">
        <v>5</v>
      </c>
      <c r="Z96" s="39">
        <v>12</v>
      </c>
      <c r="AA96" s="68">
        <v>5</v>
      </c>
      <c r="AB96" s="39">
        <v>18</v>
      </c>
      <c r="AC96" s="68">
        <v>2</v>
      </c>
      <c r="AD96" s="39">
        <v>9</v>
      </c>
      <c r="AE96" s="68">
        <v>3</v>
      </c>
      <c r="AF96" s="39">
        <v>7</v>
      </c>
      <c r="AG96" s="68">
        <v>1</v>
      </c>
      <c r="AH96" s="39">
        <v>3</v>
      </c>
      <c r="AI96" s="68">
        <v>0</v>
      </c>
      <c r="AJ96" s="39">
        <v>6</v>
      </c>
      <c r="AK96" s="68">
        <v>1</v>
      </c>
      <c r="AL96" s="39">
        <v>2</v>
      </c>
      <c r="AM96" s="68">
        <v>1</v>
      </c>
      <c r="AN96" s="40">
        <v>0</v>
      </c>
      <c r="AO96" s="38">
        <v>0</v>
      </c>
      <c r="AP96" s="38">
        <v>2</v>
      </c>
      <c r="AQ96" s="41">
        <v>92</v>
      </c>
      <c r="AR96" s="41">
        <v>0</v>
      </c>
      <c r="AS96" s="41">
        <v>0</v>
      </c>
      <c r="AT96" s="38">
        <v>0</v>
      </c>
      <c r="AU96" s="38">
        <v>0</v>
      </c>
      <c r="AV96" s="38">
        <v>0</v>
      </c>
      <c r="AW96" s="38">
        <v>0</v>
      </c>
      <c r="AX96" s="30" t="str">
        <f t="shared" si="80"/>
        <v/>
      </c>
      <c r="BV96" s="4"/>
      <c r="BW96" s="4"/>
      <c r="CA96" s="32" t="str">
        <f>IF(DA96=1,"* Las consultas de 12 años NO DEBEN ser mayor que el total de Consultas entre 10-14 Años. ","")</f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32" t="str">
        <f t="shared" si="70"/>
        <v/>
      </c>
      <c r="CF96" s="32" t="str">
        <f t="shared" si="81"/>
        <v/>
      </c>
      <c r="CG96" s="32" t="str">
        <f t="shared" si="82"/>
        <v/>
      </c>
      <c r="CH96" s="32" t="str">
        <f t="shared" si="83"/>
        <v/>
      </c>
      <c r="DA96" s="33">
        <f>IF(AO96&gt;(W96+X96),1,0)</f>
        <v>0</v>
      </c>
      <c r="DB96" s="33">
        <f t="shared" si="71"/>
        <v>0</v>
      </c>
      <c r="DC96" s="33">
        <f t="shared" si="72"/>
        <v>0</v>
      </c>
      <c r="DD96" s="33">
        <f t="shared" si="73"/>
        <v>0</v>
      </c>
      <c r="DE96" s="33">
        <f t="shared" si="74"/>
        <v>0</v>
      </c>
      <c r="DF96" s="33">
        <f t="shared" si="75"/>
        <v>0</v>
      </c>
      <c r="DG96" s="33">
        <f t="shared" si="76"/>
        <v>0</v>
      </c>
      <c r="DH96" s="33">
        <f t="shared" si="84"/>
        <v>0</v>
      </c>
    </row>
    <row r="97" spans="1:112" ht="14.25" customHeight="1" x14ac:dyDescent="0.2">
      <c r="A97" s="3297" t="s">
        <v>132</v>
      </c>
      <c r="B97" s="3297"/>
      <c r="C97" s="3297"/>
      <c r="D97" s="237">
        <f t="shared" si="77"/>
        <v>8</v>
      </c>
      <c r="E97" s="34">
        <f t="shared" si="78"/>
        <v>4</v>
      </c>
      <c r="F97" s="36">
        <f t="shared" si="79"/>
        <v>4</v>
      </c>
      <c r="G97" s="37">
        <v>0</v>
      </c>
      <c r="H97" s="39">
        <v>0</v>
      </c>
      <c r="I97" s="37">
        <v>0</v>
      </c>
      <c r="J97" s="69">
        <v>0</v>
      </c>
      <c r="K97" s="37">
        <v>0</v>
      </c>
      <c r="L97" s="39">
        <v>0</v>
      </c>
      <c r="M97" s="37">
        <v>1</v>
      </c>
      <c r="N97" s="39">
        <v>1</v>
      </c>
      <c r="O97" s="68">
        <v>0</v>
      </c>
      <c r="P97" s="39">
        <v>0</v>
      </c>
      <c r="Q97" s="68">
        <v>1</v>
      </c>
      <c r="R97" s="39">
        <v>1</v>
      </c>
      <c r="S97" s="68">
        <v>1</v>
      </c>
      <c r="T97" s="39">
        <v>1</v>
      </c>
      <c r="U97" s="68">
        <v>0</v>
      </c>
      <c r="V97" s="39">
        <v>1</v>
      </c>
      <c r="W97" s="68">
        <v>0</v>
      </c>
      <c r="X97" s="39">
        <v>0</v>
      </c>
      <c r="Y97" s="68">
        <v>1</v>
      </c>
      <c r="Z97" s="39">
        <v>0</v>
      </c>
      <c r="AA97" s="68">
        <v>0</v>
      </c>
      <c r="AB97" s="39">
        <v>0</v>
      </c>
      <c r="AC97" s="68">
        <v>0</v>
      </c>
      <c r="AD97" s="39">
        <v>0</v>
      </c>
      <c r="AE97" s="68">
        <v>0</v>
      </c>
      <c r="AF97" s="39">
        <v>0</v>
      </c>
      <c r="AG97" s="68">
        <v>0</v>
      </c>
      <c r="AH97" s="39">
        <v>0</v>
      </c>
      <c r="AI97" s="68">
        <v>0</v>
      </c>
      <c r="AJ97" s="39">
        <v>0</v>
      </c>
      <c r="AK97" s="68">
        <v>0</v>
      </c>
      <c r="AL97" s="39">
        <v>0</v>
      </c>
      <c r="AM97" s="68">
        <v>0</v>
      </c>
      <c r="AN97" s="40">
        <v>0</v>
      </c>
      <c r="AO97" s="38">
        <v>0</v>
      </c>
      <c r="AP97" s="38">
        <v>0</v>
      </c>
      <c r="AQ97" s="41">
        <v>8</v>
      </c>
      <c r="AR97" s="41">
        <v>0</v>
      </c>
      <c r="AS97" s="41">
        <v>0</v>
      </c>
      <c r="AT97" s="38">
        <v>0</v>
      </c>
      <c r="AU97" s="38">
        <v>0</v>
      </c>
      <c r="AV97" s="38">
        <v>0</v>
      </c>
      <c r="AW97" s="38">
        <v>0</v>
      </c>
      <c r="AX97" s="30" t="str">
        <f t="shared" si="80"/>
        <v/>
      </c>
      <c r="BV97" s="4"/>
      <c r="BW97" s="4"/>
      <c r="CA97" s="32" t="str">
        <f>IF(DA97=1,"* Las consultas de 12 años NO DEBEN ser mayor que el total de Consultas entre 10-14 Años. ","")</f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32" t="str">
        <f t="shared" si="70"/>
        <v/>
      </c>
      <c r="CF97" s="32" t="str">
        <f t="shared" si="81"/>
        <v/>
      </c>
      <c r="CG97" s="32" t="str">
        <f t="shared" si="82"/>
        <v/>
      </c>
      <c r="CH97" s="32" t="str">
        <f t="shared" si="83"/>
        <v/>
      </c>
      <c r="DA97" s="33">
        <f>IF(AO97&gt;(W97+X97),1,0)</f>
        <v>0</v>
      </c>
      <c r="DB97" s="33">
        <f t="shared" si="71"/>
        <v>0</v>
      </c>
      <c r="DC97" s="33">
        <f t="shared" si="72"/>
        <v>0</v>
      </c>
      <c r="DD97" s="33">
        <f t="shared" si="73"/>
        <v>0</v>
      </c>
      <c r="DE97" s="33">
        <f t="shared" si="74"/>
        <v>0</v>
      </c>
      <c r="DF97" s="33">
        <f t="shared" si="75"/>
        <v>0</v>
      </c>
      <c r="DG97" s="33">
        <f t="shared" si="76"/>
        <v>0</v>
      </c>
      <c r="DH97" s="33">
        <f t="shared" si="84"/>
        <v>0</v>
      </c>
    </row>
    <row r="98" spans="1:112" x14ac:dyDescent="0.2">
      <c r="A98" s="3258" t="s">
        <v>133</v>
      </c>
      <c r="B98" s="3259"/>
      <c r="C98" s="3260"/>
      <c r="D98" s="237">
        <f t="shared" si="77"/>
        <v>95</v>
      </c>
      <c r="E98" s="34">
        <f t="shared" si="78"/>
        <v>47</v>
      </c>
      <c r="F98" s="36">
        <f t="shared" si="79"/>
        <v>48</v>
      </c>
      <c r="G98" s="37">
        <v>0</v>
      </c>
      <c r="H98" s="27">
        <v>0</v>
      </c>
      <c r="I98" s="24">
        <v>1</v>
      </c>
      <c r="J98" s="238">
        <v>0</v>
      </c>
      <c r="K98" s="24">
        <v>0</v>
      </c>
      <c r="L98" s="39">
        <v>2</v>
      </c>
      <c r="M98" s="37">
        <v>0</v>
      </c>
      <c r="N98" s="39">
        <v>0</v>
      </c>
      <c r="O98" s="68">
        <v>2</v>
      </c>
      <c r="P98" s="39">
        <v>0</v>
      </c>
      <c r="Q98" s="68">
        <v>2</v>
      </c>
      <c r="R98" s="39">
        <v>0</v>
      </c>
      <c r="S98" s="68">
        <v>0</v>
      </c>
      <c r="T98" s="39">
        <v>0</v>
      </c>
      <c r="U98" s="68">
        <v>2</v>
      </c>
      <c r="V98" s="39">
        <v>1</v>
      </c>
      <c r="W98" s="68">
        <v>6</v>
      </c>
      <c r="X98" s="39">
        <v>5</v>
      </c>
      <c r="Y98" s="68">
        <v>6</v>
      </c>
      <c r="Z98" s="39">
        <v>0</v>
      </c>
      <c r="AA98" s="68">
        <v>0</v>
      </c>
      <c r="AB98" s="39">
        <v>0</v>
      </c>
      <c r="AC98" s="68">
        <v>0</v>
      </c>
      <c r="AD98" s="39">
        <v>7</v>
      </c>
      <c r="AE98" s="68">
        <v>3</v>
      </c>
      <c r="AF98" s="39">
        <v>11</v>
      </c>
      <c r="AG98" s="68">
        <v>19</v>
      </c>
      <c r="AH98" s="39">
        <v>15</v>
      </c>
      <c r="AI98" s="68">
        <v>3</v>
      </c>
      <c r="AJ98" s="39">
        <v>4</v>
      </c>
      <c r="AK98" s="68">
        <v>3</v>
      </c>
      <c r="AL98" s="39">
        <v>3</v>
      </c>
      <c r="AM98" s="68">
        <v>0</v>
      </c>
      <c r="AN98" s="40">
        <v>0</v>
      </c>
      <c r="AO98" s="38">
        <v>0</v>
      </c>
      <c r="AP98" s="25">
        <v>0</v>
      </c>
      <c r="AQ98" s="29">
        <v>95</v>
      </c>
      <c r="AR98" s="29">
        <v>0</v>
      </c>
      <c r="AS98" s="29">
        <v>0</v>
      </c>
      <c r="AT98" s="25">
        <v>6</v>
      </c>
      <c r="AU98" s="25">
        <v>0</v>
      </c>
      <c r="AV98" s="25">
        <v>0</v>
      </c>
      <c r="AW98" s="25">
        <v>0</v>
      </c>
      <c r="AX98" s="30" t="str">
        <f t="shared" si="80"/>
        <v/>
      </c>
      <c r="BV98" s="4"/>
      <c r="BW98" s="4"/>
      <c r="CA98" s="32" t="str">
        <f>IF(DA98=1,"* Las consultas de 12 años NO DEBEN ser mayor que el total de Consultas entre 10-14 Años. ","")</f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32" t="str">
        <f t="shared" si="70"/>
        <v/>
      </c>
      <c r="CF98" s="32" t="str">
        <f t="shared" si="81"/>
        <v/>
      </c>
      <c r="CG98" s="32" t="str">
        <f t="shared" si="82"/>
        <v/>
      </c>
      <c r="CH98" s="32" t="str">
        <f t="shared" si="83"/>
        <v/>
      </c>
      <c r="DA98" s="33">
        <f>IF(AO98&gt;(W98+X98),1,0)</f>
        <v>0</v>
      </c>
      <c r="DB98" s="33">
        <f t="shared" si="71"/>
        <v>0</v>
      </c>
      <c r="DC98" s="33">
        <f t="shared" si="72"/>
        <v>0</v>
      </c>
      <c r="DD98" s="33">
        <f t="shared" si="73"/>
        <v>0</v>
      </c>
      <c r="DE98" s="33">
        <f t="shared" si="74"/>
        <v>0</v>
      </c>
      <c r="DF98" s="33">
        <f t="shared" si="75"/>
        <v>0</v>
      </c>
      <c r="DG98" s="33">
        <f t="shared" si="76"/>
        <v>0</v>
      </c>
      <c r="DH98" s="33">
        <f t="shared" si="84"/>
        <v>0</v>
      </c>
    </row>
    <row r="99" spans="1:112" ht="14.25" customHeight="1" x14ac:dyDescent="0.2">
      <c r="A99" s="3425" t="s">
        <v>134</v>
      </c>
      <c r="B99" s="3426"/>
      <c r="C99" s="3427"/>
      <c r="D99" s="237">
        <f t="shared" si="77"/>
        <v>0</v>
      </c>
      <c r="E99" s="34">
        <f>SUM(Y99+AA99+AC99+AE99+AG99+AI99+AK99+AM99)</f>
        <v>0</v>
      </c>
      <c r="F99" s="36">
        <f>SUM(Z99+AB99+AD99+AF99+AH99+AJ99+AL99+AN99)</f>
        <v>0</v>
      </c>
      <c r="G99" s="239"/>
      <c r="H99" s="240"/>
      <c r="I99" s="239"/>
      <c r="J99" s="241"/>
      <c r="K99" s="239"/>
      <c r="L99" s="240"/>
      <c r="M99" s="239"/>
      <c r="N99" s="240"/>
      <c r="O99" s="242"/>
      <c r="P99" s="240"/>
      <c r="Q99" s="242"/>
      <c r="R99" s="240"/>
      <c r="S99" s="242"/>
      <c r="T99" s="240"/>
      <c r="U99" s="242"/>
      <c r="V99" s="240"/>
      <c r="W99" s="242"/>
      <c r="X99" s="240"/>
      <c r="Y99" s="68"/>
      <c r="Z99" s="39"/>
      <c r="AA99" s="68"/>
      <c r="AB99" s="39"/>
      <c r="AC99" s="68"/>
      <c r="AD99" s="39"/>
      <c r="AE99" s="68"/>
      <c r="AF99" s="39"/>
      <c r="AG99" s="68"/>
      <c r="AH99" s="39"/>
      <c r="AI99" s="68"/>
      <c r="AJ99" s="39"/>
      <c r="AK99" s="68"/>
      <c r="AL99" s="39"/>
      <c r="AM99" s="68"/>
      <c r="AN99" s="40"/>
      <c r="AO99" s="243"/>
      <c r="AP99" s="25">
        <v>0</v>
      </c>
      <c r="AQ99" s="29">
        <v>0</v>
      </c>
      <c r="AR99" s="29">
        <v>0</v>
      </c>
      <c r="AS99" s="29">
        <v>0</v>
      </c>
      <c r="AT99" s="25">
        <v>0</v>
      </c>
      <c r="AU99" s="25">
        <v>0</v>
      </c>
      <c r="AV99" s="25">
        <v>0</v>
      </c>
      <c r="AW99" s="25">
        <v>0</v>
      </c>
      <c r="AX99" s="30" t="str">
        <f t="shared" si="80"/>
        <v/>
      </c>
      <c r="BV99" s="4"/>
      <c r="BW99" s="4"/>
      <c r="CA99" s="32"/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32" t="str">
        <f t="shared" si="70"/>
        <v/>
      </c>
      <c r="CF99" s="32" t="str">
        <f t="shared" si="81"/>
        <v/>
      </c>
      <c r="CG99" s="32" t="str">
        <f t="shared" si="82"/>
        <v/>
      </c>
      <c r="CH99" s="32" t="str">
        <f t="shared" si="83"/>
        <v/>
      </c>
      <c r="DA99" s="33"/>
      <c r="DB99" s="33">
        <f t="shared" si="71"/>
        <v>0</v>
      </c>
      <c r="DC99" s="33">
        <f t="shared" si="72"/>
        <v>0</v>
      </c>
      <c r="DD99" s="33">
        <f t="shared" si="73"/>
        <v>0</v>
      </c>
      <c r="DE99" s="33">
        <f t="shared" si="74"/>
        <v>0</v>
      </c>
      <c r="DF99" s="33">
        <f t="shared" si="75"/>
        <v>0</v>
      </c>
      <c r="DG99" s="33">
        <f t="shared" si="76"/>
        <v>0</v>
      </c>
      <c r="DH99" s="33">
        <f t="shared" si="84"/>
        <v>0</v>
      </c>
    </row>
    <row r="100" spans="1:112" ht="14.25" customHeight="1" x14ac:dyDescent="0.2">
      <c r="A100" s="3433" t="s">
        <v>135</v>
      </c>
      <c r="B100" s="3433"/>
      <c r="C100" s="3433"/>
      <c r="D100" s="237">
        <f t="shared" si="77"/>
        <v>45</v>
      </c>
      <c r="E100" s="34">
        <f>SUM(G100+I100+K100+M100+O100+Q100+S100+U100+W100+Y100)</f>
        <v>25</v>
      </c>
      <c r="F100" s="36">
        <f>SUM(H100+J100+L100+N100+P100+R100+T100+V100+X100+Z100)</f>
        <v>20</v>
      </c>
      <c r="G100" s="37">
        <v>0</v>
      </c>
      <c r="H100" s="39">
        <v>0</v>
      </c>
      <c r="I100" s="37">
        <v>0</v>
      </c>
      <c r="J100" s="69">
        <v>0</v>
      </c>
      <c r="K100" s="24">
        <v>0</v>
      </c>
      <c r="L100" s="39">
        <v>0</v>
      </c>
      <c r="M100" s="37">
        <v>0</v>
      </c>
      <c r="N100" s="39">
        <v>0</v>
      </c>
      <c r="O100" s="68">
        <v>0</v>
      </c>
      <c r="P100" s="39">
        <v>0</v>
      </c>
      <c r="Q100" s="68">
        <v>0</v>
      </c>
      <c r="R100" s="39">
        <v>0</v>
      </c>
      <c r="S100" s="68">
        <v>0</v>
      </c>
      <c r="T100" s="39">
        <v>0</v>
      </c>
      <c r="U100" s="68">
        <v>5</v>
      </c>
      <c r="V100" s="39">
        <v>0</v>
      </c>
      <c r="W100" s="68">
        <v>9</v>
      </c>
      <c r="X100" s="39">
        <v>10</v>
      </c>
      <c r="Y100" s="68">
        <v>11</v>
      </c>
      <c r="Z100" s="39">
        <v>10</v>
      </c>
      <c r="AA100" s="242"/>
      <c r="AB100" s="240"/>
      <c r="AC100" s="242"/>
      <c r="AD100" s="240"/>
      <c r="AE100" s="242"/>
      <c r="AF100" s="240"/>
      <c r="AG100" s="242"/>
      <c r="AH100" s="240"/>
      <c r="AI100" s="242"/>
      <c r="AJ100" s="240"/>
      <c r="AK100" s="242"/>
      <c r="AL100" s="240"/>
      <c r="AM100" s="242"/>
      <c r="AN100" s="244"/>
      <c r="AO100" s="38">
        <v>0</v>
      </c>
      <c r="AP100" s="38">
        <v>0</v>
      </c>
      <c r="AQ100" s="41">
        <v>45</v>
      </c>
      <c r="AR100" s="245"/>
      <c r="AS100" s="41">
        <v>0</v>
      </c>
      <c r="AT100" s="38">
        <v>0</v>
      </c>
      <c r="AU100" s="38">
        <v>0</v>
      </c>
      <c r="AV100" s="38">
        <v>0</v>
      </c>
      <c r="AW100" s="38">
        <v>0</v>
      </c>
      <c r="AX100" s="30" t="str">
        <f t="shared" si="80"/>
        <v/>
      </c>
      <c r="BV100" s="4"/>
      <c r="BW100" s="4"/>
      <c r="CA100" s="32" t="str">
        <f t="shared" ref="CA100:CA118" si="85">IF(DA100=1,"* Las consultas de 12 años NO DEBEN ser mayor que el total de Consultas entre 10-14 Años. ","")</f>
        <v/>
      </c>
      <c r="CB100" s="32"/>
      <c r="CC100" s="32" t="str">
        <f t="shared" si="68"/>
        <v/>
      </c>
      <c r="CD100" s="32" t="str">
        <f t="shared" si="69"/>
        <v/>
      </c>
      <c r="CE100" s="32" t="str">
        <f t="shared" si="70"/>
        <v/>
      </c>
      <c r="CF100" s="32" t="str">
        <f t="shared" si="81"/>
        <v/>
      </c>
      <c r="CG100" s="32" t="str">
        <f t="shared" si="82"/>
        <v/>
      </c>
      <c r="CH100" s="32" t="str">
        <f t="shared" si="83"/>
        <v/>
      </c>
      <c r="DA100" s="33">
        <f t="shared" ref="DA100:DA118" si="86">IF(AO100&gt;(W100+X100),1,0)</f>
        <v>0</v>
      </c>
      <c r="DB100" s="33"/>
      <c r="DC100" s="33">
        <f t="shared" si="72"/>
        <v>0</v>
      </c>
      <c r="DD100" s="33">
        <f t="shared" si="73"/>
        <v>0</v>
      </c>
      <c r="DE100" s="33">
        <f t="shared" si="74"/>
        <v>0</v>
      </c>
      <c r="DF100" s="33">
        <f t="shared" si="75"/>
        <v>0</v>
      </c>
      <c r="DG100" s="33">
        <f t="shared" si="76"/>
        <v>0</v>
      </c>
      <c r="DH100" s="33">
        <f t="shared" si="84"/>
        <v>0</v>
      </c>
    </row>
    <row r="101" spans="1:112" ht="14.25" customHeight="1" x14ac:dyDescent="0.2">
      <c r="A101" s="3434" t="s">
        <v>136</v>
      </c>
      <c r="B101" s="3435"/>
      <c r="C101" s="3436"/>
      <c r="D101" s="237">
        <f t="shared" si="77"/>
        <v>24</v>
      </c>
      <c r="E101" s="34">
        <f t="shared" si="78"/>
        <v>11</v>
      </c>
      <c r="F101" s="36">
        <f t="shared" si="79"/>
        <v>13</v>
      </c>
      <c r="G101" s="37">
        <v>0</v>
      </c>
      <c r="H101" s="39">
        <v>0</v>
      </c>
      <c r="I101" s="37">
        <v>0</v>
      </c>
      <c r="J101" s="69">
        <v>0</v>
      </c>
      <c r="K101" s="24">
        <v>0</v>
      </c>
      <c r="L101" s="39">
        <v>0</v>
      </c>
      <c r="M101" s="37">
        <v>0</v>
      </c>
      <c r="N101" s="39">
        <v>0</v>
      </c>
      <c r="O101" s="68">
        <v>0</v>
      </c>
      <c r="P101" s="39">
        <v>0</v>
      </c>
      <c r="Q101" s="68">
        <v>0</v>
      </c>
      <c r="R101" s="39">
        <v>0</v>
      </c>
      <c r="S101" s="68">
        <v>0</v>
      </c>
      <c r="T101" s="39">
        <v>0</v>
      </c>
      <c r="U101" s="68">
        <v>0</v>
      </c>
      <c r="V101" s="39">
        <v>0</v>
      </c>
      <c r="W101" s="68">
        <v>5</v>
      </c>
      <c r="X101" s="39">
        <v>2</v>
      </c>
      <c r="Y101" s="68">
        <v>6</v>
      </c>
      <c r="Z101" s="39">
        <v>6</v>
      </c>
      <c r="AA101" s="68">
        <v>0</v>
      </c>
      <c r="AB101" s="39">
        <v>3</v>
      </c>
      <c r="AC101" s="68">
        <v>0</v>
      </c>
      <c r="AD101" s="39">
        <v>2</v>
      </c>
      <c r="AE101" s="68">
        <v>0</v>
      </c>
      <c r="AF101" s="39">
        <v>0</v>
      </c>
      <c r="AG101" s="68">
        <v>0</v>
      </c>
      <c r="AH101" s="39">
        <v>0</v>
      </c>
      <c r="AI101" s="68">
        <v>0</v>
      </c>
      <c r="AJ101" s="39">
        <v>0</v>
      </c>
      <c r="AK101" s="68">
        <v>0</v>
      </c>
      <c r="AL101" s="39">
        <v>0</v>
      </c>
      <c r="AM101" s="68">
        <v>0</v>
      </c>
      <c r="AN101" s="40">
        <v>0</v>
      </c>
      <c r="AO101" s="38">
        <v>0</v>
      </c>
      <c r="AP101" s="38">
        <v>0</v>
      </c>
      <c r="AQ101" s="41">
        <v>24</v>
      </c>
      <c r="AR101" s="29">
        <v>0</v>
      </c>
      <c r="AS101" s="41">
        <v>0</v>
      </c>
      <c r="AT101" s="38">
        <v>0</v>
      </c>
      <c r="AU101" s="38">
        <v>0</v>
      </c>
      <c r="AV101" s="38">
        <v>0</v>
      </c>
      <c r="AW101" s="38">
        <v>0</v>
      </c>
      <c r="AX101" s="30" t="str">
        <f t="shared" si="80"/>
        <v/>
      </c>
      <c r="BV101" s="4"/>
      <c r="BW101" s="4"/>
      <c r="CA101" s="32" t="str">
        <f t="shared" si="85"/>
        <v/>
      </c>
      <c r="CB101" s="32" t="str">
        <f>IF(DB101=1,"* Las consultas de 60 años NO DEBEN ser mayor que el total de Consultas entre 60-64 Años. ","")</f>
        <v/>
      </c>
      <c r="CC101" s="32" t="str">
        <f t="shared" si="68"/>
        <v/>
      </c>
      <c r="CD101" s="32" t="str">
        <f t="shared" si="69"/>
        <v/>
      </c>
      <c r="CE101" s="32" t="str">
        <f t="shared" si="70"/>
        <v/>
      </c>
      <c r="CF101" s="32" t="str">
        <f t="shared" si="81"/>
        <v/>
      </c>
      <c r="CG101" s="32" t="str">
        <f t="shared" si="82"/>
        <v/>
      </c>
      <c r="CH101" s="32" t="str">
        <f t="shared" si="83"/>
        <v/>
      </c>
      <c r="DA101" s="33">
        <f t="shared" si="86"/>
        <v>0</v>
      </c>
      <c r="DB101" s="33">
        <f>IF(AR101&gt;(AI101+AJ101),1,0)</f>
        <v>0</v>
      </c>
      <c r="DC101" s="33">
        <f t="shared" si="72"/>
        <v>0</v>
      </c>
      <c r="DD101" s="33">
        <f t="shared" si="73"/>
        <v>0</v>
      </c>
      <c r="DE101" s="33">
        <f t="shared" si="74"/>
        <v>0</v>
      </c>
      <c r="DF101" s="33">
        <f t="shared" si="75"/>
        <v>0</v>
      </c>
      <c r="DG101" s="33">
        <f t="shared" si="76"/>
        <v>0</v>
      </c>
      <c r="DH101" s="33">
        <f t="shared" si="84"/>
        <v>0</v>
      </c>
    </row>
    <row r="102" spans="1:112" ht="14.25" customHeight="1" x14ac:dyDescent="0.2">
      <c r="A102" s="3434" t="s">
        <v>137</v>
      </c>
      <c r="B102" s="3435"/>
      <c r="C102" s="3436"/>
      <c r="D102" s="237">
        <f t="shared" si="77"/>
        <v>17</v>
      </c>
      <c r="E102" s="34">
        <f t="shared" si="78"/>
        <v>5</v>
      </c>
      <c r="F102" s="36">
        <f t="shared" si="79"/>
        <v>12</v>
      </c>
      <c r="G102" s="37">
        <v>0</v>
      </c>
      <c r="H102" s="39">
        <v>0</v>
      </c>
      <c r="I102" s="37">
        <v>0</v>
      </c>
      <c r="J102" s="69">
        <v>0</v>
      </c>
      <c r="K102" s="24">
        <v>0</v>
      </c>
      <c r="L102" s="39">
        <v>0</v>
      </c>
      <c r="M102" s="37">
        <v>0</v>
      </c>
      <c r="N102" s="39">
        <v>0</v>
      </c>
      <c r="O102" s="68">
        <v>0</v>
      </c>
      <c r="P102" s="39">
        <v>0</v>
      </c>
      <c r="Q102" s="68">
        <v>0</v>
      </c>
      <c r="R102" s="39">
        <v>0</v>
      </c>
      <c r="S102" s="68">
        <v>0</v>
      </c>
      <c r="T102" s="39">
        <v>0</v>
      </c>
      <c r="U102" s="68">
        <v>0</v>
      </c>
      <c r="V102" s="39">
        <v>0</v>
      </c>
      <c r="W102" s="68">
        <v>0</v>
      </c>
      <c r="X102" s="39">
        <v>0</v>
      </c>
      <c r="Y102" s="68">
        <v>2</v>
      </c>
      <c r="Z102" s="39">
        <v>4</v>
      </c>
      <c r="AA102" s="68">
        <v>1</v>
      </c>
      <c r="AB102" s="39">
        <v>4</v>
      </c>
      <c r="AC102" s="68">
        <v>0</v>
      </c>
      <c r="AD102" s="39">
        <v>0</v>
      </c>
      <c r="AE102" s="68">
        <v>0</v>
      </c>
      <c r="AF102" s="39">
        <v>0</v>
      </c>
      <c r="AG102" s="68">
        <v>1</v>
      </c>
      <c r="AH102" s="39">
        <v>1</v>
      </c>
      <c r="AI102" s="68">
        <v>0</v>
      </c>
      <c r="AJ102" s="39">
        <v>1</v>
      </c>
      <c r="AK102" s="68">
        <v>0</v>
      </c>
      <c r="AL102" s="39">
        <v>2</v>
      </c>
      <c r="AM102" s="68">
        <v>1</v>
      </c>
      <c r="AN102" s="40">
        <v>0</v>
      </c>
      <c r="AO102" s="38">
        <v>0</v>
      </c>
      <c r="AP102" s="38">
        <v>0</v>
      </c>
      <c r="AQ102" s="41">
        <v>17</v>
      </c>
      <c r="AR102" s="29">
        <v>0</v>
      </c>
      <c r="AS102" s="41">
        <v>0</v>
      </c>
      <c r="AT102" s="38">
        <v>0</v>
      </c>
      <c r="AU102" s="38">
        <v>0</v>
      </c>
      <c r="AV102" s="38">
        <v>0</v>
      </c>
      <c r="AW102" s="38">
        <v>0</v>
      </c>
      <c r="AX102" s="30" t="str">
        <f t="shared" si="80"/>
        <v/>
      </c>
      <c r="BV102" s="4"/>
      <c r="BW102" s="4"/>
      <c r="CA102" s="32" t="str">
        <f t="shared" si="85"/>
        <v/>
      </c>
      <c r="CB102" s="32" t="str">
        <f>IF(DB102=1,"* Las consultas de 60 años NO DEBEN ser mayor que el total de Consultas entre 60-64 Años. ","")</f>
        <v/>
      </c>
      <c r="CC102" s="32" t="str">
        <f t="shared" si="68"/>
        <v/>
      </c>
      <c r="CD102" s="32" t="str">
        <f t="shared" si="69"/>
        <v/>
      </c>
      <c r="CE102" s="32" t="str">
        <f t="shared" si="70"/>
        <v/>
      </c>
      <c r="CF102" s="32" t="str">
        <f t="shared" si="81"/>
        <v/>
      </c>
      <c r="CG102" s="32" t="str">
        <f t="shared" si="82"/>
        <v/>
      </c>
      <c r="CH102" s="32" t="str">
        <f t="shared" si="83"/>
        <v/>
      </c>
      <c r="DA102" s="33">
        <f t="shared" si="86"/>
        <v>0</v>
      </c>
      <c r="DB102" s="33">
        <f>IF(AR102&gt;(AI102+AJ102),1,0)</f>
        <v>0</v>
      </c>
      <c r="DC102" s="33">
        <f t="shared" si="72"/>
        <v>0</v>
      </c>
      <c r="DD102" s="33">
        <f t="shared" si="73"/>
        <v>0</v>
      </c>
      <c r="DE102" s="33">
        <f t="shared" si="74"/>
        <v>0</v>
      </c>
      <c r="DF102" s="33">
        <f t="shared" si="75"/>
        <v>0</v>
      </c>
      <c r="DG102" s="33">
        <f t="shared" si="76"/>
        <v>0</v>
      </c>
      <c r="DH102" s="33">
        <f t="shared" si="84"/>
        <v>0</v>
      </c>
    </row>
    <row r="103" spans="1:112" ht="14.25" customHeight="1" x14ac:dyDescent="0.2">
      <c r="A103" s="3433" t="s">
        <v>138</v>
      </c>
      <c r="B103" s="3433"/>
      <c r="C103" s="3433"/>
      <c r="D103" s="237">
        <f t="shared" si="77"/>
        <v>15</v>
      </c>
      <c r="E103" s="34">
        <f t="shared" si="78"/>
        <v>2</v>
      </c>
      <c r="F103" s="36">
        <f t="shared" si="79"/>
        <v>13</v>
      </c>
      <c r="G103" s="37">
        <v>0</v>
      </c>
      <c r="H103" s="39">
        <v>0</v>
      </c>
      <c r="I103" s="37">
        <v>0</v>
      </c>
      <c r="J103" s="69">
        <v>0</v>
      </c>
      <c r="K103" s="37">
        <v>0</v>
      </c>
      <c r="L103" s="39">
        <v>0</v>
      </c>
      <c r="M103" s="37">
        <v>0</v>
      </c>
      <c r="N103" s="39">
        <v>0</v>
      </c>
      <c r="O103" s="68">
        <v>0</v>
      </c>
      <c r="P103" s="39">
        <v>0</v>
      </c>
      <c r="Q103" s="68">
        <v>0</v>
      </c>
      <c r="R103" s="39">
        <v>0</v>
      </c>
      <c r="S103" s="68">
        <v>0</v>
      </c>
      <c r="T103" s="39">
        <v>0</v>
      </c>
      <c r="U103" s="68">
        <v>0</v>
      </c>
      <c r="V103" s="39">
        <v>0</v>
      </c>
      <c r="W103" s="68">
        <v>0</v>
      </c>
      <c r="X103" s="39">
        <v>0</v>
      </c>
      <c r="Y103" s="68">
        <v>2</v>
      </c>
      <c r="Z103" s="39">
        <v>8</v>
      </c>
      <c r="AA103" s="68">
        <v>0</v>
      </c>
      <c r="AB103" s="39">
        <v>5</v>
      </c>
      <c r="AC103" s="68">
        <v>0</v>
      </c>
      <c r="AD103" s="39">
        <v>0</v>
      </c>
      <c r="AE103" s="68">
        <v>0</v>
      </c>
      <c r="AF103" s="39">
        <v>0</v>
      </c>
      <c r="AG103" s="68">
        <v>0</v>
      </c>
      <c r="AH103" s="39">
        <v>0</v>
      </c>
      <c r="AI103" s="68">
        <v>0</v>
      </c>
      <c r="AJ103" s="39">
        <v>0</v>
      </c>
      <c r="AK103" s="68">
        <v>0</v>
      </c>
      <c r="AL103" s="39">
        <v>0</v>
      </c>
      <c r="AM103" s="68">
        <v>0</v>
      </c>
      <c r="AN103" s="40">
        <v>0</v>
      </c>
      <c r="AO103" s="38">
        <v>0</v>
      </c>
      <c r="AP103" s="38">
        <v>0</v>
      </c>
      <c r="AQ103" s="41">
        <v>15</v>
      </c>
      <c r="AR103" s="29">
        <v>0</v>
      </c>
      <c r="AS103" s="41">
        <v>0</v>
      </c>
      <c r="AT103" s="38">
        <v>0</v>
      </c>
      <c r="AU103" s="38">
        <v>0</v>
      </c>
      <c r="AV103" s="38">
        <v>0</v>
      </c>
      <c r="AW103" s="38">
        <v>0</v>
      </c>
      <c r="AX103" s="30" t="str">
        <f t="shared" si="80"/>
        <v/>
      </c>
      <c r="BV103" s="4"/>
      <c r="BW103" s="4"/>
      <c r="CA103" s="32" t="str">
        <f t="shared" si="85"/>
        <v/>
      </c>
      <c r="CB103" s="32" t="str">
        <f>IF(DB103=1,"* Las consultas de 60 años NO DEBEN ser mayor que el total de Consultas entre 60-64 Años. ","")</f>
        <v/>
      </c>
      <c r="CC103" s="32" t="str">
        <f t="shared" si="68"/>
        <v/>
      </c>
      <c r="CD103" s="32" t="str">
        <f t="shared" si="69"/>
        <v/>
      </c>
      <c r="CE103" s="32" t="str">
        <f t="shared" si="70"/>
        <v/>
      </c>
      <c r="CF103" s="32" t="str">
        <f t="shared" si="81"/>
        <v/>
      </c>
      <c r="CG103" s="32" t="str">
        <f t="shared" si="82"/>
        <v/>
      </c>
      <c r="CH103" s="32" t="str">
        <f t="shared" si="83"/>
        <v/>
      </c>
      <c r="DA103" s="33">
        <f t="shared" si="86"/>
        <v>0</v>
      </c>
      <c r="DB103" s="33">
        <f>IF(AR103&gt;(AI103+AJ103),1,0)</f>
        <v>0</v>
      </c>
      <c r="DC103" s="33">
        <f t="shared" si="72"/>
        <v>0</v>
      </c>
      <c r="DD103" s="33">
        <f t="shared" si="73"/>
        <v>0</v>
      </c>
      <c r="DE103" s="33">
        <f t="shared" si="74"/>
        <v>0</v>
      </c>
      <c r="DF103" s="33">
        <f t="shared" si="75"/>
        <v>0</v>
      </c>
      <c r="DG103" s="33">
        <f t="shared" si="76"/>
        <v>0</v>
      </c>
      <c r="DH103" s="33">
        <f t="shared" si="84"/>
        <v>0</v>
      </c>
    </row>
    <row r="104" spans="1:112" ht="14.25" customHeight="1" x14ac:dyDescent="0.2">
      <c r="A104" s="3433" t="s">
        <v>139</v>
      </c>
      <c r="B104" s="3433"/>
      <c r="C104" s="3433"/>
      <c r="D104" s="237">
        <f t="shared" si="77"/>
        <v>0</v>
      </c>
      <c r="E104" s="34">
        <f t="shared" si="78"/>
        <v>0</v>
      </c>
      <c r="F104" s="36">
        <f t="shared" si="79"/>
        <v>0</v>
      </c>
      <c r="G104" s="37"/>
      <c r="H104" s="39"/>
      <c r="I104" s="37"/>
      <c r="J104" s="69"/>
      <c r="K104" s="37"/>
      <c r="L104" s="39"/>
      <c r="M104" s="37"/>
      <c r="N104" s="39"/>
      <c r="O104" s="68"/>
      <c r="P104" s="39"/>
      <c r="Q104" s="68"/>
      <c r="R104" s="39"/>
      <c r="S104" s="68"/>
      <c r="T104" s="39"/>
      <c r="U104" s="68"/>
      <c r="V104" s="39"/>
      <c r="W104" s="68"/>
      <c r="X104" s="39"/>
      <c r="Y104" s="68"/>
      <c r="Z104" s="39"/>
      <c r="AA104" s="68"/>
      <c r="AB104" s="39"/>
      <c r="AC104" s="68"/>
      <c r="AD104" s="39"/>
      <c r="AE104" s="68"/>
      <c r="AF104" s="39"/>
      <c r="AG104" s="68"/>
      <c r="AH104" s="39"/>
      <c r="AI104" s="68"/>
      <c r="AJ104" s="39"/>
      <c r="AK104" s="68"/>
      <c r="AL104" s="39"/>
      <c r="AM104" s="68"/>
      <c r="AN104" s="40"/>
      <c r="AO104" s="38">
        <v>0</v>
      </c>
      <c r="AP104" s="38">
        <v>0</v>
      </c>
      <c r="AQ104" s="41">
        <v>0</v>
      </c>
      <c r="AR104" s="29">
        <v>0</v>
      </c>
      <c r="AS104" s="41">
        <v>0</v>
      </c>
      <c r="AT104" s="38">
        <v>0</v>
      </c>
      <c r="AU104" s="38">
        <v>0</v>
      </c>
      <c r="AV104" s="38">
        <v>0</v>
      </c>
      <c r="AW104" s="38">
        <v>0</v>
      </c>
      <c r="AX104" s="30" t="str">
        <f t="shared" si="80"/>
        <v/>
      </c>
      <c r="BV104" s="4"/>
      <c r="BW104" s="4"/>
      <c r="CA104" s="32" t="str">
        <f t="shared" si="85"/>
        <v/>
      </c>
      <c r="CB104" s="32" t="str">
        <f>IF(DB104=1,"* Las consultas de 60 años NO DEBEN ser mayor que el total de Consultas entre 60-64 Años. ","")</f>
        <v/>
      </c>
      <c r="CC104" s="32" t="str">
        <f t="shared" si="68"/>
        <v/>
      </c>
      <c r="CD104" s="32" t="str">
        <f t="shared" si="69"/>
        <v/>
      </c>
      <c r="CE104" s="32" t="str">
        <f t="shared" si="70"/>
        <v/>
      </c>
      <c r="CF104" s="32" t="str">
        <f t="shared" si="81"/>
        <v/>
      </c>
      <c r="CG104" s="32" t="str">
        <f t="shared" si="82"/>
        <v/>
      </c>
      <c r="CH104" s="32" t="str">
        <f t="shared" si="83"/>
        <v/>
      </c>
      <c r="DA104" s="33">
        <f t="shared" si="86"/>
        <v>0</v>
      </c>
      <c r="DB104" s="33">
        <f>IF(AR104&gt;(AI104+AJ104),1,0)</f>
        <v>0</v>
      </c>
      <c r="DC104" s="33">
        <f t="shared" si="72"/>
        <v>0</v>
      </c>
      <c r="DD104" s="33">
        <f t="shared" si="73"/>
        <v>0</v>
      </c>
      <c r="DE104" s="33">
        <f t="shared" si="74"/>
        <v>0</v>
      </c>
      <c r="DF104" s="33">
        <f t="shared" si="75"/>
        <v>0</v>
      </c>
      <c r="DG104" s="33">
        <f t="shared" si="76"/>
        <v>0</v>
      </c>
      <c r="DH104" s="33">
        <f t="shared" si="84"/>
        <v>0</v>
      </c>
    </row>
    <row r="105" spans="1:112" ht="14.25" customHeight="1" x14ac:dyDescent="0.2">
      <c r="A105" s="3433" t="s">
        <v>140</v>
      </c>
      <c r="B105" s="3433"/>
      <c r="C105" s="3433"/>
      <c r="D105" s="237">
        <f t="shared" si="77"/>
        <v>0</v>
      </c>
      <c r="E105" s="34">
        <f>SUM(G105+I105+K105+M105+O105+Q105+S105+U105+W105)</f>
        <v>0</v>
      </c>
      <c r="F105" s="36">
        <f>SUM(H105+J105+L105+N105+P105+R105+T105+V105+X105)</f>
        <v>0</v>
      </c>
      <c r="G105" s="246"/>
      <c r="H105" s="39"/>
      <c r="I105" s="246"/>
      <c r="J105" s="69"/>
      <c r="K105" s="37"/>
      <c r="L105" s="39"/>
      <c r="M105" s="37"/>
      <c r="N105" s="39"/>
      <c r="O105" s="68"/>
      <c r="P105" s="39"/>
      <c r="Q105" s="68"/>
      <c r="R105" s="39"/>
      <c r="S105" s="68"/>
      <c r="T105" s="39"/>
      <c r="U105" s="68"/>
      <c r="V105" s="39"/>
      <c r="W105" s="68"/>
      <c r="X105" s="39"/>
      <c r="Y105" s="242"/>
      <c r="Z105" s="240"/>
      <c r="AA105" s="242"/>
      <c r="AB105" s="240"/>
      <c r="AC105" s="242"/>
      <c r="AD105" s="240"/>
      <c r="AE105" s="242"/>
      <c r="AF105" s="240"/>
      <c r="AG105" s="242"/>
      <c r="AH105" s="240"/>
      <c r="AI105" s="242"/>
      <c r="AJ105" s="240"/>
      <c r="AK105" s="242"/>
      <c r="AL105" s="240"/>
      <c r="AM105" s="242"/>
      <c r="AN105" s="244"/>
      <c r="AO105" s="38">
        <v>0</v>
      </c>
      <c r="AP105" s="38">
        <v>0</v>
      </c>
      <c r="AQ105" s="41">
        <v>0</v>
      </c>
      <c r="AR105" s="245"/>
      <c r="AS105" s="41">
        <v>0</v>
      </c>
      <c r="AT105" s="38">
        <v>0</v>
      </c>
      <c r="AU105" s="38">
        <v>0</v>
      </c>
      <c r="AV105" s="38">
        <v>0</v>
      </c>
      <c r="AW105" s="38">
        <v>0</v>
      </c>
      <c r="AX105" s="30" t="str">
        <f t="shared" si="80"/>
        <v/>
      </c>
      <c r="BV105" s="4"/>
      <c r="BW105" s="4"/>
      <c r="CA105" s="32" t="str">
        <f t="shared" si="85"/>
        <v/>
      </c>
      <c r="CB105" s="32"/>
      <c r="CC105" s="32" t="str">
        <f t="shared" si="68"/>
        <v/>
      </c>
      <c r="CD105" s="32" t="str">
        <f t="shared" si="69"/>
        <v/>
      </c>
      <c r="CE105" s="32" t="str">
        <f t="shared" si="70"/>
        <v/>
      </c>
      <c r="CF105" s="32" t="str">
        <f t="shared" si="81"/>
        <v/>
      </c>
      <c r="CG105" s="32" t="str">
        <f t="shared" si="82"/>
        <v/>
      </c>
      <c r="CH105" s="32" t="str">
        <f t="shared" si="83"/>
        <v/>
      </c>
      <c r="DA105" s="33">
        <f t="shared" si="86"/>
        <v>0</v>
      </c>
      <c r="DB105" s="33"/>
      <c r="DC105" s="33">
        <f t="shared" si="72"/>
        <v>0</v>
      </c>
      <c r="DD105" s="33">
        <f t="shared" si="73"/>
        <v>0</v>
      </c>
      <c r="DE105" s="33">
        <f t="shared" si="74"/>
        <v>0</v>
      </c>
      <c r="DF105" s="33">
        <f t="shared" si="75"/>
        <v>0</v>
      </c>
      <c r="DG105" s="33">
        <f t="shared" si="76"/>
        <v>0</v>
      </c>
      <c r="DH105" s="33">
        <f t="shared" si="84"/>
        <v>0</v>
      </c>
    </row>
    <row r="106" spans="1:112" ht="14.25" customHeight="1" x14ac:dyDescent="0.2">
      <c r="A106" s="3433" t="s">
        <v>141</v>
      </c>
      <c r="B106" s="3433"/>
      <c r="C106" s="3433"/>
      <c r="D106" s="237">
        <f t="shared" si="77"/>
        <v>13</v>
      </c>
      <c r="E106" s="34">
        <f t="shared" ref="E106:F108" si="87">SUM(Q106+S106+U106+W106+Y106+AA106+AC106+AE106+AG106+AI106+AK106+AM106)</f>
        <v>3</v>
      </c>
      <c r="F106" s="36">
        <f t="shared" si="87"/>
        <v>10</v>
      </c>
      <c r="G106" s="65"/>
      <c r="H106" s="66"/>
      <c r="I106" s="65"/>
      <c r="J106" s="247"/>
      <c r="K106" s="65"/>
      <c r="L106" s="66"/>
      <c r="M106" s="65"/>
      <c r="N106" s="66"/>
      <c r="O106" s="111"/>
      <c r="P106" s="66"/>
      <c r="Q106" s="68">
        <v>0</v>
      </c>
      <c r="R106" s="39">
        <v>0</v>
      </c>
      <c r="S106" s="68">
        <v>0</v>
      </c>
      <c r="T106" s="39">
        <v>0</v>
      </c>
      <c r="U106" s="68">
        <v>0</v>
      </c>
      <c r="V106" s="39">
        <v>0</v>
      </c>
      <c r="W106" s="68">
        <v>0</v>
      </c>
      <c r="X106" s="39">
        <v>0</v>
      </c>
      <c r="Y106" s="68">
        <v>0</v>
      </c>
      <c r="Z106" s="39">
        <v>0</v>
      </c>
      <c r="AA106" s="68">
        <v>0</v>
      </c>
      <c r="AB106" s="39">
        <v>0</v>
      </c>
      <c r="AC106" s="68">
        <v>0</v>
      </c>
      <c r="AD106" s="39">
        <v>1</v>
      </c>
      <c r="AE106" s="68">
        <v>0</v>
      </c>
      <c r="AF106" s="39">
        <v>1</v>
      </c>
      <c r="AG106" s="68">
        <v>3</v>
      </c>
      <c r="AH106" s="39">
        <v>3</v>
      </c>
      <c r="AI106" s="68">
        <v>0</v>
      </c>
      <c r="AJ106" s="39">
        <v>3</v>
      </c>
      <c r="AK106" s="68">
        <v>0</v>
      </c>
      <c r="AL106" s="39">
        <v>1</v>
      </c>
      <c r="AM106" s="68">
        <v>0</v>
      </c>
      <c r="AN106" s="40">
        <v>1</v>
      </c>
      <c r="AO106" s="38">
        <v>0</v>
      </c>
      <c r="AP106" s="38">
        <v>0</v>
      </c>
      <c r="AQ106" s="41">
        <v>13</v>
      </c>
      <c r="AR106" s="41">
        <v>0</v>
      </c>
      <c r="AS106" s="41">
        <v>0</v>
      </c>
      <c r="AT106" s="38">
        <v>0</v>
      </c>
      <c r="AU106" s="38">
        <v>0</v>
      </c>
      <c r="AV106" s="38">
        <v>0</v>
      </c>
      <c r="AW106" s="38">
        <v>0</v>
      </c>
      <c r="AX106" s="30" t="str">
        <f t="shared" si="80"/>
        <v/>
      </c>
      <c r="BV106" s="4"/>
      <c r="BW106" s="4"/>
      <c r="CA106" s="32" t="str">
        <f t="shared" si="85"/>
        <v/>
      </c>
      <c r="CB106" s="32" t="str">
        <f>IF(DB106=1,"* Las consultas de 60 años NO DEBEN ser mayor que el total de Consultas entre 60-64 Años. ","")</f>
        <v/>
      </c>
      <c r="CC106" s="32" t="str">
        <f t="shared" si="68"/>
        <v/>
      </c>
      <c r="CD106" s="32" t="str">
        <f t="shared" si="69"/>
        <v/>
      </c>
      <c r="CE106" s="32" t="str">
        <f t="shared" si="70"/>
        <v/>
      </c>
      <c r="CF106" s="32" t="str">
        <f t="shared" si="81"/>
        <v/>
      </c>
      <c r="CG106" s="32" t="str">
        <f t="shared" si="82"/>
        <v/>
      </c>
      <c r="CH106" s="32" t="str">
        <f t="shared" si="83"/>
        <v/>
      </c>
      <c r="DA106" s="33">
        <f t="shared" si="86"/>
        <v>0</v>
      </c>
      <c r="DB106" s="33">
        <f>IF(AR106&gt;(AI106+AJ106),1,0)</f>
        <v>0</v>
      </c>
      <c r="DC106" s="33">
        <f t="shared" si="72"/>
        <v>0</v>
      </c>
      <c r="DD106" s="33">
        <f t="shared" si="73"/>
        <v>0</v>
      </c>
      <c r="DE106" s="33">
        <f t="shared" si="74"/>
        <v>0</v>
      </c>
      <c r="DF106" s="33">
        <f t="shared" si="75"/>
        <v>0</v>
      </c>
      <c r="DG106" s="33">
        <f t="shared" si="76"/>
        <v>0</v>
      </c>
      <c r="DH106" s="33">
        <f t="shared" si="84"/>
        <v>0</v>
      </c>
    </row>
    <row r="107" spans="1:112" ht="14.25" customHeight="1" x14ac:dyDescent="0.2">
      <c r="A107" s="3433" t="s">
        <v>142</v>
      </c>
      <c r="B107" s="3433"/>
      <c r="C107" s="3433"/>
      <c r="D107" s="237">
        <f t="shared" si="77"/>
        <v>10</v>
      </c>
      <c r="E107" s="34">
        <f t="shared" si="87"/>
        <v>3</v>
      </c>
      <c r="F107" s="36">
        <f t="shared" si="87"/>
        <v>7</v>
      </c>
      <c r="G107" s="65"/>
      <c r="H107" s="66"/>
      <c r="I107" s="65"/>
      <c r="J107" s="247"/>
      <c r="K107" s="65"/>
      <c r="L107" s="66"/>
      <c r="M107" s="65"/>
      <c r="N107" s="66"/>
      <c r="O107" s="111"/>
      <c r="P107" s="66"/>
      <c r="Q107" s="68">
        <v>0</v>
      </c>
      <c r="R107" s="39">
        <v>0</v>
      </c>
      <c r="S107" s="68">
        <v>0</v>
      </c>
      <c r="T107" s="39">
        <v>0</v>
      </c>
      <c r="U107" s="68">
        <v>0</v>
      </c>
      <c r="V107" s="39">
        <v>0</v>
      </c>
      <c r="W107" s="68">
        <v>0</v>
      </c>
      <c r="X107" s="39">
        <v>0</v>
      </c>
      <c r="Y107" s="68">
        <v>0</v>
      </c>
      <c r="Z107" s="39">
        <v>0</v>
      </c>
      <c r="AA107" s="68">
        <v>0</v>
      </c>
      <c r="AB107" s="39">
        <v>0</v>
      </c>
      <c r="AC107" s="68">
        <v>1</v>
      </c>
      <c r="AD107" s="39">
        <v>2</v>
      </c>
      <c r="AE107" s="68">
        <v>0</v>
      </c>
      <c r="AF107" s="39">
        <v>0</v>
      </c>
      <c r="AG107" s="68">
        <v>2</v>
      </c>
      <c r="AH107" s="39">
        <v>3</v>
      </c>
      <c r="AI107" s="68">
        <v>0</v>
      </c>
      <c r="AJ107" s="39">
        <v>1</v>
      </c>
      <c r="AK107" s="68">
        <v>0</v>
      </c>
      <c r="AL107" s="39">
        <v>1</v>
      </c>
      <c r="AM107" s="68">
        <v>0</v>
      </c>
      <c r="AN107" s="40">
        <v>0</v>
      </c>
      <c r="AO107" s="38">
        <v>0</v>
      </c>
      <c r="AP107" s="38">
        <v>0</v>
      </c>
      <c r="AQ107" s="41">
        <v>10</v>
      </c>
      <c r="AR107" s="41">
        <v>0</v>
      </c>
      <c r="AS107" s="41">
        <v>0</v>
      </c>
      <c r="AT107" s="38">
        <v>0</v>
      </c>
      <c r="AU107" s="38">
        <v>0</v>
      </c>
      <c r="AV107" s="38">
        <v>0</v>
      </c>
      <c r="AW107" s="38">
        <v>0</v>
      </c>
      <c r="AX107" s="30" t="str">
        <f t="shared" si="80"/>
        <v/>
      </c>
      <c r="BV107" s="4"/>
      <c r="BW107" s="4"/>
      <c r="CA107" s="32" t="str">
        <f t="shared" si="85"/>
        <v/>
      </c>
      <c r="CB107" s="32" t="str">
        <f>IF(DB107=1,"* Las consultas de 60 años NO DEBEN ser mayor que el total de Consultas entre 60-64 Años. ","")</f>
        <v/>
      </c>
      <c r="CC107" s="32" t="str">
        <f t="shared" si="68"/>
        <v/>
      </c>
      <c r="CD107" s="32" t="str">
        <f t="shared" si="69"/>
        <v/>
      </c>
      <c r="CE107" s="32" t="str">
        <f t="shared" si="70"/>
        <v/>
      </c>
      <c r="CF107" s="32" t="str">
        <f t="shared" si="81"/>
        <v/>
      </c>
      <c r="CG107" s="32" t="str">
        <f t="shared" si="82"/>
        <v/>
      </c>
      <c r="CH107" s="32" t="str">
        <f t="shared" si="83"/>
        <v/>
      </c>
      <c r="DA107" s="33">
        <f t="shared" si="86"/>
        <v>0</v>
      </c>
      <c r="DB107" s="33">
        <f>IF(AR107&gt;(AI107+AJ107),1,0)</f>
        <v>0</v>
      </c>
      <c r="DC107" s="33">
        <f t="shared" si="72"/>
        <v>0</v>
      </c>
      <c r="DD107" s="33">
        <f t="shared" si="73"/>
        <v>0</v>
      </c>
      <c r="DE107" s="33">
        <f t="shared" si="74"/>
        <v>0</v>
      </c>
      <c r="DF107" s="33">
        <f t="shared" si="75"/>
        <v>0</v>
      </c>
      <c r="DG107" s="33">
        <f t="shared" si="76"/>
        <v>0</v>
      </c>
      <c r="DH107" s="33">
        <f t="shared" si="84"/>
        <v>0</v>
      </c>
    </row>
    <row r="108" spans="1:112" ht="14.25" customHeight="1" x14ac:dyDescent="0.2">
      <c r="A108" s="3433" t="s">
        <v>143</v>
      </c>
      <c r="B108" s="3433"/>
      <c r="C108" s="3433"/>
      <c r="D108" s="237">
        <f t="shared" si="77"/>
        <v>7</v>
      </c>
      <c r="E108" s="34">
        <f t="shared" si="87"/>
        <v>2</v>
      </c>
      <c r="F108" s="36">
        <f t="shared" si="87"/>
        <v>5</v>
      </c>
      <c r="G108" s="65"/>
      <c r="H108" s="66"/>
      <c r="I108" s="65"/>
      <c r="J108" s="247"/>
      <c r="K108" s="65"/>
      <c r="L108" s="66"/>
      <c r="M108" s="65"/>
      <c r="N108" s="66"/>
      <c r="O108" s="111"/>
      <c r="P108" s="66"/>
      <c r="Q108" s="68">
        <v>0</v>
      </c>
      <c r="R108" s="39">
        <v>0</v>
      </c>
      <c r="S108" s="68">
        <v>0</v>
      </c>
      <c r="T108" s="39">
        <v>0</v>
      </c>
      <c r="U108" s="68">
        <v>0</v>
      </c>
      <c r="V108" s="39">
        <v>0</v>
      </c>
      <c r="W108" s="68">
        <v>0</v>
      </c>
      <c r="X108" s="39">
        <v>2</v>
      </c>
      <c r="Y108" s="68">
        <v>0</v>
      </c>
      <c r="Z108" s="39">
        <v>0</v>
      </c>
      <c r="AA108" s="68">
        <v>1</v>
      </c>
      <c r="AB108" s="39">
        <v>0</v>
      </c>
      <c r="AC108" s="68">
        <v>1</v>
      </c>
      <c r="AD108" s="39">
        <v>0</v>
      </c>
      <c r="AE108" s="68">
        <v>0</v>
      </c>
      <c r="AF108" s="39">
        <v>3</v>
      </c>
      <c r="AG108" s="68">
        <v>0</v>
      </c>
      <c r="AH108" s="39">
        <v>0</v>
      </c>
      <c r="AI108" s="68">
        <v>0</v>
      </c>
      <c r="AJ108" s="39">
        <v>0</v>
      </c>
      <c r="AK108" s="68">
        <v>0</v>
      </c>
      <c r="AL108" s="39">
        <v>0</v>
      </c>
      <c r="AM108" s="68">
        <v>0</v>
      </c>
      <c r="AN108" s="40">
        <v>0</v>
      </c>
      <c r="AO108" s="38">
        <v>0</v>
      </c>
      <c r="AP108" s="38">
        <v>0</v>
      </c>
      <c r="AQ108" s="41">
        <v>7</v>
      </c>
      <c r="AR108" s="41">
        <v>0</v>
      </c>
      <c r="AS108" s="41">
        <v>0</v>
      </c>
      <c r="AT108" s="38">
        <v>0</v>
      </c>
      <c r="AU108" s="38">
        <v>0</v>
      </c>
      <c r="AV108" s="38">
        <v>0</v>
      </c>
      <c r="AW108" s="38">
        <v>0</v>
      </c>
      <c r="AX108" s="30" t="str">
        <f t="shared" si="80"/>
        <v/>
      </c>
      <c r="BV108" s="4"/>
      <c r="BW108" s="4"/>
      <c r="CA108" s="32" t="str">
        <f t="shared" si="85"/>
        <v/>
      </c>
      <c r="CB108" s="32" t="str">
        <f>IF(DB108=1,"* Las consultas de 60 años NO DEBEN ser mayor que el total de Consultas entre 60-64 Años. ","")</f>
        <v/>
      </c>
      <c r="CC108" s="32" t="str">
        <f t="shared" si="68"/>
        <v/>
      </c>
      <c r="CD108" s="32" t="str">
        <f t="shared" si="69"/>
        <v/>
      </c>
      <c r="CE108" s="32" t="str">
        <f t="shared" si="70"/>
        <v/>
      </c>
      <c r="CF108" s="32" t="str">
        <f t="shared" si="81"/>
        <v/>
      </c>
      <c r="CG108" s="32" t="str">
        <f t="shared" si="82"/>
        <v/>
      </c>
      <c r="CH108" s="32" t="str">
        <f t="shared" si="83"/>
        <v/>
      </c>
      <c r="DA108" s="33">
        <f t="shared" si="86"/>
        <v>0</v>
      </c>
      <c r="DB108" s="33">
        <f>IF(AR108&gt;(AI108+AJ108),1,0)</f>
        <v>0</v>
      </c>
      <c r="DC108" s="33">
        <f t="shared" si="72"/>
        <v>0</v>
      </c>
      <c r="DD108" s="33">
        <f t="shared" si="73"/>
        <v>0</v>
      </c>
      <c r="DE108" s="33">
        <f t="shared" si="74"/>
        <v>0</v>
      </c>
      <c r="DF108" s="33">
        <f t="shared" si="75"/>
        <v>0</v>
      </c>
      <c r="DG108" s="33">
        <f t="shared" si="76"/>
        <v>0</v>
      </c>
      <c r="DH108" s="33">
        <f t="shared" si="84"/>
        <v>0</v>
      </c>
    </row>
    <row r="109" spans="1:112" ht="14.25" customHeight="1" x14ac:dyDescent="0.2">
      <c r="A109" s="3425" t="s">
        <v>144</v>
      </c>
      <c r="B109" s="3426"/>
      <c r="C109" s="3427"/>
      <c r="D109" s="237">
        <f t="shared" si="77"/>
        <v>0</v>
      </c>
      <c r="E109" s="34">
        <f>SUM(Q109+S109+U109+W109+Y109)</f>
        <v>0</v>
      </c>
      <c r="F109" s="36">
        <f>SUM(R109+T109+V109+X109+Z109)</f>
        <v>0</v>
      </c>
      <c r="G109" s="239"/>
      <c r="H109" s="240"/>
      <c r="I109" s="239"/>
      <c r="J109" s="241"/>
      <c r="K109" s="239"/>
      <c r="L109" s="240"/>
      <c r="M109" s="239"/>
      <c r="N109" s="240"/>
      <c r="O109" s="242"/>
      <c r="P109" s="240"/>
      <c r="Q109" s="68"/>
      <c r="R109" s="39"/>
      <c r="S109" s="68"/>
      <c r="T109" s="39"/>
      <c r="U109" s="68"/>
      <c r="V109" s="39"/>
      <c r="W109" s="68"/>
      <c r="X109" s="39"/>
      <c r="Y109" s="68"/>
      <c r="Z109" s="39"/>
      <c r="AA109" s="242"/>
      <c r="AB109" s="240"/>
      <c r="AC109" s="242"/>
      <c r="AD109" s="240"/>
      <c r="AE109" s="242"/>
      <c r="AF109" s="240"/>
      <c r="AG109" s="242"/>
      <c r="AH109" s="240"/>
      <c r="AI109" s="242"/>
      <c r="AJ109" s="240"/>
      <c r="AK109" s="242"/>
      <c r="AL109" s="240"/>
      <c r="AM109" s="242"/>
      <c r="AN109" s="244"/>
      <c r="AO109" s="38">
        <v>0</v>
      </c>
      <c r="AP109" s="38">
        <v>0</v>
      </c>
      <c r="AQ109" s="41">
        <v>0</v>
      </c>
      <c r="AR109" s="245"/>
      <c r="AS109" s="41">
        <v>0</v>
      </c>
      <c r="AT109" s="38">
        <v>0</v>
      </c>
      <c r="AU109" s="38">
        <v>0</v>
      </c>
      <c r="AV109" s="38">
        <v>0</v>
      </c>
      <c r="AW109" s="38">
        <v>0</v>
      </c>
      <c r="AX109" s="30" t="str">
        <f t="shared" si="80"/>
        <v/>
      </c>
      <c r="BV109" s="4"/>
      <c r="BW109" s="4"/>
      <c r="CA109" s="32" t="str">
        <f t="shared" si="85"/>
        <v/>
      </c>
      <c r="CB109" s="32"/>
      <c r="CC109" s="32" t="str">
        <f t="shared" si="68"/>
        <v/>
      </c>
      <c r="CD109" s="32"/>
      <c r="CE109" s="32" t="str">
        <f t="shared" si="70"/>
        <v/>
      </c>
      <c r="CF109" s="32" t="str">
        <f t="shared" si="81"/>
        <v/>
      </c>
      <c r="CG109" s="32" t="str">
        <f t="shared" si="82"/>
        <v/>
      </c>
      <c r="CH109" s="32" t="str">
        <f t="shared" si="83"/>
        <v/>
      </c>
      <c r="DA109" s="33">
        <f t="shared" si="86"/>
        <v>0</v>
      </c>
      <c r="DB109" s="33"/>
      <c r="DC109" s="33">
        <f t="shared" si="72"/>
        <v>0</v>
      </c>
      <c r="DD109" s="33"/>
      <c r="DE109" s="33">
        <f t="shared" si="74"/>
        <v>0</v>
      </c>
      <c r="DF109" s="33">
        <f t="shared" si="75"/>
        <v>0</v>
      </c>
      <c r="DG109" s="33">
        <f t="shared" si="76"/>
        <v>0</v>
      </c>
      <c r="DH109" s="33">
        <f t="shared" si="84"/>
        <v>0</v>
      </c>
    </row>
    <row r="110" spans="1:112" ht="14.25" customHeight="1" x14ac:dyDescent="0.2">
      <c r="A110" s="3425" t="s">
        <v>145</v>
      </c>
      <c r="B110" s="3426"/>
      <c r="C110" s="3427"/>
      <c r="D110" s="237">
        <f t="shared" si="77"/>
        <v>0</v>
      </c>
      <c r="E110" s="34">
        <f>SUM(Q110+S110+U110+W110+Y110+AA110+AC110+AE110+AG110+AI110+AK110+AM110)</f>
        <v>0</v>
      </c>
      <c r="F110" s="36">
        <f>SUM(R110+T110+V110+X110+Z110+AB110+AD110+AF110+AH110+AJ110+AL110+AN110)</f>
        <v>0</v>
      </c>
      <c r="G110" s="239"/>
      <c r="H110" s="240"/>
      <c r="I110" s="239"/>
      <c r="J110" s="241"/>
      <c r="K110" s="239"/>
      <c r="L110" s="240"/>
      <c r="M110" s="239"/>
      <c r="N110" s="240"/>
      <c r="O110" s="242"/>
      <c r="P110" s="240"/>
      <c r="Q110" s="68"/>
      <c r="R110" s="39"/>
      <c r="S110" s="68"/>
      <c r="T110" s="39"/>
      <c r="U110" s="68"/>
      <c r="V110" s="39"/>
      <c r="W110" s="68"/>
      <c r="X110" s="39"/>
      <c r="Y110" s="68"/>
      <c r="Z110" s="39"/>
      <c r="AA110" s="68"/>
      <c r="AB110" s="39"/>
      <c r="AC110" s="68"/>
      <c r="AD110" s="39"/>
      <c r="AE110" s="68"/>
      <c r="AF110" s="39"/>
      <c r="AG110" s="68"/>
      <c r="AH110" s="39"/>
      <c r="AI110" s="68"/>
      <c r="AJ110" s="39"/>
      <c r="AK110" s="68"/>
      <c r="AL110" s="39"/>
      <c r="AM110" s="68"/>
      <c r="AN110" s="40"/>
      <c r="AO110" s="38">
        <v>0</v>
      </c>
      <c r="AP110" s="38">
        <v>0</v>
      </c>
      <c r="AQ110" s="41">
        <v>0</v>
      </c>
      <c r="AR110" s="41">
        <v>0</v>
      </c>
      <c r="AS110" s="41">
        <v>0</v>
      </c>
      <c r="AT110" s="38">
        <v>0</v>
      </c>
      <c r="AU110" s="38">
        <v>0</v>
      </c>
      <c r="AV110" s="38">
        <v>0</v>
      </c>
      <c r="AW110" s="38">
        <v>0</v>
      </c>
      <c r="AX110" s="30" t="str">
        <f t="shared" si="80"/>
        <v/>
      </c>
      <c r="BV110" s="4"/>
      <c r="BW110" s="4"/>
      <c r="CA110" s="32" t="str">
        <f t="shared" si="85"/>
        <v/>
      </c>
      <c r="CB110" s="32" t="str">
        <f t="shared" ref="CB110:CB142" si="88">IF(DB110=1,"* Las consultas de 60 años NO DEBEN ser mayor que el total de Consultas entre 60-64 Años. ","")</f>
        <v/>
      </c>
      <c r="CC110" s="32" t="str">
        <f t="shared" si="68"/>
        <v/>
      </c>
      <c r="CD110" s="32" t="str">
        <f t="shared" ref="CD110:CD142" si="89">IF(AND(AP110="",D110&lt;&gt;0),"* Recuerde que las Embarazadas deben ser incluídas en el ingreso por rango Etario (Digite CEROS si no tiene). ",IF(F110&lt;AP110,"* Las Embarazadas NO DEBEN ser mayor al total de mujeres. ",""))</f>
        <v/>
      </c>
      <c r="CE110" s="32" t="str">
        <f t="shared" si="70"/>
        <v/>
      </c>
      <c r="CF110" s="32" t="str">
        <f t="shared" si="81"/>
        <v/>
      </c>
      <c r="CG110" s="32" t="str">
        <f t="shared" si="82"/>
        <v/>
      </c>
      <c r="CH110" s="32" t="str">
        <f t="shared" si="83"/>
        <v/>
      </c>
      <c r="DA110" s="33">
        <f t="shared" si="86"/>
        <v>0</v>
      </c>
      <c r="DB110" s="33">
        <f t="shared" ref="DB110:DB142" si="90">IF(AR110&gt;(AI110+AJ110),1,0)</f>
        <v>0</v>
      </c>
      <c r="DC110" s="33">
        <f t="shared" si="72"/>
        <v>0</v>
      </c>
      <c r="DD110" s="33">
        <f t="shared" ref="DD110:DD142" si="91">IF(AND(AP110="",D110&lt;&gt;0),1,IF(F110&lt;AP110,1,0))</f>
        <v>0</v>
      </c>
      <c r="DE110" s="33">
        <f t="shared" si="74"/>
        <v>0</v>
      </c>
      <c r="DF110" s="33">
        <f t="shared" si="75"/>
        <v>0</v>
      </c>
      <c r="DG110" s="33">
        <f t="shared" si="76"/>
        <v>0</v>
      </c>
      <c r="DH110" s="33">
        <f t="shared" si="84"/>
        <v>0</v>
      </c>
    </row>
    <row r="111" spans="1:112" x14ac:dyDescent="0.2">
      <c r="A111" s="3425" t="s">
        <v>146</v>
      </c>
      <c r="B111" s="3426"/>
      <c r="C111" s="3427"/>
      <c r="D111" s="237">
        <f t="shared" si="77"/>
        <v>0</v>
      </c>
      <c r="E111" s="34">
        <f>SUM(Q111+S111+U111+W111+Y111+AA111+AC111+AE111+AG111+AI111+AK111+AM111)</f>
        <v>0</v>
      </c>
      <c r="F111" s="36">
        <f>SUM(R111+T111+V111+X111+Z111+AB111+AD111+AF111+AH111+AJ111+AL111+AN111)</f>
        <v>0</v>
      </c>
      <c r="G111" s="239"/>
      <c r="H111" s="240"/>
      <c r="I111" s="239"/>
      <c r="J111" s="241"/>
      <c r="K111" s="239"/>
      <c r="L111" s="240"/>
      <c r="M111" s="239"/>
      <c r="N111" s="240"/>
      <c r="O111" s="242"/>
      <c r="P111" s="240"/>
      <c r="Q111" s="68"/>
      <c r="R111" s="39"/>
      <c r="S111" s="68"/>
      <c r="T111" s="39"/>
      <c r="U111" s="68"/>
      <c r="V111" s="39"/>
      <c r="W111" s="68"/>
      <c r="X111" s="39"/>
      <c r="Y111" s="68"/>
      <c r="Z111" s="39"/>
      <c r="AA111" s="68"/>
      <c r="AB111" s="39"/>
      <c r="AC111" s="68"/>
      <c r="AD111" s="39"/>
      <c r="AE111" s="68"/>
      <c r="AF111" s="39"/>
      <c r="AG111" s="68"/>
      <c r="AH111" s="39"/>
      <c r="AI111" s="68"/>
      <c r="AJ111" s="39"/>
      <c r="AK111" s="68"/>
      <c r="AL111" s="39"/>
      <c r="AM111" s="68"/>
      <c r="AN111" s="40"/>
      <c r="AO111" s="38">
        <v>0</v>
      </c>
      <c r="AP111" s="38">
        <v>0</v>
      </c>
      <c r="AQ111" s="41">
        <v>0</v>
      </c>
      <c r="AR111" s="41">
        <v>0</v>
      </c>
      <c r="AS111" s="41">
        <v>0</v>
      </c>
      <c r="AT111" s="38">
        <v>0</v>
      </c>
      <c r="AU111" s="38">
        <v>0</v>
      </c>
      <c r="AV111" s="38">
        <v>0</v>
      </c>
      <c r="AW111" s="38">
        <v>0</v>
      </c>
      <c r="AX111" s="30" t="str">
        <f t="shared" si="80"/>
        <v/>
      </c>
      <c r="BV111" s="4"/>
      <c r="BW111" s="4"/>
      <c r="CA111" s="32" t="str">
        <f t="shared" si="85"/>
        <v/>
      </c>
      <c r="CB111" s="32" t="str">
        <f t="shared" si="88"/>
        <v/>
      </c>
      <c r="CC111" s="32" t="str">
        <f t="shared" si="68"/>
        <v/>
      </c>
      <c r="CD111" s="32" t="str">
        <f t="shared" si="89"/>
        <v/>
      </c>
      <c r="CE111" s="32" t="str">
        <f t="shared" si="70"/>
        <v/>
      </c>
      <c r="CF111" s="32" t="str">
        <f t="shared" si="81"/>
        <v/>
      </c>
      <c r="CG111" s="32" t="str">
        <f t="shared" si="82"/>
        <v/>
      </c>
      <c r="CH111" s="32" t="str">
        <f t="shared" si="83"/>
        <v/>
      </c>
      <c r="DA111" s="33">
        <f t="shared" si="86"/>
        <v>0</v>
      </c>
      <c r="DB111" s="33">
        <f t="shared" si="90"/>
        <v>0</v>
      </c>
      <c r="DC111" s="33">
        <f t="shared" si="72"/>
        <v>0</v>
      </c>
      <c r="DD111" s="33">
        <f t="shared" si="91"/>
        <v>0</v>
      </c>
      <c r="DE111" s="33">
        <f t="shared" si="74"/>
        <v>0</v>
      </c>
      <c r="DF111" s="33">
        <f t="shared" si="75"/>
        <v>0</v>
      </c>
      <c r="DG111" s="33">
        <f t="shared" si="76"/>
        <v>0</v>
      </c>
      <c r="DH111" s="33">
        <f t="shared" si="84"/>
        <v>0</v>
      </c>
    </row>
    <row r="112" spans="1:112" ht="14.25" customHeight="1" x14ac:dyDescent="0.2">
      <c r="A112" s="3425" t="s">
        <v>147</v>
      </c>
      <c r="B112" s="3426"/>
      <c r="C112" s="3427"/>
      <c r="D112" s="237">
        <f t="shared" si="77"/>
        <v>0</v>
      </c>
      <c r="E112" s="34">
        <f t="shared" si="78"/>
        <v>0</v>
      </c>
      <c r="F112" s="36">
        <f t="shared" si="79"/>
        <v>0</v>
      </c>
      <c r="G112" s="246"/>
      <c r="H112" s="248"/>
      <c r="I112" s="37"/>
      <c r="J112" s="69"/>
      <c r="K112" s="37"/>
      <c r="L112" s="39"/>
      <c r="M112" s="37"/>
      <c r="N112" s="39"/>
      <c r="O112" s="68"/>
      <c r="P112" s="39"/>
      <c r="Q112" s="68"/>
      <c r="R112" s="39"/>
      <c r="S112" s="68"/>
      <c r="T112" s="39"/>
      <c r="U112" s="68"/>
      <c r="V112" s="39"/>
      <c r="W112" s="68"/>
      <c r="X112" s="39"/>
      <c r="Y112" s="68"/>
      <c r="Z112" s="39"/>
      <c r="AA112" s="68"/>
      <c r="AB112" s="39"/>
      <c r="AC112" s="68"/>
      <c r="AD112" s="39"/>
      <c r="AE112" s="68"/>
      <c r="AF112" s="39"/>
      <c r="AG112" s="68"/>
      <c r="AH112" s="39"/>
      <c r="AI112" s="68"/>
      <c r="AJ112" s="39"/>
      <c r="AK112" s="68"/>
      <c r="AL112" s="39"/>
      <c r="AM112" s="68"/>
      <c r="AN112" s="40"/>
      <c r="AO112" s="38">
        <v>0</v>
      </c>
      <c r="AP112" s="38">
        <v>0</v>
      </c>
      <c r="AQ112" s="41">
        <v>0</v>
      </c>
      <c r="AR112" s="41">
        <v>0</v>
      </c>
      <c r="AS112" s="41">
        <v>0</v>
      </c>
      <c r="AT112" s="38">
        <v>0</v>
      </c>
      <c r="AU112" s="38">
        <v>0</v>
      </c>
      <c r="AV112" s="38">
        <v>0</v>
      </c>
      <c r="AW112" s="38">
        <v>0</v>
      </c>
      <c r="AX112" s="30" t="str">
        <f t="shared" si="80"/>
        <v/>
      </c>
      <c r="BV112" s="4"/>
      <c r="BW112" s="4"/>
      <c r="CA112" s="32" t="str">
        <f t="shared" si="85"/>
        <v/>
      </c>
      <c r="CB112" s="32" t="str">
        <f t="shared" si="88"/>
        <v/>
      </c>
      <c r="CC112" s="32" t="str">
        <f t="shared" si="68"/>
        <v/>
      </c>
      <c r="CD112" s="32" t="str">
        <f t="shared" si="89"/>
        <v/>
      </c>
      <c r="CE112" s="32" t="str">
        <f t="shared" si="70"/>
        <v/>
      </c>
      <c r="CF112" s="32" t="str">
        <f t="shared" si="81"/>
        <v/>
      </c>
      <c r="CG112" s="32" t="str">
        <f t="shared" si="82"/>
        <v/>
      </c>
      <c r="CH112" s="32" t="str">
        <f t="shared" si="83"/>
        <v/>
      </c>
      <c r="DA112" s="33">
        <f t="shared" si="86"/>
        <v>0</v>
      </c>
      <c r="DB112" s="33">
        <f t="shared" si="90"/>
        <v>0</v>
      </c>
      <c r="DC112" s="33">
        <f t="shared" si="72"/>
        <v>0</v>
      </c>
      <c r="DD112" s="33">
        <f t="shared" si="91"/>
        <v>0</v>
      </c>
      <c r="DE112" s="33">
        <f t="shared" si="74"/>
        <v>0</v>
      </c>
      <c r="DF112" s="33">
        <f t="shared" si="75"/>
        <v>0</v>
      </c>
      <c r="DG112" s="33">
        <f t="shared" si="76"/>
        <v>0</v>
      </c>
      <c r="DH112" s="33">
        <f t="shared" si="84"/>
        <v>0</v>
      </c>
    </row>
    <row r="113" spans="1:112" ht="14.25" customHeight="1" x14ac:dyDescent="0.2">
      <c r="A113" s="3425" t="s">
        <v>148</v>
      </c>
      <c r="B113" s="3426"/>
      <c r="C113" s="3427"/>
      <c r="D113" s="237">
        <f t="shared" si="77"/>
        <v>0</v>
      </c>
      <c r="E113" s="34">
        <f t="shared" si="78"/>
        <v>0</v>
      </c>
      <c r="F113" s="36">
        <f t="shared" si="79"/>
        <v>0</v>
      </c>
      <c r="G113" s="246"/>
      <c r="H113" s="248"/>
      <c r="I113" s="37"/>
      <c r="J113" s="69"/>
      <c r="K113" s="37"/>
      <c r="L113" s="39"/>
      <c r="M113" s="37"/>
      <c r="N113" s="39"/>
      <c r="O113" s="68"/>
      <c r="P113" s="39"/>
      <c r="Q113" s="68"/>
      <c r="R113" s="39"/>
      <c r="S113" s="68"/>
      <c r="T113" s="39"/>
      <c r="U113" s="68"/>
      <c r="V113" s="39"/>
      <c r="W113" s="68"/>
      <c r="X113" s="39"/>
      <c r="Y113" s="68"/>
      <c r="Z113" s="39"/>
      <c r="AA113" s="68"/>
      <c r="AB113" s="39"/>
      <c r="AC113" s="68"/>
      <c r="AD113" s="39"/>
      <c r="AE113" s="68"/>
      <c r="AF113" s="39"/>
      <c r="AG113" s="68"/>
      <c r="AH113" s="39"/>
      <c r="AI113" s="68"/>
      <c r="AJ113" s="39"/>
      <c r="AK113" s="68"/>
      <c r="AL113" s="39"/>
      <c r="AM113" s="68"/>
      <c r="AN113" s="40"/>
      <c r="AO113" s="38">
        <v>0</v>
      </c>
      <c r="AP113" s="38">
        <v>0</v>
      </c>
      <c r="AQ113" s="41">
        <v>0</v>
      </c>
      <c r="AR113" s="41">
        <v>0</v>
      </c>
      <c r="AS113" s="41">
        <v>0</v>
      </c>
      <c r="AT113" s="38">
        <v>0</v>
      </c>
      <c r="AU113" s="38">
        <v>0</v>
      </c>
      <c r="AV113" s="38">
        <v>0</v>
      </c>
      <c r="AW113" s="38">
        <v>0</v>
      </c>
      <c r="AX113" s="30" t="str">
        <f t="shared" si="80"/>
        <v/>
      </c>
      <c r="BV113" s="4"/>
      <c r="BW113" s="4"/>
      <c r="CA113" s="32" t="str">
        <f t="shared" si="85"/>
        <v/>
      </c>
      <c r="CB113" s="32" t="str">
        <f t="shared" si="88"/>
        <v/>
      </c>
      <c r="CC113" s="32" t="str">
        <f t="shared" si="68"/>
        <v/>
      </c>
      <c r="CD113" s="32" t="str">
        <f t="shared" si="89"/>
        <v/>
      </c>
      <c r="CE113" s="32" t="str">
        <f t="shared" si="70"/>
        <v/>
      </c>
      <c r="CF113" s="32" t="str">
        <f t="shared" si="81"/>
        <v/>
      </c>
      <c r="CG113" s="32" t="str">
        <f t="shared" si="82"/>
        <v/>
      </c>
      <c r="CH113" s="32" t="str">
        <f t="shared" si="83"/>
        <v/>
      </c>
      <c r="DA113" s="33">
        <f t="shared" si="86"/>
        <v>0</v>
      </c>
      <c r="DB113" s="33">
        <f t="shared" si="90"/>
        <v>0</v>
      </c>
      <c r="DC113" s="33">
        <f t="shared" si="72"/>
        <v>0</v>
      </c>
      <c r="DD113" s="33">
        <f t="shared" si="91"/>
        <v>0</v>
      </c>
      <c r="DE113" s="33">
        <f t="shared" si="74"/>
        <v>0</v>
      </c>
      <c r="DF113" s="33">
        <f t="shared" si="75"/>
        <v>0</v>
      </c>
      <c r="DG113" s="33">
        <f t="shared" si="76"/>
        <v>0</v>
      </c>
      <c r="DH113" s="33">
        <f t="shared" si="84"/>
        <v>0</v>
      </c>
    </row>
    <row r="114" spans="1:112" ht="14.25" customHeight="1" x14ac:dyDescent="0.2">
      <c r="A114" s="3425" t="s">
        <v>149</v>
      </c>
      <c r="B114" s="3426"/>
      <c r="C114" s="3427"/>
      <c r="D114" s="237">
        <f t="shared" si="77"/>
        <v>0</v>
      </c>
      <c r="E114" s="34">
        <f t="shared" si="78"/>
        <v>0</v>
      </c>
      <c r="F114" s="36">
        <f t="shared" si="79"/>
        <v>0</v>
      </c>
      <c r="G114" s="246"/>
      <c r="H114" s="248"/>
      <c r="I114" s="37"/>
      <c r="J114" s="69"/>
      <c r="K114" s="37"/>
      <c r="L114" s="39"/>
      <c r="M114" s="37"/>
      <c r="N114" s="39"/>
      <c r="O114" s="68"/>
      <c r="P114" s="39"/>
      <c r="Q114" s="68"/>
      <c r="R114" s="39"/>
      <c r="S114" s="68"/>
      <c r="T114" s="39"/>
      <c r="U114" s="68"/>
      <c r="V114" s="39"/>
      <c r="W114" s="68"/>
      <c r="X114" s="39"/>
      <c r="Y114" s="68"/>
      <c r="Z114" s="39"/>
      <c r="AA114" s="68"/>
      <c r="AB114" s="39"/>
      <c r="AC114" s="68"/>
      <c r="AD114" s="39"/>
      <c r="AE114" s="68"/>
      <c r="AF114" s="39"/>
      <c r="AG114" s="68"/>
      <c r="AH114" s="39"/>
      <c r="AI114" s="68"/>
      <c r="AJ114" s="39"/>
      <c r="AK114" s="68"/>
      <c r="AL114" s="39"/>
      <c r="AM114" s="68"/>
      <c r="AN114" s="40"/>
      <c r="AO114" s="38">
        <v>0</v>
      </c>
      <c r="AP114" s="38">
        <v>0</v>
      </c>
      <c r="AQ114" s="41">
        <v>0</v>
      </c>
      <c r="AR114" s="41">
        <v>0</v>
      </c>
      <c r="AS114" s="41">
        <v>0</v>
      </c>
      <c r="AT114" s="38">
        <v>0</v>
      </c>
      <c r="AU114" s="38">
        <v>0</v>
      </c>
      <c r="AV114" s="38">
        <v>0</v>
      </c>
      <c r="AW114" s="38">
        <v>0</v>
      </c>
      <c r="AX114" s="30" t="str">
        <f t="shared" si="80"/>
        <v/>
      </c>
      <c r="BV114" s="4"/>
      <c r="BW114" s="4"/>
      <c r="CA114" s="32" t="str">
        <f t="shared" si="85"/>
        <v/>
      </c>
      <c r="CB114" s="32" t="str">
        <f t="shared" si="88"/>
        <v/>
      </c>
      <c r="CC114" s="32" t="str">
        <f t="shared" si="68"/>
        <v/>
      </c>
      <c r="CD114" s="32" t="str">
        <f t="shared" si="89"/>
        <v/>
      </c>
      <c r="CE114" s="32" t="str">
        <f t="shared" si="70"/>
        <v/>
      </c>
      <c r="CF114" s="32" t="str">
        <f t="shared" si="81"/>
        <v/>
      </c>
      <c r="CG114" s="32" t="str">
        <f t="shared" si="82"/>
        <v/>
      </c>
      <c r="CH114" s="32" t="str">
        <f t="shared" si="83"/>
        <v/>
      </c>
      <c r="DA114" s="33">
        <f t="shared" si="86"/>
        <v>0</v>
      </c>
      <c r="DB114" s="33">
        <f t="shared" si="90"/>
        <v>0</v>
      </c>
      <c r="DC114" s="33">
        <f t="shared" si="72"/>
        <v>0</v>
      </c>
      <c r="DD114" s="33">
        <f t="shared" si="91"/>
        <v>0</v>
      </c>
      <c r="DE114" s="33">
        <f t="shared" si="74"/>
        <v>0</v>
      </c>
      <c r="DF114" s="33">
        <f t="shared" si="75"/>
        <v>0</v>
      </c>
      <c r="DG114" s="33">
        <f t="shared" si="76"/>
        <v>0</v>
      </c>
      <c r="DH114" s="33">
        <f t="shared" si="84"/>
        <v>0</v>
      </c>
    </row>
    <row r="115" spans="1:112" ht="14.25" customHeight="1" x14ac:dyDescent="0.2">
      <c r="A115" s="3425" t="s">
        <v>150</v>
      </c>
      <c r="B115" s="3426"/>
      <c r="C115" s="3427"/>
      <c r="D115" s="237">
        <f t="shared" si="77"/>
        <v>0</v>
      </c>
      <c r="E115" s="34">
        <f t="shared" si="78"/>
        <v>0</v>
      </c>
      <c r="F115" s="36">
        <f t="shared" si="79"/>
        <v>0</v>
      </c>
      <c r="G115" s="246"/>
      <c r="H115" s="248"/>
      <c r="I115" s="37"/>
      <c r="J115" s="69"/>
      <c r="K115" s="37"/>
      <c r="L115" s="39"/>
      <c r="M115" s="37"/>
      <c r="N115" s="39"/>
      <c r="O115" s="68"/>
      <c r="P115" s="39"/>
      <c r="Q115" s="68"/>
      <c r="R115" s="39"/>
      <c r="S115" s="68"/>
      <c r="T115" s="39"/>
      <c r="U115" s="68"/>
      <c r="V115" s="39"/>
      <c r="W115" s="68"/>
      <c r="X115" s="39"/>
      <c r="Y115" s="68"/>
      <c r="Z115" s="39"/>
      <c r="AA115" s="68"/>
      <c r="AB115" s="39"/>
      <c r="AC115" s="68"/>
      <c r="AD115" s="39"/>
      <c r="AE115" s="68"/>
      <c r="AF115" s="39"/>
      <c r="AG115" s="68"/>
      <c r="AH115" s="39"/>
      <c r="AI115" s="68"/>
      <c r="AJ115" s="39"/>
      <c r="AK115" s="68"/>
      <c r="AL115" s="39"/>
      <c r="AM115" s="68"/>
      <c r="AN115" s="40"/>
      <c r="AO115" s="38">
        <v>0</v>
      </c>
      <c r="AP115" s="38">
        <v>0</v>
      </c>
      <c r="AQ115" s="41">
        <v>0</v>
      </c>
      <c r="AR115" s="41">
        <v>0</v>
      </c>
      <c r="AS115" s="41">
        <v>0</v>
      </c>
      <c r="AT115" s="38">
        <v>0</v>
      </c>
      <c r="AU115" s="38">
        <v>0</v>
      </c>
      <c r="AV115" s="38">
        <v>0</v>
      </c>
      <c r="AW115" s="38">
        <v>0</v>
      </c>
      <c r="AX115" s="30" t="str">
        <f t="shared" si="80"/>
        <v/>
      </c>
      <c r="BV115" s="4"/>
      <c r="BW115" s="4"/>
      <c r="CA115" s="32" t="str">
        <f t="shared" si="85"/>
        <v/>
      </c>
      <c r="CB115" s="32" t="str">
        <f t="shared" si="88"/>
        <v/>
      </c>
      <c r="CC115" s="32" t="str">
        <f t="shared" si="68"/>
        <v/>
      </c>
      <c r="CD115" s="32" t="str">
        <f t="shared" si="89"/>
        <v/>
      </c>
      <c r="CE115" s="32" t="str">
        <f t="shared" si="70"/>
        <v/>
      </c>
      <c r="CF115" s="32" t="str">
        <f t="shared" si="81"/>
        <v/>
      </c>
      <c r="CG115" s="32" t="str">
        <f t="shared" si="82"/>
        <v/>
      </c>
      <c r="CH115" s="32" t="str">
        <f t="shared" si="83"/>
        <v/>
      </c>
      <c r="DA115" s="33">
        <f t="shared" si="86"/>
        <v>0</v>
      </c>
      <c r="DB115" s="33">
        <f t="shared" si="90"/>
        <v>0</v>
      </c>
      <c r="DC115" s="33">
        <f t="shared" si="72"/>
        <v>0</v>
      </c>
      <c r="DD115" s="33">
        <f t="shared" si="91"/>
        <v>0</v>
      </c>
      <c r="DE115" s="33">
        <f t="shared" si="74"/>
        <v>0</v>
      </c>
      <c r="DF115" s="33">
        <f t="shared" si="75"/>
        <v>0</v>
      </c>
      <c r="DG115" s="33">
        <f t="shared" si="76"/>
        <v>0</v>
      </c>
      <c r="DH115" s="33">
        <f t="shared" si="84"/>
        <v>0</v>
      </c>
    </row>
    <row r="116" spans="1:112" ht="14.25" customHeight="1" x14ac:dyDescent="0.2">
      <c r="A116" s="3433" t="s">
        <v>151</v>
      </c>
      <c r="B116" s="3433"/>
      <c r="C116" s="3433"/>
      <c r="D116" s="237">
        <f t="shared" si="77"/>
        <v>0</v>
      </c>
      <c r="E116" s="34">
        <f>SUM(S116+U116+W116+Y116+AA116+AC116+AE116+AG116+AI116+AK116+AM116)</f>
        <v>0</v>
      </c>
      <c r="F116" s="36">
        <f>SUM(T116+V116+X116+Z116+AB116+AD116+AF116+AH116+AJ116+AL116+AN116)</f>
        <v>0</v>
      </c>
      <c r="G116" s="65"/>
      <c r="H116" s="66"/>
      <c r="I116" s="65"/>
      <c r="J116" s="247"/>
      <c r="K116" s="65"/>
      <c r="L116" s="66"/>
      <c r="M116" s="65"/>
      <c r="N116" s="66"/>
      <c r="O116" s="111"/>
      <c r="P116" s="66"/>
      <c r="Q116" s="111"/>
      <c r="R116" s="66"/>
      <c r="S116" s="68"/>
      <c r="T116" s="39"/>
      <c r="U116" s="68"/>
      <c r="V116" s="39"/>
      <c r="W116" s="68"/>
      <c r="X116" s="39"/>
      <c r="Y116" s="68"/>
      <c r="Z116" s="39"/>
      <c r="AA116" s="68"/>
      <c r="AB116" s="39"/>
      <c r="AC116" s="68"/>
      <c r="AD116" s="39"/>
      <c r="AE116" s="68"/>
      <c r="AF116" s="39"/>
      <c r="AG116" s="68"/>
      <c r="AH116" s="39"/>
      <c r="AI116" s="68"/>
      <c r="AJ116" s="39"/>
      <c r="AK116" s="68"/>
      <c r="AL116" s="39"/>
      <c r="AM116" s="68"/>
      <c r="AN116" s="40"/>
      <c r="AO116" s="38">
        <v>0</v>
      </c>
      <c r="AP116" s="38">
        <v>0</v>
      </c>
      <c r="AQ116" s="41">
        <v>0</v>
      </c>
      <c r="AR116" s="41">
        <v>0</v>
      </c>
      <c r="AS116" s="41">
        <v>0</v>
      </c>
      <c r="AT116" s="38">
        <v>0</v>
      </c>
      <c r="AU116" s="38">
        <v>0</v>
      </c>
      <c r="AV116" s="38">
        <v>0</v>
      </c>
      <c r="AW116" s="38">
        <v>0</v>
      </c>
      <c r="AX116" s="30" t="str">
        <f t="shared" si="80"/>
        <v/>
      </c>
      <c r="BV116" s="4"/>
      <c r="BW116" s="4"/>
      <c r="CA116" s="32" t="str">
        <f t="shared" si="85"/>
        <v/>
      </c>
      <c r="CB116" s="32" t="str">
        <f t="shared" si="88"/>
        <v/>
      </c>
      <c r="CC116" s="32" t="str">
        <f t="shared" si="68"/>
        <v/>
      </c>
      <c r="CD116" s="32" t="str">
        <f t="shared" si="89"/>
        <v/>
      </c>
      <c r="CE116" s="32" t="str">
        <f t="shared" si="70"/>
        <v/>
      </c>
      <c r="CF116" s="32" t="str">
        <f t="shared" si="81"/>
        <v/>
      </c>
      <c r="CG116" s="32" t="str">
        <f t="shared" si="82"/>
        <v/>
      </c>
      <c r="CH116" s="32" t="str">
        <f t="shared" si="83"/>
        <v/>
      </c>
      <c r="DA116" s="33">
        <f t="shared" si="86"/>
        <v>0</v>
      </c>
      <c r="DB116" s="33">
        <f t="shared" si="90"/>
        <v>0</v>
      </c>
      <c r="DC116" s="33">
        <f t="shared" si="72"/>
        <v>0</v>
      </c>
      <c r="DD116" s="33">
        <f t="shared" si="91"/>
        <v>0</v>
      </c>
      <c r="DE116" s="33">
        <f t="shared" si="74"/>
        <v>0</v>
      </c>
      <c r="DF116" s="33">
        <f t="shared" si="75"/>
        <v>0</v>
      </c>
      <c r="DG116" s="33">
        <f t="shared" si="76"/>
        <v>0</v>
      </c>
      <c r="DH116" s="33">
        <f t="shared" si="84"/>
        <v>0</v>
      </c>
    </row>
    <row r="117" spans="1:112" ht="14.25" customHeight="1" x14ac:dyDescent="0.2">
      <c r="A117" s="3433" t="s">
        <v>152</v>
      </c>
      <c r="B117" s="3433"/>
      <c r="C117" s="3433"/>
      <c r="D117" s="237">
        <f t="shared" si="77"/>
        <v>16</v>
      </c>
      <c r="E117" s="34">
        <f>SUM(S117+U117+W117+Y117+AA117+AC117+AE117+AG117+AI117+AK117+AM117)</f>
        <v>6</v>
      </c>
      <c r="F117" s="36">
        <f>SUM(T117+V117+X117+Z117+AB117+AD117+AF117+AH117+AJ117+AL117+AN117)</f>
        <v>10</v>
      </c>
      <c r="G117" s="239"/>
      <c r="H117" s="240"/>
      <c r="I117" s="239"/>
      <c r="J117" s="241"/>
      <c r="K117" s="239"/>
      <c r="L117" s="240"/>
      <c r="M117" s="239"/>
      <c r="N117" s="240"/>
      <c r="O117" s="242"/>
      <c r="P117" s="240"/>
      <c r="Q117" s="242"/>
      <c r="R117" s="240"/>
      <c r="S117" s="68">
        <v>0</v>
      </c>
      <c r="T117" s="39">
        <v>0</v>
      </c>
      <c r="U117" s="68">
        <v>0</v>
      </c>
      <c r="V117" s="39">
        <v>0</v>
      </c>
      <c r="W117" s="68">
        <v>0</v>
      </c>
      <c r="X117" s="39">
        <v>0</v>
      </c>
      <c r="Y117" s="68">
        <v>2</v>
      </c>
      <c r="Z117" s="39">
        <v>3</v>
      </c>
      <c r="AA117" s="68">
        <v>1</v>
      </c>
      <c r="AB117" s="39">
        <v>1</v>
      </c>
      <c r="AC117" s="68">
        <v>0</v>
      </c>
      <c r="AD117" s="39">
        <v>1</v>
      </c>
      <c r="AE117" s="68">
        <v>2</v>
      </c>
      <c r="AF117" s="39">
        <v>2</v>
      </c>
      <c r="AG117" s="68">
        <v>1</v>
      </c>
      <c r="AH117" s="39">
        <v>3</v>
      </c>
      <c r="AI117" s="68">
        <v>0</v>
      </c>
      <c r="AJ117" s="39">
        <v>0</v>
      </c>
      <c r="AK117" s="68">
        <v>0</v>
      </c>
      <c r="AL117" s="39">
        <v>0</v>
      </c>
      <c r="AM117" s="68">
        <v>0</v>
      </c>
      <c r="AN117" s="40">
        <v>0</v>
      </c>
      <c r="AO117" s="38">
        <v>0</v>
      </c>
      <c r="AP117" s="38">
        <v>0</v>
      </c>
      <c r="AQ117" s="41">
        <v>16</v>
      </c>
      <c r="AR117" s="41">
        <v>0</v>
      </c>
      <c r="AS117" s="41">
        <v>0</v>
      </c>
      <c r="AT117" s="38">
        <v>0</v>
      </c>
      <c r="AU117" s="38">
        <v>0</v>
      </c>
      <c r="AV117" s="38">
        <v>0</v>
      </c>
      <c r="AW117" s="38">
        <v>0</v>
      </c>
      <c r="AX117" s="30" t="str">
        <f t="shared" si="80"/>
        <v/>
      </c>
      <c r="BV117" s="4"/>
      <c r="BW117" s="4"/>
      <c r="CA117" s="32" t="str">
        <f t="shared" si="85"/>
        <v/>
      </c>
      <c r="CB117" s="32" t="str">
        <f t="shared" si="88"/>
        <v/>
      </c>
      <c r="CC117" s="32" t="str">
        <f t="shared" si="68"/>
        <v/>
      </c>
      <c r="CD117" s="32" t="str">
        <f t="shared" si="89"/>
        <v/>
      </c>
      <c r="CE117" s="32" t="str">
        <f t="shared" si="70"/>
        <v/>
      </c>
      <c r="CF117" s="32" t="str">
        <f t="shared" si="81"/>
        <v/>
      </c>
      <c r="CG117" s="32" t="str">
        <f t="shared" si="82"/>
        <v/>
      </c>
      <c r="CH117" s="32" t="str">
        <f t="shared" si="83"/>
        <v/>
      </c>
      <c r="DA117" s="33">
        <f t="shared" si="86"/>
        <v>0</v>
      </c>
      <c r="DB117" s="33">
        <f t="shared" si="90"/>
        <v>0</v>
      </c>
      <c r="DC117" s="33">
        <f t="shared" si="72"/>
        <v>0</v>
      </c>
      <c r="DD117" s="33">
        <f t="shared" si="91"/>
        <v>0</v>
      </c>
      <c r="DE117" s="33">
        <f t="shared" si="74"/>
        <v>0</v>
      </c>
      <c r="DF117" s="33">
        <f t="shared" si="75"/>
        <v>0</v>
      </c>
      <c r="DG117" s="33">
        <f t="shared" si="76"/>
        <v>0</v>
      </c>
      <c r="DH117" s="33">
        <f t="shared" si="84"/>
        <v>0</v>
      </c>
    </row>
    <row r="118" spans="1:112" ht="14.25" customHeight="1" x14ac:dyDescent="0.2">
      <c r="A118" s="3425" t="s">
        <v>153</v>
      </c>
      <c r="B118" s="3426"/>
      <c r="C118" s="3427"/>
      <c r="D118" s="237">
        <f t="shared" si="77"/>
        <v>17</v>
      </c>
      <c r="E118" s="34">
        <f>SUM(U118+W118+Y118+AA118+AC118+AE118+AG118+AI118+AK118+AM118)</f>
        <v>4</v>
      </c>
      <c r="F118" s="36">
        <f>SUM(V118+X118+Z118+AB118+AD118+AF118+AH118+AJ118+AL118+AN118)</f>
        <v>13</v>
      </c>
      <c r="G118" s="239"/>
      <c r="H118" s="240"/>
      <c r="I118" s="239"/>
      <c r="J118" s="241"/>
      <c r="K118" s="239"/>
      <c r="L118" s="240"/>
      <c r="M118" s="239"/>
      <c r="N118" s="240"/>
      <c r="O118" s="242"/>
      <c r="P118" s="240"/>
      <c r="Q118" s="242"/>
      <c r="R118" s="240"/>
      <c r="S118" s="242"/>
      <c r="T118" s="240"/>
      <c r="U118" s="68">
        <v>0</v>
      </c>
      <c r="V118" s="39">
        <v>0</v>
      </c>
      <c r="W118" s="68">
        <v>1</v>
      </c>
      <c r="X118" s="39">
        <v>0</v>
      </c>
      <c r="Y118" s="68">
        <v>1</v>
      </c>
      <c r="Z118" s="39">
        <v>2</v>
      </c>
      <c r="AA118" s="68">
        <v>0</v>
      </c>
      <c r="AB118" s="39">
        <v>2</v>
      </c>
      <c r="AC118" s="68">
        <v>0</v>
      </c>
      <c r="AD118" s="39">
        <v>0</v>
      </c>
      <c r="AE118" s="68">
        <v>1</v>
      </c>
      <c r="AF118" s="39">
        <v>5</v>
      </c>
      <c r="AG118" s="68">
        <v>0</v>
      </c>
      <c r="AH118" s="39">
        <v>2</v>
      </c>
      <c r="AI118" s="68">
        <v>0</v>
      </c>
      <c r="AJ118" s="39">
        <v>2</v>
      </c>
      <c r="AK118" s="68">
        <v>1</v>
      </c>
      <c r="AL118" s="39">
        <v>0</v>
      </c>
      <c r="AM118" s="68">
        <v>0</v>
      </c>
      <c r="AN118" s="40">
        <v>0</v>
      </c>
      <c r="AO118" s="38">
        <v>0</v>
      </c>
      <c r="AP118" s="38">
        <v>2</v>
      </c>
      <c r="AQ118" s="41">
        <v>17</v>
      </c>
      <c r="AR118" s="41">
        <v>0</v>
      </c>
      <c r="AS118" s="41">
        <v>0</v>
      </c>
      <c r="AT118" s="38">
        <v>0</v>
      </c>
      <c r="AU118" s="38">
        <v>0</v>
      </c>
      <c r="AV118" s="38">
        <v>0</v>
      </c>
      <c r="AW118" s="38">
        <v>0</v>
      </c>
      <c r="AX118" s="30" t="str">
        <f t="shared" si="80"/>
        <v/>
      </c>
      <c r="BV118" s="4"/>
      <c r="BW118" s="4"/>
      <c r="CA118" s="32" t="str">
        <f t="shared" si="85"/>
        <v/>
      </c>
      <c r="CB118" s="32" t="str">
        <f t="shared" si="88"/>
        <v/>
      </c>
      <c r="CC118" s="32" t="str">
        <f t="shared" si="68"/>
        <v/>
      </c>
      <c r="CD118" s="32" t="str">
        <f t="shared" si="89"/>
        <v/>
      </c>
      <c r="CE118" s="32" t="str">
        <f t="shared" si="70"/>
        <v/>
      </c>
      <c r="CF118" s="32" t="str">
        <f t="shared" si="81"/>
        <v/>
      </c>
      <c r="CG118" s="32" t="str">
        <f t="shared" si="82"/>
        <v/>
      </c>
      <c r="CH118" s="32" t="str">
        <f t="shared" si="83"/>
        <v/>
      </c>
      <c r="DA118" s="33">
        <f t="shared" si="86"/>
        <v>0</v>
      </c>
      <c r="DB118" s="33">
        <f t="shared" si="90"/>
        <v>0</v>
      </c>
      <c r="DC118" s="33">
        <f t="shared" si="72"/>
        <v>0</v>
      </c>
      <c r="DD118" s="33">
        <f t="shared" si="91"/>
        <v>0</v>
      </c>
      <c r="DE118" s="33">
        <f t="shared" si="74"/>
        <v>0</v>
      </c>
      <c r="DF118" s="33">
        <f t="shared" si="75"/>
        <v>0</v>
      </c>
      <c r="DG118" s="33">
        <f t="shared" si="76"/>
        <v>0</v>
      </c>
      <c r="DH118" s="33">
        <f t="shared" si="84"/>
        <v>0</v>
      </c>
    </row>
    <row r="119" spans="1:112" ht="14.25" customHeight="1" x14ac:dyDescent="0.2">
      <c r="A119" s="3425" t="s">
        <v>154</v>
      </c>
      <c r="B119" s="3426"/>
      <c r="C119" s="3427"/>
      <c r="D119" s="237">
        <f t="shared" si="77"/>
        <v>0</v>
      </c>
      <c r="E119" s="34">
        <f>SUM(Y119+AA119+AC119+AE119+AG119+AI119+AK119+AM119)</f>
        <v>0</v>
      </c>
      <c r="F119" s="36">
        <f>SUM(Z119+AB119+AD119+AF119+AH119+AJ119+AL119+AN119)</f>
        <v>0</v>
      </c>
      <c r="G119" s="239"/>
      <c r="H119" s="240"/>
      <c r="I119" s="239"/>
      <c r="J119" s="241"/>
      <c r="K119" s="239"/>
      <c r="L119" s="240"/>
      <c r="M119" s="239"/>
      <c r="N119" s="240"/>
      <c r="O119" s="242"/>
      <c r="P119" s="240"/>
      <c r="Q119" s="242"/>
      <c r="R119" s="240"/>
      <c r="S119" s="242"/>
      <c r="T119" s="240"/>
      <c r="U119" s="242"/>
      <c r="V119" s="240"/>
      <c r="W119" s="242"/>
      <c r="X119" s="240"/>
      <c r="Y119" s="68"/>
      <c r="Z119" s="39"/>
      <c r="AA119" s="68"/>
      <c r="AB119" s="39"/>
      <c r="AC119" s="68"/>
      <c r="AD119" s="39"/>
      <c r="AE119" s="68"/>
      <c r="AF119" s="39"/>
      <c r="AG119" s="68"/>
      <c r="AH119" s="39"/>
      <c r="AI119" s="68"/>
      <c r="AJ119" s="39"/>
      <c r="AK119" s="68"/>
      <c r="AL119" s="39"/>
      <c r="AM119" s="68"/>
      <c r="AN119" s="40"/>
      <c r="AO119" s="243"/>
      <c r="AP119" s="38">
        <v>0</v>
      </c>
      <c r="AQ119" s="41">
        <v>0</v>
      </c>
      <c r="AR119" s="41">
        <v>0</v>
      </c>
      <c r="AS119" s="41">
        <v>0</v>
      </c>
      <c r="AT119" s="38">
        <v>0</v>
      </c>
      <c r="AU119" s="38">
        <v>0</v>
      </c>
      <c r="AV119" s="38">
        <v>0</v>
      </c>
      <c r="AW119" s="38">
        <v>0</v>
      </c>
      <c r="AX119" s="30" t="str">
        <f t="shared" si="80"/>
        <v/>
      </c>
      <c r="BV119" s="4"/>
      <c r="BW119" s="4"/>
      <c r="CA119" s="32"/>
      <c r="CB119" s="32" t="str">
        <f t="shared" si="88"/>
        <v/>
      </c>
      <c r="CC119" s="32" t="str">
        <f t="shared" si="68"/>
        <v/>
      </c>
      <c r="CD119" s="32" t="str">
        <f t="shared" si="89"/>
        <v/>
      </c>
      <c r="CE119" s="32" t="str">
        <f t="shared" si="70"/>
        <v/>
      </c>
      <c r="CF119" s="32" t="str">
        <f t="shared" si="81"/>
        <v/>
      </c>
      <c r="CG119" s="32" t="str">
        <f t="shared" si="82"/>
        <v/>
      </c>
      <c r="CH119" s="32" t="str">
        <f t="shared" si="83"/>
        <v/>
      </c>
      <c r="DA119" s="33"/>
      <c r="DB119" s="33">
        <f t="shared" si="90"/>
        <v>0</v>
      </c>
      <c r="DC119" s="33">
        <f t="shared" si="72"/>
        <v>0</v>
      </c>
      <c r="DD119" s="33">
        <f t="shared" si="91"/>
        <v>0</v>
      </c>
      <c r="DE119" s="33">
        <f t="shared" si="74"/>
        <v>0</v>
      </c>
      <c r="DF119" s="33">
        <f t="shared" si="75"/>
        <v>0</v>
      </c>
      <c r="DG119" s="33">
        <f t="shared" si="76"/>
        <v>0</v>
      </c>
      <c r="DH119" s="33">
        <f t="shared" si="84"/>
        <v>0</v>
      </c>
    </row>
    <row r="120" spans="1:112" x14ac:dyDescent="0.2">
      <c r="A120" s="3437" t="s">
        <v>155</v>
      </c>
      <c r="B120" s="3437"/>
      <c r="C120" s="3437"/>
      <c r="D120" s="237">
        <f t="shared" si="77"/>
        <v>17</v>
      </c>
      <c r="E120" s="34">
        <f>SUM(G120+I120+K120+M120+O120+Q120+S120+U120+W120+Y120+AA120+AC120+AE120+AG120+AI120+AK120+AM120)</f>
        <v>5</v>
      </c>
      <c r="F120" s="36">
        <f t="shared" si="79"/>
        <v>12</v>
      </c>
      <c r="G120" s="37">
        <v>0</v>
      </c>
      <c r="H120" s="39">
        <v>0</v>
      </c>
      <c r="I120" s="37">
        <v>0</v>
      </c>
      <c r="J120" s="69">
        <v>0</v>
      </c>
      <c r="K120" s="37">
        <v>0</v>
      </c>
      <c r="L120" s="39">
        <v>0</v>
      </c>
      <c r="M120" s="37">
        <v>0</v>
      </c>
      <c r="N120" s="39">
        <v>0</v>
      </c>
      <c r="O120" s="68">
        <v>0</v>
      </c>
      <c r="P120" s="39">
        <v>0</v>
      </c>
      <c r="Q120" s="68">
        <v>0</v>
      </c>
      <c r="R120" s="39">
        <v>0</v>
      </c>
      <c r="S120" s="68">
        <v>0</v>
      </c>
      <c r="T120" s="39">
        <v>0</v>
      </c>
      <c r="U120" s="68">
        <v>0</v>
      </c>
      <c r="V120" s="39">
        <v>0</v>
      </c>
      <c r="W120" s="68">
        <v>0</v>
      </c>
      <c r="X120" s="39">
        <v>0</v>
      </c>
      <c r="Y120" s="68">
        <v>2</v>
      </c>
      <c r="Z120" s="39">
        <v>4</v>
      </c>
      <c r="AA120" s="68">
        <v>1</v>
      </c>
      <c r="AB120" s="39">
        <v>4</v>
      </c>
      <c r="AC120" s="68">
        <v>0</v>
      </c>
      <c r="AD120" s="39">
        <v>0</v>
      </c>
      <c r="AE120" s="68">
        <v>0</v>
      </c>
      <c r="AF120" s="39">
        <v>0</v>
      </c>
      <c r="AG120" s="68">
        <v>1</v>
      </c>
      <c r="AH120" s="39">
        <v>1</v>
      </c>
      <c r="AI120" s="68">
        <v>0</v>
      </c>
      <c r="AJ120" s="39">
        <v>1</v>
      </c>
      <c r="AK120" s="68">
        <v>0</v>
      </c>
      <c r="AL120" s="39">
        <v>2</v>
      </c>
      <c r="AM120" s="68">
        <v>1</v>
      </c>
      <c r="AN120" s="40">
        <v>0</v>
      </c>
      <c r="AO120" s="38">
        <v>0</v>
      </c>
      <c r="AP120" s="38">
        <v>0</v>
      </c>
      <c r="AQ120" s="41">
        <v>17</v>
      </c>
      <c r="AR120" s="41">
        <v>0</v>
      </c>
      <c r="AS120" s="41">
        <v>0</v>
      </c>
      <c r="AT120" s="38">
        <v>0</v>
      </c>
      <c r="AU120" s="38">
        <v>0</v>
      </c>
      <c r="AV120" s="38">
        <v>0</v>
      </c>
      <c r="AW120" s="38">
        <v>0</v>
      </c>
      <c r="AX120" s="30" t="str">
        <f t="shared" si="80"/>
        <v/>
      </c>
      <c r="BV120" s="4"/>
      <c r="BW120" s="4"/>
      <c r="CA120" s="32" t="str">
        <f>IF(DA120=1,"* Las consultas de 12 años NO DEBEN ser mayor que el total de Consultas entre 10-14 Años. ","")</f>
        <v/>
      </c>
      <c r="CB120" s="32" t="str">
        <f t="shared" si="88"/>
        <v/>
      </c>
      <c r="CC120" s="32" t="str">
        <f t="shared" si="68"/>
        <v/>
      </c>
      <c r="CD120" s="32" t="str">
        <f t="shared" si="89"/>
        <v/>
      </c>
      <c r="CE120" s="32" t="str">
        <f t="shared" si="70"/>
        <v/>
      </c>
      <c r="CF120" s="32" t="str">
        <f t="shared" si="81"/>
        <v/>
      </c>
      <c r="CG120" s="32" t="str">
        <f t="shared" si="82"/>
        <v/>
      </c>
      <c r="CH120" s="32" t="str">
        <f t="shared" si="83"/>
        <v/>
      </c>
      <c r="DA120" s="33">
        <f>IF(AO120&gt;(W120+X120),1,0)</f>
        <v>0</v>
      </c>
      <c r="DB120" s="33">
        <f t="shared" si="90"/>
        <v>0</v>
      </c>
      <c r="DC120" s="33">
        <f t="shared" si="72"/>
        <v>0</v>
      </c>
      <c r="DD120" s="33">
        <f t="shared" si="91"/>
        <v>0</v>
      </c>
      <c r="DE120" s="33">
        <f t="shared" si="74"/>
        <v>0</v>
      </c>
      <c r="DF120" s="33">
        <f t="shared" si="75"/>
        <v>0</v>
      </c>
      <c r="DG120" s="33">
        <f t="shared" si="76"/>
        <v>0</v>
      </c>
      <c r="DH120" s="33">
        <f t="shared" si="84"/>
        <v>0</v>
      </c>
    </row>
    <row r="121" spans="1:112" ht="14.25" customHeight="1" x14ac:dyDescent="0.2">
      <c r="A121" s="3389" t="s">
        <v>156</v>
      </c>
      <c r="B121" s="3390"/>
      <c r="C121" s="3438"/>
      <c r="D121" s="237">
        <f t="shared" si="77"/>
        <v>0</v>
      </c>
      <c r="E121" s="34">
        <f>SUM(Y121+AA121+AC121+AE121+AG121+AI121+AK121+AM121)</f>
        <v>0</v>
      </c>
      <c r="F121" s="36">
        <f>SUM(Z121+AB121+AD121+AF121+AH121+AJ121+AL121+AN121)</f>
        <v>0</v>
      </c>
      <c r="G121" s="239"/>
      <c r="H121" s="240"/>
      <c r="I121" s="239"/>
      <c r="J121" s="241"/>
      <c r="K121" s="239"/>
      <c r="L121" s="240"/>
      <c r="M121" s="239"/>
      <c r="N121" s="240"/>
      <c r="O121" s="242"/>
      <c r="P121" s="240"/>
      <c r="Q121" s="242"/>
      <c r="R121" s="240"/>
      <c r="S121" s="242"/>
      <c r="T121" s="240"/>
      <c r="U121" s="242"/>
      <c r="V121" s="240"/>
      <c r="W121" s="242"/>
      <c r="X121" s="240"/>
      <c r="Y121" s="68"/>
      <c r="Z121" s="39"/>
      <c r="AA121" s="68"/>
      <c r="AB121" s="39"/>
      <c r="AC121" s="68"/>
      <c r="AD121" s="39"/>
      <c r="AE121" s="68"/>
      <c r="AF121" s="39"/>
      <c r="AG121" s="68"/>
      <c r="AH121" s="39"/>
      <c r="AI121" s="68"/>
      <c r="AJ121" s="39"/>
      <c r="AK121" s="68"/>
      <c r="AL121" s="39"/>
      <c r="AM121" s="68"/>
      <c r="AN121" s="40"/>
      <c r="AO121" s="243"/>
      <c r="AP121" s="38">
        <v>0</v>
      </c>
      <c r="AQ121" s="41">
        <v>0</v>
      </c>
      <c r="AR121" s="249">
        <v>0</v>
      </c>
      <c r="AS121" s="41">
        <v>0</v>
      </c>
      <c r="AT121" s="38">
        <v>0</v>
      </c>
      <c r="AU121" s="38">
        <v>0</v>
      </c>
      <c r="AV121" s="38">
        <v>0</v>
      </c>
      <c r="AW121" s="38">
        <v>0</v>
      </c>
      <c r="AX121" s="30" t="str">
        <f t="shared" si="80"/>
        <v/>
      </c>
      <c r="BV121" s="4"/>
      <c r="BW121" s="4"/>
      <c r="CA121" s="32"/>
      <c r="CB121" s="32" t="str">
        <f t="shared" si="88"/>
        <v/>
      </c>
      <c r="CC121" s="32" t="str">
        <f t="shared" si="68"/>
        <v/>
      </c>
      <c r="CD121" s="32" t="str">
        <f t="shared" si="89"/>
        <v/>
      </c>
      <c r="CE121" s="32" t="str">
        <f t="shared" si="70"/>
        <v/>
      </c>
      <c r="CF121" s="32" t="str">
        <f t="shared" si="81"/>
        <v/>
      </c>
      <c r="CG121" s="32" t="str">
        <f t="shared" si="82"/>
        <v/>
      </c>
      <c r="CH121" s="32" t="str">
        <f t="shared" si="83"/>
        <v/>
      </c>
      <c r="DA121" s="33"/>
      <c r="DB121" s="33">
        <f t="shared" si="90"/>
        <v>0</v>
      </c>
      <c r="DC121" s="33">
        <f t="shared" si="72"/>
        <v>0</v>
      </c>
      <c r="DD121" s="33">
        <f t="shared" si="91"/>
        <v>0</v>
      </c>
      <c r="DE121" s="33">
        <f t="shared" si="74"/>
        <v>0</v>
      </c>
      <c r="DF121" s="33">
        <f t="shared" si="75"/>
        <v>0</v>
      </c>
      <c r="DG121" s="33">
        <f t="shared" si="76"/>
        <v>0</v>
      </c>
      <c r="DH121" s="33">
        <f t="shared" si="84"/>
        <v>0</v>
      </c>
    </row>
    <row r="122" spans="1:112" ht="14.25" customHeight="1" x14ac:dyDescent="0.2">
      <c r="A122" s="3389" t="s">
        <v>157</v>
      </c>
      <c r="B122" s="3390"/>
      <c r="C122" s="3438"/>
      <c r="D122" s="237">
        <f t="shared" si="77"/>
        <v>0</v>
      </c>
      <c r="E122" s="34">
        <f t="shared" ref="E122:F127" si="92">SUM(Y122+AA122+AC122+AE122+AG122+AI122+AK122+AM122)</f>
        <v>0</v>
      </c>
      <c r="F122" s="36">
        <f t="shared" si="92"/>
        <v>0</v>
      </c>
      <c r="G122" s="239"/>
      <c r="H122" s="240"/>
      <c r="I122" s="239"/>
      <c r="J122" s="241"/>
      <c r="K122" s="239"/>
      <c r="L122" s="240"/>
      <c r="M122" s="239"/>
      <c r="N122" s="240"/>
      <c r="O122" s="242"/>
      <c r="P122" s="240"/>
      <c r="Q122" s="242"/>
      <c r="R122" s="240"/>
      <c r="S122" s="242"/>
      <c r="T122" s="240"/>
      <c r="U122" s="242"/>
      <c r="V122" s="240"/>
      <c r="W122" s="242"/>
      <c r="X122" s="240"/>
      <c r="Y122" s="68"/>
      <c r="Z122" s="39"/>
      <c r="AA122" s="68"/>
      <c r="AB122" s="39"/>
      <c r="AC122" s="68"/>
      <c r="AD122" s="39"/>
      <c r="AE122" s="68"/>
      <c r="AF122" s="39"/>
      <c r="AG122" s="68"/>
      <c r="AH122" s="39"/>
      <c r="AI122" s="68"/>
      <c r="AJ122" s="39"/>
      <c r="AK122" s="68"/>
      <c r="AL122" s="39"/>
      <c r="AM122" s="68"/>
      <c r="AN122" s="40"/>
      <c r="AO122" s="243"/>
      <c r="AP122" s="38">
        <v>0</v>
      </c>
      <c r="AQ122" s="41">
        <v>0</v>
      </c>
      <c r="AR122" s="249">
        <v>0</v>
      </c>
      <c r="AS122" s="41">
        <v>0</v>
      </c>
      <c r="AT122" s="38">
        <v>0</v>
      </c>
      <c r="AU122" s="38">
        <v>0</v>
      </c>
      <c r="AV122" s="38">
        <v>0</v>
      </c>
      <c r="AW122" s="38">
        <v>0</v>
      </c>
      <c r="AX122" s="30" t="str">
        <f t="shared" si="80"/>
        <v/>
      </c>
      <c r="BV122" s="4"/>
      <c r="BW122" s="4"/>
      <c r="CA122" s="32"/>
      <c r="CB122" s="32" t="str">
        <f t="shared" si="88"/>
        <v/>
      </c>
      <c r="CC122" s="32" t="str">
        <f t="shared" si="68"/>
        <v/>
      </c>
      <c r="CD122" s="32" t="str">
        <f t="shared" si="89"/>
        <v/>
      </c>
      <c r="CE122" s="32" t="str">
        <f t="shared" si="70"/>
        <v/>
      </c>
      <c r="CF122" s="32" t="str">
        <f t="shared" si="81"/>
        <v/>
      </c>
      <c r="CG122" s="32" t="str">
        <f t="shared" si="82"/>
        <v/>
      </c>
      <c r="CH122" s="32" t="str">
        <f t="shared" si="83"/>
        <v/>
      </c>
      <c r="DA122" s="33"/>
      <c r="DB122" s="33">
        <f t="shared" si="90"/>
        <v>0</v>
      </c>
      <c r="DC122" s="33">
        <f t="shared" si="72"/>
        <v>0</v>
      </c>
      <c r="DD122" s="33">
        <f t="shared" si="91"/>
        <v>0</v>
      </c>
      <c r="DE122" s="33">
        <f t="shared" si="74"/>
        <v>0</v>
      </c>
      <c r="DF122" s="33">
        <f t="shared" si="75"/>
        <v>0</v>
      </c>
      <c r="DG122" s="33">
        <f t="shared" si="76"/>
        <v>0</v>
      </c>
      <c r="DH122" s="33">
        <f t="shared" si="84"/>
        <v>0</v>
      </c>
    </row>
    <row r="123" spans="1:112" ht="14.25" customHeight="1" x14ac:dyDescent="0.2">
      <c r="A123" s="3437" t="s">
        <v>158</v>
      </c>
      <c r="B123" s="3437"/>
      <c r="C123" s="3437"/>
      <c r="D123" s="237">
        <f t="shared" si="77"/>
        <v>0</v>
      </c>
      <c r="E123" s="34">
        <f t="shared" si="92"/>
        <v>0</v>
      </c>
      <c r="F123" s="36">
        <f t="shared" si="92"/>
        <v>0</v>
      </c>
      <c r="G123" s="239"/>
      <c r="H123" s="240"/>
      <c r="I123" s="239"/>
      <c r="J123" s="241"/>
      <c r="K123" s="239"/>
      <c r="L123" s="240"/>
      <c r="M123" s="239"/>
      <c r="N123" s="240"/>
      <c r="O123" s="242"/>
      <c r="P123" s="240"/>
      <c r="Q123" s="242"/>
      <c r="R123" s="240"/>
      <c r="S123" s="242"/>
      <c r="T123" s="240"/>
      <c r="U123" s="242"/>
      <c r="V123" s="240"/>
      <c r="W123" s="242"/>
      <c r="X123" s="240"/>
      <c r="Y123" s="68"/>
      <c r="Z123" s="39"/>
      <c r="AA123" s="68"/>
      <c r="AB123" s="39"/>
      <c r="AC123" s="68"/>
      <c r="AD123" s="39"/>
      <c r="AE123" s="68"/>
      <c r="AF123" s="39"/>
      <c r="AG123" s="68"/>
      <c r="AH123" s="39"/>
      <c r="AI123" s="68"/>
      <c r="AJ123" s="39"/>
      <c r="AK123" s="68"/>
      <c r="AL123" s="39"/>
      <c r="AM123" s="68"/>
      <c r="AN123" s="40"/>
      <c r="AO123" s="243"/>
      <c r="AP123" s="38">
        <v>0</v>
      </c>
      <c r="AQ123" s="41">
        <v>0</v>
      </c>
      <c r="AR123" s="41">
        <v>0</v>
      </c>
      <c r="AS123" s="41">
        <v>0</v>
      </c>
      <c r="AT123" s="38">
        <v>0</v>
      </c>
      <c r="AU123" s="38">
        <v>0</v>
      </c>
      <c r="AV123" s="38">
        <v>0</v>
      </c>
      <c r="AW123" s="38">
        <v>0</v>
      </c>
      <c r="AX123" s="30" t="str">
        <f t="shared" si="80"/>
        <v/>
      </c>
      <c r="BV123" s="4"/>
      <c r="BW123" s="4"/>
      <c r="CA123" s="32"/>
      <c r="CB123" s="32" t="str">
        <f t="shared" si="88"/>
        <v/>
      </c>
      <c r="CC123" s="32" t="str">
        <f t="shared" si="68"/>
        <v/>
      </c>
      <c r="CD123" s="32" t="str">
        <f t="shared" si="89"/>
        <v/>
      </c>
      <c r="CE123" s="32" t="str">
        <f t="shared" si="70"/>
        <v/>
      </c>
      <c r="CF123" s="32" t="str">
        <f t="shared" si="81"/>
        <v/>
      </c>
      <c r="CG123" s="32" t="str">
        <f t="shared" si="82"/>
        <v/>
      </c>
      <c r="CH123" s="32" t="str">
        <f t="shared" si="83"/>
        <v/>
      </c>
      <c r="DA123" s="33"/>
      <c r="DB123" s="33">
        <f t="shared" si="90"/>
        <v>0</v>
      </c>
      <c r="DC123" s="33">
        <f t="shared" si="72"/>
        <v>0</v>
      </c>
      <c r="DD123" s="33">
        <f t="shared" si="91"/>
        <v>0</v>
      </c>
      <c r="DE123" s="33">
        <f t="shared" si="74"/>
        <v>0</v>
      </c>
      <c r="DF123" s="33">
        <f t="shared" si="75"/>
        <v>0</v>
      </c>
      <c r="DG123" s="33">
        <f t="shared" si="76"/>
        <v>0</v>
      </c>
      <c r="DH123" s="33">
        <f t="shared" si="84"/>
        <v>0</v>
      </c>
    </row>
    <row r="124" spans="1:112" ht="14.25" customHeight="1" x14ac:dyDescent="0.2">
      <c r="A124" s="3433" t="s">
        <v>159</v>
      </c>
      <c r="B124" s="3433"/>
      <c r="C124" s="3433"/>
      <c r="D124" s="237">
        <f t="shared" si="77"/>
        <v>0</v>
      </c>
      <c r="E124" s="34">
        <f t="shared" si="92"/>
        <v>0</v>
      </c>
      <c r="F124" s="36">
        <f t="shared" si="92"/>
        <v>0</v>
      </c>
      <c r="G124" s="239"/>
      <c r="H124" s="240"/>
      <c r="I124" s="239"/>
      <c r="J124" s="241"/>
      <c r="K124" s="239"/>
      <c r="L124" s="240"/>
      <c r="M124" s="239"/>
      <c r="N124" s="240"/>
      <c r="O124" s="242"/>
      <c r="P124" s="240"/>
      <c r="Q124" s="242"/>
      <c r="R124" s="240"/>
      <c r="S124" s="242"/>
      <c r="T124" s="240"/>
      <c r="U124" s="242"/>
      <c r="V124" s="240"/>
      <c r="W124" s="242"/>
      <c r="X124" s="240"/>
      <c r="Y124" s="68"/>
      <c r="Z124" s="39"/>
      <c r="AA124" s="68"/>
      <c r="AB124" s="39"/>
      <c r="AC124" s="68"/>
      <c r="AD124" s="39"/>
      <c r="AE124" s="68"/>
      <c r="AF124" s="39"/>
      <c r="AG124" s="68"/>
      <c r="AH124" s="39"/>
      <c r="AI124" s="68"/>
      <c r="AJ124" s="39"/>
      <c r="AK124" s="68"/>
      <c r="AL124" s="39"/>
      <c r="AM124" s="68"/>
      <c r="AN124" s="40"/>
      <c r="AO124" s="243"/>
      <c r="AP124" s="38">
        <v>0</v>
      </c>
      <c r="AQ124" s="41">
        <v>0</v>
      </c>
      <c r="AR124" s="41">
        <v>0</v>
      </c>
      <c r="AS124" s="41">
        <v>0</v>
      </c>
      <c r="AT124" s="38">
        <v>0</v>
      </c>
      <c r="AU124" s="38">
        <v>0</v>
      </c>
      <c r="AV124" s="38">
        <v>0</v>
      </c>
      <c r="AW124" s="38">
        <v>0</v>
      </c>
      <c r="AX124" s="30" t="str">
        <f t="shared" si="80"/>
        <v/>
      </c>
      <c r="BV124" s="4"/>
      <c r="BW124" s="4"/>
      <c r="CA124" s="32"/>
      <c r="CB124" s="32" t="str">
        <f t="shared" si="88"/>
        <v/>
      </c>
      <c r="CC124" s="32" t="str">
        <f t="shared" si="68"/>
        <v/>
      </c>
      <c r="CD124" s="32" t="str">
        <f t="shared" si="89"/>
        <v/>
      </c>
      <c r="CE124" s="32" t="str">
        <f t="shared" si="70"/>
        <v/>
      </c>
      <c r="CF124" s="32" t="str">
        <f t="shared" si="81"/>
        <v/>
      </c>
      <c r="CG124" s="32" t="str">
        <f t="shared" si="82"/>
        <v/>
      </c>
      <c r="CH124" s="32" t="str">
        <f t="shared" si="83"/>
        <v/>
      </c>
      <c r="DA124" s="33"/>
      <c r="DB124" s="33">
        <f t="shared" si="90"/>
        <v>0</v>
      </c>
      <c r="DC124" s="33">
        <f t="shared" si="72"/>
        <v>0</v>
      </c>
      <c r="DD124" s="33">
        <f t="shared" si="91"/>
        <v>0</v>
      </c>
      <c r="DE124" s="33">
        <f t="shared" si="74"/>
        <v>0</v>
      </c>
      <c r="DF124" s="33">
        <f t="shared" si="75"/>
        <v>0</v>
      </c>
      <c r="DG124" s="33">
        <f t="shared" si="76"/>
        <v>0</v>
      </c>
      <c r="DH124" s="33">
        <f t="shared" si="84"/>
        <v>0</v>
      </c>
    </row>
    <row r="125" spans="1:112" ht="14.25" customHeight="1" x14ac:dyDescent="0.2">
      <c r="A125" s="3433" t="s">
        <v>160</v>
      </c>
      <c r="B125" s="3433"/>
      <c r="C125" s="3433"/>
      <c r="D125" s="237">
        <f t="shared" si="77"/>
        <v>0</v>
      </c>
      <c r="E125" s="34">
        <f>SUM(Y125+AA125+AC125+AE125+AG125+AI125+AK125+AM125)</f>
        <v>0</v>
      </c>
      <c r="F125" s="36">
        <f t="shared" si="92"/>
        <v>0</v>
      </c>
      <c r="G125" s="239"/>
      <c r="H125" s="240"/>
      <c r="I125" s="239"/>
      <c r="J125" s="241"/>
      <c r="K125" s="239"/>
      <c r="L125" s="240"/>
      <c r="M125" s="239"/>
      <c r="N125" s="240"/>
      <c r="O125" s="242"/>
      <c r="P125" s="240"/>
      <c r="Q125" s="242"/>
      <c r="R125" s="240"/>
      <c r="S125" s="242"/>
      <c r="T125" s="240"/>
      <c r="U125" s="242"/>
      <c r="V125" s="240"/>
      <c r="W125" s="242"/>
      <c r="X125" s="240"/>
      <c r="Y125" s="68"/>
      <c r="Z125" s="39"/>
      <c r="AA125" s="68"/>
      <c r="AB125" s="39"/>
      <c r="AC125" s="68"/>
      <c r="AD125" s="39"/>
      <c r="AE125" s="68"/>
      <c r="AF125" s="39"/>
      <c r="AG125" s="68"/>
      <c r="AH125" s="39"/>
      <c r="AI125" s="68"/>
      <c r="AJ125" s="39"/>
      <c r="AK125" s="68"/>
      <c r="AL125" s="39"/>
      <c r="AM125" s="68"/>
      <c r="AN125" s="40"/>
      <c r="AO125" s="243"/>
      <c r="AP125" s="38">
        <v>0</v>
      </c>
      <c r="AQ125" s="41">
        <v>0</v>
      </c>
      <c r="AR125" s="41">
        <v>0</v>
      </c>
      <c r="AS125" s="41">
        <v>0</v>
      </c>
      <c r="AT125" s="38">
        <v>0</v>
      </c>
      <c r="AU125" s="38">
        <v>0</v>
      </c>
      <c r="AV125" s="38">
        <v>0</v>
      </c>
      <c r="AW125" s="38">
        <v>0</v>
      </c>
      <c r="AX125" s="30" t="str">
        <f t="shared" si="80"/>
        <v/>
      </c>
      <c r="BV125" s="4"/>
      <c r="BW125" s="4"/>
      <c r="CA125" s="32"/>
      <c r="CB125" s="32" t="str">
        <f t="shared" si="88"/>
        <v/>
      </c>
      <c r="CC125" s="32" t="str">
        <f t="shared" si="68"/>
        <v/>
      </c>
      <c r="CD125" s="32" t="str">
        <f t="shared" si="89"/>
        <v/>
      </c>
      <c r="CE125" s="32" t="str">
        <f t="shared" si="70"/>
        <v/>
      </c>
      <c r="CF125" s="32" t="str">
        <f t="shared" si="81"/>
        <v/>
      </c>
      <c r="CG125" s="32" t="str">
        <f t="shared" si="82"/>
        <v/>
      </c>
      <c r="CH125" s="32" t="str">
        <f t="shared" si="83"/>
        <v/>
      </c>
      <c r="DA125" s="33"/>
      <c r="DB125" s="33">
        <f t="shared" si="90"/>
        <v>0</v>
      </c>
      <c r="DC125" s="33">
        <f t="shared" si="72"/>
        <v>0</v>
      </c>
      <c r="DD125" s="33">
        <f t="shared" si="91"/>
        <v>0</v>
      </c>
      <c r="DE125" s="33">
        <f t="shared" si="74"/>
        <v>0</v>
      </c>
      <c r="DF125" s="33">
        <f t="shared" si="75"/>
        <v>0</v>
      </c>
      <c r="DG125" s="33">
        <f t="shared" si="76"/>
        <v>0</v>
      </c>
      <c r="DH125" s="33">
        <f t="shared" si="84"/>
        <v>0</v>
      </c>
    </row>
    <row r="126" spans="1:112" ht="14.25" customHeight="1" x14ac:dyDescent="0.2">
      <c r="A126" s="3434" t="s">
        <v>161</v>
      </c>
      <c r="B126" s="3435"/>
      <c r="C126" s="3436"/>
      <c r="D126" s="237">
        <f t="shared" si="77"/>
        <v>12</v>
      </c>
      <c r="E126" s="34">
        <f t="shared" si="92"/>
        <v>2</v>
      </c>
      <c r="F126" s="36">
        <f t="shared" si="92"/>
        <v>10</v>
      </c>
      <c r="G126" s="239"/>
      <c r="H126" s="240"/>
      <c r="I126" s="239"/>
      <c r="J126" s="241"/>
      <c r="K126" s="239"/>
      <c r="L126" s="240"/>
      <c r="M126" s="239"/>
      <c r="N126" s="240"/>
      <c r="O126" s="242"/>
      <c r="P126" s="240"/>
      <c r="Q126" s="242"/>
      <c r="R126" s="240"/>
      <c r="S126" s="242"/>
      <c r="T126" s="240"/>
      <c r="U126" s="242"/>
      <c r="V126" s="240"/>
      <c r="W126" s="242"/>
      <c r="X126" s="240"/>
      <c r="Y126" s="68">
        <v>0</v>
      </c>
      <c r="Z126" s="39">
        <v>0</v>
      </c>
      <c r="AA126" s="68">
        <v>0</v>
      </c>
      <c r="AB126" s="39">
        <v>0</v>
      </c>
      <c r="AC126" s="68">
        <v>0</v>
      </c>
      <c r="AD126" s="39">
        <v>0</v>
      </c>
      <c r="AE126" s="68">
        <v>0</v>
      </c>
      <c r="AF126" s="39">
        <v>0</v>
      </c>
      <c r="AG126" s="68">
        <v>1</v>
      </c>
      <c r="AH126" s="39">
        <v>2</v>
      </c>
      <c r="AI126" s="68">
        <v>0</v>
      </c>
      <c r="AJ126" s="39">
        <v>1</v>
      </c>
      <c r="AK126" s="68">
        <v>1</v>
      </c>
      <c r="AL126" s="39">
        <v>3</v>
      </c>
      <c r="AM126" s="68">
        <v>0</v>
      </c>
      <c r="AN126" s="40">
        <v>4</v>
      </c>
      <c r="AO126" s="243"/>
      <c r="AP126" s="38">
        <v>0</v>
      </c>
      <c r="AQ126" s="41">
        <v>12</v>
      </c>
      <c r="AR126" s="249">
        <v>0</v>
      </c>
      <c r="AS126" s="41">
        <v>0</v>
      </c>
      <c r="AT126" s="38">
        <v>0</v>
      </c>
      <c r="AU126" s="38">
        <v>0</v>
      </c>
      <c r="AV126" s="38">
        <v>0</v>
      </c>
      <c r="AW126" s="38">
        <v>0</v>
      </c>
      <c r="AX126" s="30" t="str">
        <f t="shared" si="80"/>
        <v/>
      </c>
      <c r="BV126" s="4"/>
      <c r="BW126" s="4"/>
      <c r="CA126" s="32"/>
      <c r="CB126" s="32" t="str">
        <f t="shared" si="88"/>
        <v/>
      </c>
      <c r="CC126" s="32" t="str">
        <f t="shared" si="68"/>
        <v/>
      </c>
      <c r="CD126" s="32" t="str">
        <f t="shared" si="89"/>
        <v/>
      </c>
      <c r="CE126" s="32" t="str">
        <f t="shared" si="70"/>
        <v/>
      </c>
      <c r="CF126" s="32" t="str">
        <f t="shared" si="81"/>
        <v/>
      </c>
      <c r="CG126" s="32" t="str">
        <f t="shared" si="82"/>
        <v/>
      </c>
      <c r="CH126" s="32" t="str">
        <f t="shared" si="83"/>
        <v/>
      </c>
      <c r="DA126" s="33"/>
      <c r="DB126" s="33">
        <f t="shared" si="90"/>
        <v>0</v>
      </c>
      <c r="DC126" s="33">
        <f t="shared" si="72"/>
        <v>0</v>
      </c>
      <c r="DD126" s="33">
        <f t="shared" si="91"/>
        <v>0</v>
      </c>
      <c r="DE126" s="33">
        <f t="shared" si="74"/>
        <v>0</v>
      </c>
      <c r="DF126" s="33">
        <f t="shared" si="75"/>
        <v>0</v>
      </c>
      <c r="DG126" s="33">
        <f t="shared" si="76"/>
        <v>0</v>
      </c>
      <c r="DH126" s="33">
        <f t="shared" si="84"/>
        <v>0</v>
      </c>
    </row>
    <row r="127" spans="1:112" ht="14.25" customHeight="1" x14ac:dyDescent="0.2">
      <c r="A127" s="3425" t="s">
        <v>162</v>
      </c>
      <c r="B127" s="3426"/>
      <c r="C127" s="3427"/>
      <c r="D127" s="237">
        <f t="shared" si="77"/>
        <v>0</v>
      </c>
      <c r="E127" s="34">
        <f t="shared" si="92"/>
        <v>0</v>
      </c>
      <c r="F127" s="36">
        <f t="shared" si="92"/>
        <v>0</v>
      </c>
      <c r="G127" s="239"/>
      <c r="H127" s="240"/>
      <c r="I127" s="239"/>
      <c r="J127" s="241"/>
      <c r="K127" s="239"/>
      <c r="L127" s="240"/>
      <c r="M127" s="239"/>
      <c r="N127" s="240"/>
      <c r="O127" s="242"/>
      <c r="P127" s="240"/>
      <c r="Q127" s="242"/>
      <c r="R127" s="240"/>
      <c r="S127" s="242"/>
      <c r="T127" s="240"/>
      <c r="U127" s="242"/>
      <c r="V127" s="240"/>
      <c r="W127" s="242"/>
      <c r="X127" s="240"/>
      <c r="Y127" s="68"/>
      <c r="Z127" s="39"/>
      <c r="AA127" s="68"/>
      <c r="AB127" s="39"/>
      <c r="AC127" s="68"/>
      <c r="AD127" s="39"/>
      <c r="AE127" s="68"/>
      <c r="AF127" s="39"/>
      <c r="AG127" s="68"/>
      <c r="AH127" s="39"/>
      <c r="AI127" s="68"/>
      <c r="AJ127" s="39"/>
      <c r="AK127" s="68"/>
      <c r="AL127" s="39"/>
      <c r="AM127" s="68"/>
      <c r="AN127" s="40"/>
      <c r="AO127" s="243"/>
      <c r="AP127" s="38">
        <v>0</v>
      </c>
      <c r="AQ127" s="41">
        <v>0</v>
      </c>
      <c r="AR127" s="249">
        <v>0</v>
      </c>
      <c r="AS127" s="41">
        <v>0</v>
      </c>
      <c r="AT127" s="38">
        <v>0</v>
      </c>
      <c r="AU127" s="38">
        <v>0</v>
      </c>
      <c r="AV127" s="38">
        <v>0</v>
      </c>
      <c r="AW127" s="38">
        <v>0</v>
      </c>
      <c r="AX127" s="30" t="str">
        <f t="shared" si="80"/>
        <v/>
      </c>
      <c r="BV127" s="4"/>
      <c r="BW127" s="4"/>
      <c r="CA127" s="32"/>
      <c r="CB127" s="32" t="str">
        <f t="shared" si="88"/>
        <v/>
      </c>
      <c r="CC127" s="32" t="str">
        <f t="shared" si="68"/>
        <v/>
      </c>
      <c r="CD127" s="32" t="str">
        <f t="shared" si="89"/>
        <v/>
      </c>
      <c r="CE127" s="32" t="str">
        <f t="shared" si="70"/>
        <v/>
      </c>
      <c r="CF127" s="32" t="str">
        <f t="shared" si="81"/>
        <v/>
      </c>
      <c r="CG127" s="32" t="str">
        <f t="shared" si="82"/>
        <v/>
      </c>
      <c r="CH127" s="32" t="str">
        <f t="shared" si="83"/>
        <v/>
      </c>
      <c r="DA127" s="33"/>
      <c r="DB127" s="33">
        <f t="shared" si="90"/>
        <v>0</v>
      </c>
      <c r="DC127" s="33">
        <f t="shared" si="72"/>
        <v>0</v>
      </c>
      <c r="DD127" s="33">
        <f t="shared" si="91"/>
        <v>0</v>
      </c>
      <c r="DE127" s="33">
        <f t="shared" si="74"/>
        <v>0</v>
      </c>
      <c r="DF127" s="33">
        <f t="shared" si="75"/>
        <v>0</v>
      </c>
      <c r="DG127" s="33">
        <f t="shared" si="76"/>
        <v>0</v>
      </c>
      <c r="DH127" s="33">
        <f t="shared" si="84"/>
        <v>0</v>
      </c>
    </row>
    <row r="128" spans="1:112" x14ac:dyDescent="0.2">
      <c r="A128" s="3425" t="s">
        <v>163</v>
      </c>
      <c r="B128" s="3426"/>
      <c r="C128" s="3427"/>
      <c r="D128" s="237">
        <f t="shared" si="77"/>
        <v>0</v>
      </c>
      <c r="E128" s="34">
        <f t="shared" si="78"/>
        <v>0</v>
      </c>
      <c r="F128" s="36">
        <f t="shared" si="79"/>
        <v>0</v>
      </c>
      <c r="G128" s="246"/>
      <c r="H128" s="248"/>
      <c r="I128" s="246"/>
      <c r="J128" s="250"/>
      <c r="K128" s="246"/>
      <c r="L128" s="248"/>
      <c r="M128" s="246"/>
      <c r="N128" s="248"/>
      <c r="O128" s="251"/>
      <c r="P128" s="39"/>
      <c r="Q128" s="68"/>
      <c r="R128" s="39"/>
      <c r="S128" s="68"/>
      <c r="T128" s="248"/>
      <c r="U128" s="251"/>
      <c r="V128" s="39"/>
      <c r="W128" s="68"/>
      <c r="X128" s="39"/>
      <c r="Y128" s="68"/>
      <c r="Z128" s="39"/>
      <c r="AA128" s="68"/>
      <c r="AB128" s="39"/>
      <c r="AC128" s="68"/>
      <c r="AD128" s="39"/>
      <c r="AE128" s="68"/>
      <c r="AF128" s="39"/>
      <c r="AG128" s="68"/>
      <c r="AH128" s="39"/>
      <c r="AI128" s="68"/>
      <c r="AJ128" s="39"/>
      <c r="AK128" s="68"/>
      <c r="AL128" s="39"/>
      <c r="AM128" s="68"/>
      <c r="AN128" s="40"/>
      <c r="AO128" s="38">
        <v>0</v>
      </c>
      <c r="AP128" s="252">
        <v>0</v>
      </c>
      <c r="AQ128" s="249">
        <v>0</v>
      </c>
      <c r="AR128" s="249">
        <v>0</v>
      </c>
      <c r="AS128" s="41">
        <v>0</v>
      </c>
      <c r="AT128" s="38">
        <v>0</v>
      </c>
      <c r="AU128" s="38">
        <v>0</v>
      </c>
      <c r="AV128" s="38">
        <v>0</v>
      </c>
      <c r="AW128" s="38">
        <v>0</v>
      </c>
      <c r="AX128" s="30" t="str">
        <f t="shared" si="80"/>
        <v/>
      </c>
      <c r="BV128" s="4"/>
      <c r="BW128" s="4"/>
      <c r="CA128" s="32" t="str">
        <f t="shared" ref="CA128:CA142" si="93">IF(DA128=1,"* Las consultas de 12 años NO DEBEN ser mayor que el total de Consultas entre 10-14 Años. ","")</f>
        <v/>
      </c>
      <c r="CB128" s="32" t="str">
        <f t="shared" si="88"/>
        <v/>
      </c>
      <c r="CC128" s="32" t="str">
        <f t="shared" si="68"/>
        <v/>
      </c>
      <c r="CD128" s="32" t="str">
        <f t="shared" si="89"/>
        <v/>
      </c>
      <c r="CE128" s="32" t="str">
        <f t="shared" si="70"/>
        <v/>
      </c>
      <c r="CF128" s="32" t="str">
        <f t="shared" si="81"/>
        <v/>
      </c>
      <c r="CG128" s="32" t="str">
        <f t="shared" si="82"/>
        <v/>
      </c>
      <c r="CH128" s="32" t="str">
        <f t="shared" si="83"/>
        <v/>
      </c>
      <c r="DA128" s="33">
        <f t="shared" ref="DA128:DA142" si="94">IF(AO128&gt;(W128+X128),1,0)</f>
        <v>0</v>
      </c>
      <c r="DB128" s="33">
        <f t="shared" si="90"/>
        <v>0</v>
      </c>
      <c r="DC128" s="33">
        <f t="shared" si="72"/>
        <v>0</v>
      </c>
      <c r="DD128" s="33">
        <f t="shared" si="91"/>
        <v>0</v>
      </c>
      <c r="DE128" s="33">
        <f t="shared" si="74"/>
        <v>0</v>
      </c>
      <c r="DF128" s="33">
        <f t="shared" si="75"/>
        <v>0</v>
      </c>
      <c r="DG128" s="33">
        <f t="shared" si="76"/>
        <v>0</v>
      </c>
      <c r="DH128" s="33">
        <f t="shared" si="84"/>
        <v>0</v>
      </c>
    </row>
    <row r="129" spans="1:112" ht="14.25" customHeight="1" x14ac:dyDescent="0.2">
      <c r="A129" s="3425" t="s">
        <v>164</v>
      </c>
      <c r="B129" s="3426"/>
      <c r="C129" s="3427"/>
      <c r="D129" s="237">
        <f t="shared" si="77"/>
        <v>0</v>
      </c>
      <c r="E129" s="34">
        <f t="shared" si="78"/>
        <v>0</v>
      </c>
      <c r="F129" s="36">
        <f t="shared" si="79"/>
        <v>0</v>
      </c>
      <c r="G129" s="246"/>
      <c r="H129" s="248"/>
      <c r="I129" s="246"/>
      <c r="J129" s="250"/>
      <c r="K129" s="246"/>
      <c r="L129" s="248"/>
      <c r="M129" s="246"/>
      <c r="N129" s="248"/>
      <c r="O129" s="251"/>
      <c r="P129" s="39"/>
      <c r="Q129" s="68"/>
      <c r="R129" s="39"/>
      <c r="S129" s="68"/>
      <c r="T129" s="248"/>
      <c r="U129" s="251"/>
      <c r="V129" s="39"/>
      <c r="W129" s="68"/>
      <c r="X129" s="39"/>
      <c r="Y129" s="68"/>
      <c r="Z129" s="39"/>
      <c r="AA129" s="68"/>
      <c r="AB129" s="39"/>
      <c r="AC129" s="68"/>
      <c r="AD129" s="39"/>
      <c r="AE129" s="68"/>
      <c r="AF129" s="39"/>
      <c r="AG129" s="68"/>
      <c r="AH129" s="39"/>
      <c r="AI129" s="68"/>
      <c r="AJ129" s="39"/>
      <c r="AK129" s="68"/>
      <c r="AL129" s="39"/>
      <c r="AM129" s="68"/>
      <c r="AN129" s="40"/>
      <c r="AO129" s="38">
        <v>0</v>
      </c>
      <c r="AP129" s="252">
        <v>0</v>
      </c>
      <c r="AQ129" s="249">
        <v>0</v>
      </c>
      <c r="AR129" s="249">
        <v>0</v>
      </c>
      <c r="AS129" s="41">
        <v>0</v>
      </c>
      <c r="AT129" s="38">
        <v>0</v>
      </c>
      <c r="AU129" s="38">
        <v>0</v>
      </c>
      <c r="AV129" s="38">
        <v>0</v>
      </c>
      <c r="AW129" s="38">
        <v>0</v>
      </c>
      <c r="AX129" s="30" t="str">
        <f t="shared" si="80"/>
        <v/>
      </c>
      <c r="BV129" s="4"/>
      <c r="BW129" s="4"/>
      <c r="CA129" s="32" t="str">
        <f t="shared" si="93"/>
        <v/>
      </c>
      <c r="CB129" s="32" t="str">
        <f t="shared" si="88"/>
        <v/>
      </c>
      <c r="CC129" s="32" t="str">
        <f t="shared" si="68"/>
        <v/>
      </c>
      <c r="CD129" s="32" t="str">
        <f t="shared" si="89"/>
        <v/>
      </c>
      <c r="CE129" s="32" t="str">
        <f t="shared" si="70"/>
        <v/>
      </c>
      <c r="CF129" s="32" t="str">
        <f t="shared" si="81"/>
        <v/>
      </c>
      <c r="CG129" s="32" t="str">
        <f t="shared" si="82"/>
        <v/>
      </c>
      <c r="CH129" s="32" t="str">
        <f t="shared" si="83"/>
        <v/>
      </c>
      <c r="DA129" s="33">
        <f t="shared" si="94"/>
        <v>0</v>
      </c>
      <c r="DB129" s="33">
        <f t="shared" si="90"/>
        <v>0</v>
      </c>
      <c r="DC129" s="33">
        <f t="shared" si="72"/>
        <v>0</v>
      </c>
      <c r="DD129" s="33">
        <f t="shared" si="91"/>
        <v>0</v>
      </c>
      <c r="DE129" s="33">
        <f t="shared" si="74"/>
        <v>0</v>
      </c>
      <c r="DF129" s="33">
        <f t="shared" si="75"/>
        <v>0</v>
      </c>
      <c r="DG129" s="33">
        <f t="shared" si="76"/>
        <v>0</v>
      </c>
      <c r="DH129" s="33">
        <f t="shared" si="84"/>
        <v>0</v>
      </c>
    </row>
    <row r="130" spans="1:112" x14ac:dyDescent="0.2">
      <c r="A130" s="3425" t="s">
        <v>165</v>
      </c>
      <c r="B130" s="3426"/>
      <c r="C130" s="3427"/>
      <c r="D130" s="237">
        <f t="shared" si="77"/>
        <v>0</v>
      </c>
      <c r="E130" s="34">
        <f t="shared" si="78"/>
        <v>0</v>
      </c>
      <c r="F130" s="36">
        <f t="shared" si="79"/>
        <v>0</v>
      </c>
      <c r="G130" s="246"/>
      <c r="H130" s="248"/>
      <c r="I130" s="246"/>
      <c r="J130" s="250"/>
      <c r="K130" s="246"/>
      <c r="L130" s="248"/>
      <c r="M130" s="246"/>
      <c r="N130" s="248"/>
      <c r="O130" s="251"/>
      <c r="P130" s="39"/>
      <c r="Q130" s="68"/>
      <c r="R130" s="39"/>
      <c r="S130" s="68"/>
      <c r="T130" s="248"/>
      <c r="U130" s="251"/>
      <c r="V130" s="39"/>
      <c r="W130" s="68"/>
      <c r="X130" s="39"/>
      <c r="Y130" s="68"/>
      <c r="Z130" s="39"/>
      <c r="AA130" s="68"/>
      <c r="AB130" s="39"/>
      <c r="AC130" s="68"/>
      <c r="AD130" s="39"/>
      <c r="AE130" s="68"/>
      <c r="AF130" s="39"/>
      <c r="AG130" s="68"/>
      <c r="AH130" s="39"/>
      <c r="AI130" s="68"/>
      <c r="AJ130" s="39"/>
      <c r="AK130" s="68"/>
      <c r="AL130" s="39"/>
      <c r="AM130" s="68"/>
      <c r="AN130" s="40"/>
      <c r="AO130" s="38">
        <v>0</v>
      </c>
      <c r="AP130" s="252">
        <v>0</v>
      </c>
      <c r="AQ130" s="249">
        <v>0</v>
      </c>
      <c r="AR130" s="249">
        <v>0</v>
      </c>
      <c r="AS130" s="41">
        <v>0</v>
      </c>
      <c r="AT130" s="38">
        <v>0</v>
      </c>
      <c r="AU130" s="38">
        <v>0</v>
      </c>
      <c r="AV130" s="38">
        <v>0</v>
      </c>
      <c r="AW130" s="38">
        <v>0</v>
      </c>
      <c r="AX130" s="30" t="str">
        <f t="shared" si="80"/>
        <v/>
      </c>
      <c r="BV130" s="4"/>
      <c r="BW130" s="4"/>
      <c r="CA130" s="32" t="str">
        <f t="shared" si="93"/>
        <v/>
      </c>
      <c r="CB130" s="32" t="str">
        <f t="shared" si="88"/>
        <v/>
      </c>
      <c r="CC130" s="32" t="str">
        <f t="shared" si="68"/>
        <v/>
      </c>
      <c r="CD130" s="32" t="str">
        <f t="shared" si="89"/>
        <v/>
      </c>
      <c r="CE130" s="32" t="str">
        <f t="shared" si="70"/>
        <v/>
      </c>
      <c r="CF130" s="32" t="str">
        <f t="shared" si="81"/>
        <v/>
      </c>
      <c r="CG130" s="32" t="str">
        <f t="shared" si="82"/>
        <v/>
      </c>
      <c r="CH130" s="32" t="str">
        <f t="shared" si="83"/>
        <v/>
      </c>
      <c r="DA130" s="33">
        <f t="shared" si="94"/>
        <v>0</v>
      </c>
      <c r="DB130" s="33">
        <f t="shared" si="90"/>
        <v>0</v>
      </c>
      <c r="DC130" s="33">
        <f t="shared" si="72"/>
        <v>0</v>
      </c>
      <c r="DD130" s="33">
        <f t="shared" si="91"/>
        <v>0</v>
      </c>
      <c r="DE130" s="33">
        <f t="shared" si="74"/>
        <v>0</v>
      </c>
      <c r="DF130" s="33">
        <f t="shared" si="75"/>
        <v>0</v>
      </c>
      <c r="DG130" s="33">
        <f t="shared" si="76"/>
        <v>0</v>
      </c>
      <c r="DH130" s="33">
        <f t="shared" si="84"/>
        <v>0</v>
      </c>
    </row>
    <row r="131" spans="1:112" ht="14.25" customHeight="1" x14ac:dyDescent="0.2">
      <c r="A131" s="3425" t="s">
        <v>166</v>
      </c>
      <c r="B131" s="3426"/>
      <c r="C131" s="3427"/>
      <c r="D131" s="237">
        <f t="shared" si="77"/>
        <v>0</v>
      </c>
      <c r="E131" s="34">
        <f t="shared" si="78"/>
        <v>0</v>
      </c>
      <c r="F131" s="36">
        <f t="shared" si="79"/>
        <v>0</v>
      </c>
      <c r="G131" s="246"/>
      <c r="H131" s="248"/>
      <c r="I131" s="246"/>
      <c r="J131" s="250"/>
      <c r="K131" s="246"/>
      <c r="L131" s="248"/>
      <c r="M131" s="246"/>
      <c r="N131" s="248"/>
      <c r="O131" s="251"/>
      <c r="P131" s="39"/>
      <c r="Q131" s="68"/>
      <c r="R131" s="39"/>
      <c r="S131" s="68"/>
      <c r="T131" s="248"/>
      <c r="U131" s="251"/>
      <c r="V131" s="39"/>
      <c r="W131" s="68"/>
      <c r="X131" s="39"/>
      <c r="Y131" s="68"/>
      <c r="Z131" s="39"/>
      <c r="AA131" s="68"/>
      <c r="AB131" s="39"/>
      <c r="AC131" s="68"/>
      <c r="AD131" s="39"/>
      <c r="AE131" s="68"/>
      <c r="AF131" s="39"/>
      <c r="AG131" s="68"/>
      <c r="AH131" s="39"/>
      <c r="AI131" s="68"/>
      <c r="AJ131" s="39"/>
      <c r="AK131" s="68"/>
      <c r="AL131" s="39"/>
      <c r="AM131" s="68"/>
      <c r="AN131" s="40"/>
      <c r="AO131" s="38">
        <v>0</v>
      </c>
      <c r="AP131" s="252">
        <v>0</v>
      </c>
      <c r="AQ131" s="249">
        <v>0</v>
      </c>
      <c r="AR131" s="249">
        <v>0</v>
      </c>
      <c r="AS131" s="41">
        <v>0</v>
      </c>
      <c r="AT131" s="38">
        <v>0</v>
      </c>
      <c r="AU131" s="38">
        <v>0</v>
      </c>
      <c r="AV131" s="38">
        <v>0</v>
      </c>
      <c r="AW131" s="38">
        <v>0</v>
      </c>
      <c r="AX131" s="30" t="str">
        <f t="shared" si="80"/>
        <v/>
      </c>
      <c r="BV131" s="4"/>
      <c r="BW131" s="4"/>
      <c r="CA131" s="32" t="str">
        <f t="shared" si="93"/>
        <v/>
      </c>
      <c r="CB131" s="32" t="str">
        <f t="shared" si="88"/>
        <v/>
      </c>
      <c r="CC131" s="32" t="str">
        <f t="shared" si="68"/>
        <v/>
      </c>
      <c r="CD131" s="32" t="str">
        <f t="shared" si="89"/>
        <v/>
      </c>
      <c r="CE131" s="32" t="str">
        <f t="shared" si="70"/>
        <v/>
      </c>
      <c r="CF131" s="32" t="str">
        <f t="shared" si="81"/>
        <v/>
      </c>
      <c r="CG131" s="32" t="str">
        <f t="shared" si="82"/>
        <v/>
      </c>
      <c r="CH131" s="32" t="str">
        <f t="shared" si="83"/>
        <v/>
      </c>
      <c r="DA131" s="33">
        <f t="shared" si="94"/>
        <v>0</v>
      </c>
      <c r="DB131" s="33">
        <f t="shared" si="90"/>
        <v>0</v>
      </c>
      <c r="DC131" s="33">
        <f t="shared" si="72"/>
        <v>0</v>
      </c>
      <c r="DD131" s="33">
        <f t="shared" si="91"/>
        <v>0</v>
      </c>
      <c r="DE131" s="33">
        <f t="shared" si="74"/>
        <v>0</v>
      </c>
      <c r="DF131" s="33">
        <f t="shared" si="75"/>
        <v>0</v>
      </c>
      <c r="DG131" s="33">
        <f t="shared" si="76"/>
        <v>0</v>
      </c>
      <c r="DH131" s="33">
        <f t="shared" si="84"/>
        <v>0</v>
      </c>
    </row>
    <row r="132" spans="1:112" ht="14.25" customHeight="1" x14ac:dyDescent="0.2">
      <c r="A132" s="3425" t="s">
        <v>167</v>
      </c>
      <c r="B132" s="3426"/>
      <c r="C132" s="3427"/>
      <c r="D132" s="237">
        <f t="shared" si="77"/>
        <v>0</v>
      </c>
      <c r="E132" s="34">
        <f t="shared" si="78"/>
        <v>0</v>
      </c>
      <c r="F132" s="36">
        <f t="shared" si="79"/>
        <v>0</v>
      </c>
      <c r="G132" s="246"/>
      <c r="H132" s="248"/>
      <c r="I132" s="246"/>
      <c r="J132" s="250"/>
      <c r="K132" s="246"/>
      <c r="L132" s="248"/>
      <c r="M132" s="246"/>
      <c r="N132" s="248"/>
      <c r="O132" s="251"/>
      <c r="P132" s="39"/>
      <c r="Q132" s="68"/>
      <c r="R132" s="39"/>
      <c r="S132" s="68"/>
      <c r="T132" s="248"/>
      <c r="U132" s="251"/>
      <c r="V132" s="39"/>
      <c r="W132" s="68"/>
      <c r="X132" s="39"/>
      <c r="Y132" s="68"/>
      <c r="Z132" s="39"/>
      <c r="AA132" s="68"/>
      <c r="AB132" s="39"/>
      <c r="AC132" s="68"/>
      <c r="AD132" s="39"/>
      <c r="AE132" s="68"/>
      <c r="AF132" s="39"/>
      <c r="AG132" s="68"/>
      <c r="AH132" s="39"/>
      <c r="AI132" s="68"/>
      <c r="AJ132" s="39"/>
      <c r="AK132" s="68"/>
      <c r="AL132" s="39"/>
      <c r="AM132" s="68"/>
      <c r="AN132" s="40"/>
      <c r="AO132" s="38">
        <v>0</v>
      </c>
      <c r="AP132" s="252">
        <v>0</v>
      </c>
      <c r="AQ132" s="249">
        <v>0</v>
      </c>
      <c r="AR132" s="249">
        <v>0</v>
      </c>
      <c r="AS132" s="41">
        <v>0</v>
      </c>
      <c r="AT132" s="38">
        <v>0</v>
      </c>
      <c r="AU132" s="38">
        <v>0</v>
      </c>
      <c r="AV132" s="38">
        <v>0</v>
      </c>
      <c r="AW132" s="38">
        <v>0</v>
      </c>
      <c r="AX132" s="30" t="str">
        <f t="shared" si="80"/>
        <v/>
      </c>
      <c r="BV132" s="4"/>
      <c r="BW132" s="4"/>
      <c r="CA132" s="32" t="str">
        <f t="shared" si="93"/>
        <v/>
      </c>
      <c r="CB132" s="32" t="str">
        <f t="shared" si="88"/>
        <v/>
      </c>
      <c r="CC132" s="32" t="str">
        <f t="shared" si="68"/>
        <v/>
      </c>
      <c r="CD132" s="32" t="str">
        <f t="shared" si="89"/>
        <v/>
      </c>
      <c r="CE132" s="32" t="str">
        <f t="shared" si="70"/>
        <v/>
      </c>
      <c r="CF132" s="32" t="str">
        <f t="shared" si="81"/>
        <v/>
      </c>
      <c r="CG132" s="32" t="str">
        <f t="shared" si="82"/>
        <v/>
      </c>
      <c r="CH132" s="32" t="str">
        <f t="shared" si="83"/>
        <v/>
      </c>
      <c r="DA132" s="33">
        <f t="shared" si="94"/>
        <v>0</v>
      </c>
      <c r="DB132" s="33">
        <f t="shared" si="90"/>
        <v>0</v>
      </c>
      <c r="DC132" s="33">
        <f t="shared" si="72"/>
        <v>0</v>
      </c>
      <c r="DD132" s="33">
        <f t="shared" si="91"/>
        <v>0</v>
      </c>
      <c r="DE132" s="33">
        <f t="shared" si="74"/>
        <v>0</v>
      </c>
      <c r="DF132" s="33">
        <f t="shared" si="75"/>
        <v>0</v>
      </c>
      <c r="DG132" s="33">
        <f t="shared" si="76"/>
        <v>0</v>
      </c>
      <c r="DH132" s="33">
        <f t="shared" si="84"/>
        <v>0</v>
      </c>
    </row>
    <row r="133" spans="1:112" ht="14.25" customHeight="1" x14ac:dyDescent="0.2">
      <c r="A133" s="3425" t="s">
        <v>168</v>
      </c>
      <c r="B133" s="3426"/>
      <c r="C133" s="3427"/>
      <c r="D133" s="237">
        <f t="shared" si="77"/>
        <v>0</v>
      </c>
      <c r="E133" s="34">
        <f t="shared" si="78"/>
        <v>0</v>
      </c>
      <c r="F133" s="36">
        <f t="shared" si="79"/>
        <v>0</v>
      </c>
      <c r="G133" s="246"/>
      <c r="H133" s="248"/>
      <c r="I133" s="246"/>
      <c r="J133" s="250"/>
      <c r="K133" s="246"/>
      <c r="L133" s="248"/>
      <c r="M133" s="246"/>
      <c r="N133" s="248"/>
      <c r="O133" s="251"/>
      <c r="P133" s="39"/>
      <c r="Q133" s="68"/>
      <c r="R133" s="39"/>
      <c r="S133" s="68"/>
      <c r="T133" s="248"/>
      <c r="U133" s="251"/>
      <c r="V133" s="39"/>
      <c r="W133" s="68"/>
      <c r="X133" s="39"/>
      <c r="Y133" s="68"/>
      <c r="Z133" s="39"/>
      <c r="AA133" s="68"/>
      <c r="AB133" s="39"/>
      <c r="AC133" s="68"/>
      <c r="AD133" s="39"/>
      <c r="AE133" s="68"/>
      <c r="AF133" s="39"/>
      <c r="AG133" s="68"/>
      <c r="AH133" s="39"/>
      <c r="AI133" s="68"/>
      <c r="AJ133" s="39"/>
      <c r="AK133" s="68"/>
      <c r="AL133" s="39"/>
      <c r="AM133" s="68"/>
      <c r="AN133" s="40"/>
      <c r="AO133" s="38">
        <v>0</v>
      </c>
      <c r="AP133" s="252">
        <v>0</v>
      </c>
      <c r="AQ133" s="249">
        <v>0</v>
      </c>
      <c r="AR133" s="249">
        <v>0</v>
      </c>
      <c r="AS133" s="41">
        <v>0</v>
      </c>
      <c r="AT133" s="38">
        <v>0</v>
      </c>
      <c r="AU133" s="38">
        <v>0</v>
      </c>
      <c r="AV133" s="38">
        <v>0</v>
      </c>
      <c r="AW133" s="38">
        <v>0</v>
      </c>
      <c r="AX133" s="30" t="str">
        <f t="shared" si="80"/>
        <v/>
      </c>
      <c r="BV133" s="4"/>
      <c r="BW133" s="4"/>
      <c r="CA133" s="32" t="str">
        <f t="shared" si="93"/>
        <v/>
      </c>
      <c r="CB133" s="32" t="str">
        <f t="shared" si="88"/>
        <v/>
      </c>
      <c r="CC133" s="32" t="str">
        <f t="shared" si="68"/>
        <v/>
      </c>
      <c r="CD133" s="32" t="str">
        <f t="shared" si="89"/>
        <v/>
      </c>
      <c r="CE133" s="32" t="str">
        <f t="shared" si="70"/>
        <v/>
      </c>
      <c r="CF133" s="32" t="str">
        <f t="shared" si="81"/>
        <v/>
      </c>
      <c r="CG133" s="32" t="str">
        <f t="shared" si="82"/>
        <v/>
      </c>
      <c r="CH133" s="32" t="str">
        <f t="shared" si="83"/>
        <v/>
      </c>
      <c r="DA133" s="33">
        <f t="shared" si="94"/>
        <v>0</v>
      </c>
      <c r="DB133" s="33">
        <f t="shared" si="90"/>
        <v>0</v>
      </c>
      <c r="DC133" s="33">
        <f t="shared" si="72"/>
        <v>0</v>
      </c>
      <c r="DD133" s="33">
        <f t="shared" si="91"/>
        <v>0</v>
      </c>
      <c r="DE133" s="33">
        <f t="shared" si="74"/>
        <v>0</v>
      </c>
      <c r="DF133" s="33">
        <f t="shared" si="75"/>
        <v>0</v>
      </c>
      <c r="DG133" s="33">
        <f t="shared" si="76"/>
        <v>0</v>
      </c>
      <c r="DH133" s="33">
        <f t="shared" si="84"/>
        <v>0</v>
      </c>
    </row>
    <row r="134" spans="1:112" ht="14.25" customHeight="1" x14ac:dyDescent="0.2">
      <c r="A134" s="3433" t="s">
        <v>169</v>
      </c>
      <c r="B134" s="3433"/>
      <c r="C134" s="3433"/>
      <c r="D134" s="237">
        <f t="shared" si="77"/>
        <v>0</v>
      </c>
      <c r="E134" s="34">
        <f t="shared" si="78"/>
        <v>0</v>
      </c>
      <c r="F134" s="36">
        <f t="shared" si="79"/>
        <v>0</v>
      </c>
      <c r="G134" s="37"/>
      <c r="H134" s="39"/>
      <c r="I134" s="37"/>
      <c r="J134" s="69"/>
      <c r="K134" s="37"/>
      <c r="L134" s="39"/>
      <c r="M134" s="37"/>
      <c r="N134" s="39"/>
      <c r="O134" s="68"/>
      <c r="P134" s="39"/>
      <c r="Q134" s="68"/>
      <c r="R134" s="39"/>
      <c r="S134" s="68"/>
      <c r="T134" s="39"/>
      <c r="U134" s="68"/>
      <c r="V134" s="39"/>
      <c r="W134" s="68"/>
      <c r="X134" s="39"/>
      <c r="Y134" s="68"/>
      <c r="Z134" s="39"/>
      <c r="AA134" s="68"/>
      <c r="AB134" s="39"/>
      <c r="AC134" s="68"/>
      <c r="AD134" s="39"/>
      <c r="AE134" s="68"/>
      <c r="AF134" s="39"/>
      <c r="AG134" s="68"/>
      <c r="AH134" s="39"/>
      <c r="AI134" s="68"/>
      <c r="AJ134" s="39"/>
      <c r="AK134" s="68"/>
      <c r="AL134" s="39"/>
      <c r="AM134" s="68"/>
      <c r="AN134" s="40"/>
      <c r="AO134" s="38">
        <v>0</v>
      </c>
      <c r="AP134" s="38">
        <v>0</v>
      </c>
      <c r="AQ134" s="41">
        <v>0</v>
      </c>
      <c r="AR134" s="41">
        <v>0</v>
      </c>
      <c r="AS134" s="41">
        <v>0</v>
      </c>
      <c r="AT134" s="38">
        <v>0</v>
      </c>
      <c r="AU134" s="38">
        <v>0</v>
      </c>
      <c r="AV134" s="38">
        <v>0</v>
      </c>
      <c r="AW134" s="38">
        <v>0</v>
      </c>
      <c r="AX134" s="30" t="str">
        <f t="shared" si="80"/>
        <v/>
      </c>
      <c r="BV134" s="4"/>
      <c r="BW134" s="4"/>
      <c r="CA134" s="32" t="str">
        <f t="shared" si="93"/>
        <v/>
      </c>
      <c r="CB134" s="32" t="str">
        <f t="shared" si="88"/>
        <v/>
      </c>
      <c r="CC134" s="32" t="str">
        <f t="shared" si="68"/>
        <v/>
      </c>
      <c r="CD134" s="32" t="str">
        <f t="shared" si="89"/>
        <v/>
      </c>
      <c r="CE134" s="32" t="str">
        <f t="shared" si="70"/>
        <v/>
      </c>
      <c r="CF134" s="32" t="str">
        <f t="shared" si="81"/>
        <v/>
      </c>
      <c r="CG134" s="32" t="str">
        <f t="shared" si="82"/>
        <v/>
      </c>
      <c r="CH134" s="32" t="str">
        <f t="shared" si="83"/>
        <v/>
      </c>
      <c r="DA134" s="33">
        <f t="shared" si="94"/>
        <v>0</v>
      </c>
      <c r="DB134" s="33">
        <f t="shared" si="90"/>
        <v>0</v>
      </c>
      <c r="DC134" s="33">
        <f t="shared" si="72"/>
        <v>0</v>
      </c>
      <c r="DD134" s="33">
        <f t="shared" si="91"/>
        <v>0</v>
      </c>
      <c r="DE134" s="33">
        <f t="shared" si="74"/>
        <v>0</v>
      </c>
      <c r="DF134" s="33">
        <f t="shared" si="75"/>
        <v>0</v>
      </c>
      <c r="DG134" s="33">
        <f t="shared" si="76"/>
        <v>0</v>
      </c>
      <c r="DH134" s="33">
        <f t="shared" si="84"/>
        <v>0</v>
      </c>
    </row>
    <row r="135" spans="1:112" ht="14.25" customHeight="1" x14ac:dyDescent="0.2">
      <c r="A135" s="3425" t="s">
        <v>170</v>
      </c>
      <c r="B135" s="3426"/>
      <c r="C135" s="3427"/>
      <c r="D135" s="237">
        <f t="shared" si="77"/>
        <v>0</v>
      </c>
      <c r="E135" s="34">
        <f t="shared" si="78"/>
        <v>0</v>
      </c>
      <c r="F135" s="36">
        <f t="shared" si="79"/>
        <v>0</v>
      </c>
      <c r="G135" s="37"/>
      <c r="H135" s="39"/>
      <c r="I135" s="37"/>
      <c r="J135" s="69"/>
      <c r="K135" s="37"/>
      <c r="L135" s="39"/>
      <c r="M135" s="37"/>
      <c r="N135" s="39"/>
      <c r="O135" s="68"/>
      <c r="P135" s="39"/>
      <c r="Q135" s="68"/>
      <c r="R135" s="39"/>
      <c r="S135" s="68"/>
      <c r="T135" s="39"/>
      <c r="U135" s="68"/>
      <c r="V135" s="39"/>
      <c r="W135" s="68"/>
      <c r="X135" s="39"/>
      <c r="Y135" s="68"/>
      <c r="Z135" s="39"/>
      <c r="AA135" s="68"/>
      <c r="AB135" s="39"/>
      <c r="AC135" s="68"/>
      <c r="AD135" s="39"/>
      <c r="AE135" s="68"/>
      <c r="AF135" s="39"/>
      <c r="AG135" s="68"/>
      <c r="AH135" s="39"/>
      <c r="AI135" s="68"/>
      <c r="AJ135" s="39"/>
      <c r="AK135" s="68"/>
      <c r="AL135" s="39"/>
      <c r="AM135" s="68"/>
      <c r="AN135" s="40"/>
      <c r="AO135" s="38">
        <v>0</v>
      </c>
      <c r="AP135" s="38">
        <v>0</v>
      </c>
      <c r="AQ135" s="41">
        <v>0</v>
      </c>
      <c r="AR135" s="41">
        <v>0</v>
      </c>
      <c r="AS135" s="41">
        <v>0</v>
      </c>
      <c r="AT135" s="38">
        <v>0</v>
      </c>
      <c r="AU135" s="38">
        <v>0</v>
      </c>
      <c r="AV135" s="38">
        <v>0</v>
      </c>
      <c r="AW135" s="38">
        <v>0</v>
      </c>
      <c r="AX135" s="30" t="str">
        <f t="shared" si="80"/>
        <v/>
      </c>
      <c r="BV135" s="4"/>
      <c r="BW135" s="4"/>
      <c r="CA135" s="32" t="str">
        <f t="shared" si="93"/>
        <v/>
      </c>
      <c r="CB135" s="32" t="str">
        <f t="shared" si="88"/>
        <v/>
      </c>
      <c r="CC135" s="32" t="str">
        <f t="shared" si="68"/>
        <v/>
      </c>
      <c r="CD135" s="32" t="str">
        <f t="shared" si="89"/>
        <v/>
      </c>
      <c r="CE135" s="32" t="str">
        <f t="shared" si="70"/>
        <v/>
      </c>
      <c r="CF135" s="32" t="str">
        <f t="shared" si="81"/>
        <v/>
      </c>
      <c r="CG135" s="32" t="str">
        <f t="shared" si="82"/>
        <v/>
      </c>
      <c r="CH135" s="32" t="str">
        <f t="shared" si="83"/>
        <v/>
      </c>
      <c r="DA135" s="33">
        <f t="shared" si="94"/>
        <v>0</v>
      </c>
      <c r="DB135" s="33">
        <f t="shared" si="90"/>
        <v>0</v>
      </c>
      <c r="DC135" s="33">
        <f t="shared" si="72"/>
        <v>0</v>
      </c>
      <c r="DD135" s="33">
        <f t="shared" si="91"/>
        <v>0</v>
      </c>
      <c r="DE135" s="33">
        <f t="shared" si="74"/>
        <v>0</v>
      </c>
      <c r="DF135" s="33">
        <f t="shared" si="75"/>
        <v>0</v>
      </c>
      <c r="DG135" s="33">
        <f t="shared" si="76"/>
        <v>0</v>
      </c>
      <c r="DH135" s="33">
        <f t="shared" si="84"/>
        <v>0</v>
      </c>
    </row>
    <row r="136" spans="1:112" ht="14.25" customHeight="1" x14ac:dyDescent="0.2">
      <c r="A136" s="3425" t="s">
        <v>171</v>
      </c>
      <c r="B136" s="3426"/>
      <c r="C136" s="3427"/>
      <c r="D136" s="237">
        <f t="shared" si="77"/>
        <v>0</v>
      </c>
      <c r="E136" s="34">
        <f t="shared" si="78"/>
        <v>0</v>
      </c>
      <c r="F136" s="36">
        <f t="shared" si="79"/>
        <v>0</v>
      </c>
      <c r="G136" s="253"/>
      <c r="H136" s="254"/>
      <c r="I136" s="253"/>
      <c r="J136" s="255"/>
      <c r="K136" s="253"/>
      <c r="L136" s="39"/>
      <c r="M136" s="37"/>
      <c r="N136" s="39"/>
      <c r="O136" s="68"/>
      <c r="P136" s="39"/>
      <c r="Q136" s="68"/>
      <c r="R136" s="39"/>
      <c r="S136" s="68"/>
      <c r="T136" s="39"/>
      <c r="U136" s="68"/>
      <c r="V136" s="39"/>
      <c r="W136" s="68"/>
      <c r="X136" s="39"/>
      <c r="Y136" s="68"/>
      <c r="Z136" s="39"/>
      <c r="AA136" s="68"/>
      <c r="AB136" s="39"/>
      <c r="AC136" s="68"/>
      <c r="AD136" s="39"/>
      <c r="AE136" s="68"/>
      <c r="AF136" s="39"/>
      <c r="AG136" s="68"/>
      <c r="AH136" s="39"/>
      <c r="AI136" s="68"/>
      <c r="AJ136" s="39"/>
      <c r="AK136" s="68"/>
      <c r="AL136" s="39"/>
      <c r="AM136" s="68"/>
      <c r="AN136" s="40"/>
      <c r="AO136" s="38">
        <v>0</v>
      </c>
      <c r="AP136" s="256">
        <v>0</v>
      </c>
      <c r="AQ136" s="41">
        <v>0</v>
      </c>
      <c r="AR136" s="41">
        <v>0</v>
      </c>
      <c r="AS136" s="257">
        <v>0</v>
      </c>
      <c r="AT136" s="38">
        <v>0</v>
      </c>
      <c r="AU136" s="38">
        <v>0</v>
      </c>
      <c r="AV136" s="38">
        <v>0</v>
      </c>
      <c r="AW136" s="38">
        <v>0</v>
      </c>
      <c r="AX136" s="30" t="str">
        <f t="shared" si="80"/>
        <v/>
      </c>
      <c r="BV136" s="4"/>
      <c r="BW136" s="4"/>
      <c r="CA136" s="32" t="str">
        <f t="shared" si="93"/>
        <v/>
      </c>
      <c r="CB136" s="32" t="str">
        <f t="shared" si="88"/>
        <v/>
      </c>
      <c r="CC136" s="32" t="str">
        <f t="shared" si="68"/>
        <v/>
      </c>
      <c r="CD136" s="32" t="str">
        <f t="shared" si="89"/>
        <v/>
      </c>
      <c r="CE136" s="32" t="str">
        <f t="shared" si="70"/>
        <v/>
      </c>
      <c r="CF136" s="32" t="str">
        <f t="shared" si="81"/>
        <v/>
      </c>
      <c r="CG136" s="32" t="str">
        <f t="shared" si="82"/>
        <v/>
      </c>
      <c r="CH136" s="32" t="str">
        <f t="shared" si="83"/>
        <v/>
      </c>
      <c r="DA136" s="33">
        <f t="shared" si="94"/>
        <v>0</v>
      </c>
      <c r="DB136" s="33">
        <f t="shared" si="90"/>
        <v>0</v>
      </c>
      <c r="DC136" s="33">
        <f t="shared" si="72"/>
        <v>0</v>
      </c>
      <c r="DD136" s="33">
        <f t="shared" si="91"/>
        <v>0</v>
      </c>
      <c r="DE136" s="33">
        <f t="shared" si="74"/>
        <v>0</v>
      </c>
      <c r="DF136" s="33">
        <f t="shared" si="75"/>
        <v>0</v>
      </c>
      <c r="DG136" s="33">
        <f t="shared" si="76"/>
        <v>0</v>
      </c>
      <c r="DH136" s="33">
        <f t="shared" si="84"/>
        <v>0</v>
      </c>
    </row>
    <row r="137" spans="1:112" x14ac:dyDescent="0.2">
      <c r="A137" s="3425" t="s">
        <v>172</v>
      </c>
      <c r="B137" s="3426"/>
      <c r="C137" s="3427"/>
      <c r="D137" s="237">
        <f t="shared" si="77"/>
        <v>0</v>
      </c>
      <c r="E137" s="34">
        <f t="shared" si="78"/>
        <v>0</v>
      </c>
      <c r="F137" s="36">
        <f t="shared" si="79"/>
        <v>0</v>
      </c>
      <c r="G137" s="253"/>
      <c r="H137" s="254"/>
      <c r="I137" s="253"/>
      <c r="J137" s="255"/>
      <c r="K137" s="253"/>
      <c r="L137" s="39"/>
      <c r="M137" s="37"/>
      <c r="N137" s="39"/>
      <c r="O137" s="68"/>
      <c r="P137" s="39"/>
      <c r="Q137" s="68"/>
      <c r="R137" s="39"/>
      <c r="S137" s="68"/>
      <c r="T137" s="39"/>
      <c r="U137" s="68"/>
      <c r="V137" s="39"/>
      <c r="W137" s="68"/>
      <c r="X137" s="39"/>
      <c r="Y137" s="68"/>
      <c r="Z137" s="39"/>
      <c r="AA137" s="68"/>
      <c r="AB137" s="39"/>
      <c r="AC137" s="68"/>
      <c r="AD137" s="39"/>
      <c r="AE137" s="68"/>
      <c r="AF137" s="39"/>
      <c r="AG137" s="68"/>
      <c r="AH137" s="39"/>
      <c r="AI137" s="68"/>
      <c r="AJ137" s="39"/>
      <c r="AK137" s="68"/>
      <c r="AL137" s="39"/>
      <c r="AM137" s="68"/>
      <c r="AN137" s="40"/>
      <c r="AO137" s="38">
        <v>0</v>
      </c>
      <c r="AP137" s="256">
        <v>0</v>
      </c>
      <c r="AQ137" s="41">
        <v>0</v>
      </c>
      <c r="AR137" s="41">
        <v>0</v>
      </c>
      <c r="AS137" s="257">
        <v>0</v>
      </c>
      <c r="AT137" s="38">
        <v>0</v>
      </c>
      <c r="AU137" s="38">
        <v>0</v>
      </c>
      <c r="AV137" s="38">
        <v>0</v>
      </c>
      <c r="AW137" s="38">
        <v>0</v>
      </c>
      <c r="AX137" s="30" t="str">
        <f t="shared" si="80"/>
        <v/>
      </c>
      <c r="BV137" s="4"/>
      <c r="BW137" s="4"/>
      <c r="CA137" s="32" t="str">
        <f t="shared" si="93"/>
        <v/>
      </c>
      <c r="CB137" s="32" t="str">
        <f t="shared" si="88"/>
        <v/>
      </c>
      <c r="CC137" s="32" t="str">
        <f t="shared" si="68"/>
        <v/>
      </c>
      <c r="CD137" s="32" t="str">
        <f t="shared" si="89"/>
        <v/>
      </c>
      <c r="CE137" s="32" t="str">
        <f t="shared" si="70"/>
        <v/>
      </c>
      <c r="CF137" s="32" t="str">
        <f t="shared" si="81"/>
        <v/>
      </c>
      <c r="CG137" s="32" t="str">
        <f t="shared" si="82"/>
        <v/>
      </c>
      <c r="CH137" s="32" t="str">
        <f t="shared" si="83"/>
        <v/>
      </c>
      <c r="DA137" s="33">
        <f t="shared" si="94"/>
        <v>0</v>
      </c>
      <c r="DB137" s="33">
        <f t="shared" si="90"/>
        <v>0</v>
      </c>
      <c r="DC137" s="33">
        <f t="shared" si="72"/>
        <v>0</v>
      </c>
      <c r="DD137" s="33">
        <f t="shared" si="91"/>
        <v>0</v>
      </c>
      <c r="DE137" s="33">
        <f t="shared" si="74"/>
        <v>0</v>
      </c>
      <c r="DF137" s="33">
        <f t="shared" si="75"/>
        <v>0</v>
      </c>
      <c r="DG137" s="33">
        <f t="shared" si="76"/>
        <v>0</v>
      </c>
      <c r="DH137" s="33">
        <f t="shared" si="84"/>
        <v>0</v>
      </c>
    </row>
    <row r="138" spans="1:112" x14ac:dyDescent="0.2">
      <c r="A138" s="3425" t="s">
        <v>173</v>
      </c>
      <c r="B138" s="3426"/>
      <c r="C138" s="3427"/>
      <c r="D138" s="237">
        <f t="shared" si="77"/>
        <v>0</v>
      </c>
      <c r="E138" s="34">
        <f t="shared" si="78"/>
        <v>0</v>
      </c>
      <c r="F138" s="36">
        <f t="shared" si="79"/>
        <v>0</v>
      </c>
      <c r="G138" s="253"/>
      <c r="H138" s="254"/>
      <c r="I138" s="253"/>
      <c r="J138" s="255"/>
      <c r="K138" s="253"/>
      <c r="L138" s="39"/>
      <c r="M138" s="37"/>
      <c r="N138" s="39"/>
      <c r="O138" s="68"/>
      <c r="P138" s="39"/>
      <c r="Q138" s="68"/>
      <c r="R138" s="39"/>
      <c r="S138" s="68"/>
      <c r="T138" s="39"/>
      <c r="U138" s="68"/>
      <c r="V138" s="39"/>
      <c r="W138" s="68"/>
      <c r="X138" s="39"/>
      <c r="Y138" s="68"/>
      <c r="Z138" s="39"/>
      <c r="AA138" s="68"/>
      <c r="AB138" s="39"/>
      <c r="AC138" s="68"/>
      <c r="AD138" s="39"/>
      <c r="AE138" s="68"/>
      <c r="AF138" s="39"/>
      <c r="AG138" s="68"/>
      <c r="AH138" s="39"/>
      <c r="AI138" s="68"/>
      <c r="AJ138" s="39"/>
      <c r="AK138" s="68"/>
      <c r="AL138" s="39"/>
      <c r="AM138" s="68"/>
      <c r="AN138" s="40"/>
      <c r="AO138" s="38">
        <v>0</v>
      </c>
      <c r="AP138" s="256">
        <v>0</v>
      </c>
      <c r="AQ138" s="41">
        <v>0</v>
      </c>
      <c r="AR138" s="41">
        <v>0</v>
      </c>
      <c r="AS138" s="257">
        <v>0</v>
      </c>
      <c r="AT138" s="38">
        <v>0</v>
      </c>
      <c r="AU138" s="38">
        <v>0</v>
      </c>
      <c r="AV138" s="38">
        <v>0</v>
      </c>
      <c r="AW138" s="38">
        <v>0</v>
      </c>
      <c r="AX138" s="30" t="str">
        <f t="shared" si="80"/>
        <v/>
      </c>
      <c r="BV138" s="4"/>
      <c r="BW138" s="4"/>
      <c r="CA138" s="32" t="str">
        <f t="shared" si="93"/>
        <v/>
      </c>
      <c r="CB138" s="32" t="str">
        <f t="shared" si="88"/>
        <v/>
      </c>
      <c r="CC138" s="32" t="str">
        <f t="shared" si="68"/>
        <v/>
      </c>
      <c r="CD138" s="32" t="str">
        <f t="shared" si="89"/>
        <v/>
      </c>
      <c r="CE138" s="32" t="str">
        <f t="shared" si="70"/>
        <v/>
      </c>
      <c r="CF138" s="32" t="str">
        <f t="shared" si="81"/>
        <v/>
      </c>
      <c r="CG138" s="32" t="str">
        <f t="shared" si="82"/>
        <v/>
      </c>
      <c r="CH138" s="32" t="str">
        <f t="shared" si="83"/>
        <v/>
      </c>
      <c r="DA138" s="33">
        <f t="shared" si="94"/>
        <v>0</v>
      </c>
      <c r="DB138" s="33">
        <f t="shared" si="90"/>
        <v>0</v>
      </c>
      <c r="DC138" s="33">
        <f t="shared" si="72"/>
        <v>0</v>
      </c>
      <c r="DD138" s="33">
        <f t="shared" si="91"/>
        <v>0</v>
      </c>
      <c r="DE138" s="33">
        <f t="shared" si="74"/>
        <v>0</v>
      </c>
      <c r="DF138" s="33">
        <f t="shared" si="75"/>
        <v>0</v>
      </c>
      <c r="DG138" s="33">
        <f t="shared" si="76"/>
        <v>0</v>
      </c>
      <c r="DH138" s="33">
        <f t="shared" si="84"/>
        <v>0</v>
      </c>
    </row>
    <row r="139" spans="1:112" x14ac:dyDescent="0.2">
      <c r="A139" s="3425" t="s">
        <v>174</v>
      </c>
      <c r="B139" s="3426"/>
      <c r="C139" s="3427"/>
      <c r="D139" s="237">
        <f t="shared" si="77"/>
        <v>0</v>
      </c>
      <c r="E139" s="34">
        <f t="shared" si="78"/>
        <v>0</v>
      </c>
      <c r="F139" s="36">
        <f t="shared" si="79"/>
        <v>0</v>
      </c>
      <c r="G139" s="253"/>
      <c r="H139" s="254"/>
      <c r="I139" s="253"/>
      <c r="J139" s="255"/>
      <c r="K139" s="253"/>
      <c r="L139" s="39"/>
      <c r="M139" s="37"/>
      <c r="N139" s="39"/>
      <c r="O139" s="68"/>
      <c r="P139" s="39"/>
      <c r="Q139" s="68"/>
      <c r="R139" s="39"/>
      <c r="S139" s="68"/>
      <c r="T139" s="39"/>
      <c r="U139" s="68"/>
      <c r="V139" s="39"/>
      <c r="W139" s="68"/>
      <c r="X139" s="39"/>
      <c r="Y139" s="68"/>
      <c r="Z139" s="39"/>
      <c r="AA139" s="68"/>
      <c r="AB139" s="39"/>
      <c r="AC139" s="68"/>
      <c r="AD139" s="39"/>
      <c r="AE139" s="68"/>
      <c r="AF139" s="39"/>
      <c r="AG139" s="68"/>
      <c r="AH139" s="39"/>
      <c r="AI139" s="68"/>
      <c r="AJ139" s="39"/>
      <c r="AK139" s="68"/>
      <c r="AL139" s="39"/>
      <c r="AM139" s="68"/>
      <c r="AN139" s="40"/>
      <c r="AO139" s="38">
        <v>0</v>
      </c>
      <c r="AP139" s="256">
        <v>0</v>
      </c>
      <c r="AQ139" s="41">
        <v>0</v>
      </c>
      <c r="AR139" s="41">
        <v>0</v>
      </c>
      <c r="AS139" s="257">
        <v>0</v>
      </c>
      <c r="AT139" s="38">
        <v>0</v>
      </c>
      <c r="AU139" s="38">
        <v>0</v>
      </c>
      <c r="AV139" s="38">
        <v>0</v>
      </c>
      <c r="AW139" s="38">
        <v>0</v>
      </c>
      <c r="AX139" s="30" t="str">
        <f t="shared" si="80"/>
        <v/>
      </c>
      <c r="BV139" s="4"/>
      <c r="BW139" s="4"/>
      <c r="CA139" s="32" t="str">
        <f t="shared" si="93"/>
        <v/>
      </c>
      <c r="CB139" s="32" t="str">
        <f t="shared" si="88"/>
        <v/>
      </c>
      <c r="CC139" s="32" t="str">
        <f t="shared" si="68"/>
        <v/>
      </c>
      <c r="CD139" s="32" t="str">
        <f t="shared" si="89"/>
        <v/>
      </c>
      <c r="CE139" s="32" t="str">
        <f t="shared" si="70"/>
        <v/>
      </c>
      <c r="CF139" s="32" t="str">
        <f t="shared" si="81"/>
        <v/>
      </c>
      <c r="CG139" s="32" t="str">
        <f t="shared" si="82"/>
        <v/>
      </c>
      <c r="CH139" s="32" t="str">
        <f t="shared" si="83"/>
        <v/>
      </c>
      <c r="DA139" s="33">
        <f t="shared" si="94"/>
        <v>0</v>
      </c>
      <c r="DB139" s="33">
        <f t="shared" si="90"/>
        <v>0</v>
      </c>
      <c r="DC139" s="33">
        <f t="shared" si="72"/>
        <v>0</v>
      </c>
      <c r="DD139" s="33">
        <f t="shared" si="91"/>
        <v>0</v>
      </c>
      <c r="DE139" s="33">
        <f t="shared" si="74"/>
        <v>0</v>
      </c>
      <c r="DF139" s="33">
        <f t="shared" si="75"/>
        <v>0</v>
      </c>
      <c r="DG139" s="33">
        <f t="shared" si="76"/>
        <v>0</v>
      </c>
      <c r="DH139" s="33">
        <f t="shared" si="84"/>
        <v>0</v>
      </c>
    </row>
    <row r="140" spans="1:112" ht="14.25" customHeight="1" x14ac:dyDescent="0.2">
      <c r="A140" s="3425" t="s">
        <v>175</v>
      </c>
      <c r="B140" s="3426"/>
      <c r="C140" s="3427"/>
      <c r="D140" s="237">
        <f t="shared" si="77"/>
        <v>0</v>
      </c>
      <c r="E140" s="34">
        <f t="shared" si="78"/>
        <v>0</v>
      </c>
      <c r="F140" s="36">
        <f t="shared" si="79"/>
        <v>0</v>
      </c>
      <c r="G140" s="253"/>
      <c r="H140" s="254"/>
      <c r="I140" s="253"/>
      <c r="J140" s="255"/>
      <c r="K140" s="253"/>
      <c r="L140" s="39"/>
      <c r="M140" s="37"/>
      <c r="N140" s="39"/>
      <c r="O140" s="68"/>
      <c r="P140" s="39"/>
      <c r="Q140" s="68"/>
      <c r="R140" s="39"/>
      <c r="S140" s="68"/>
      <c r="T140" s="39"/>
      <c r="U140" s="68"/>
      <c r="V140" s="39"/>
      <c r="W140" s="68"/>
      <c r="X140" s="39"/>
      <c r="Y140" s="68"/>
      <c r="Z140" s="39"/>
      <c r="AA140" s="68"/>
      <c r="AB140" s="39"/>
      <c r="AC140" s="68"/>
      <c r="AD140" s="39"/>
      <c r="AE140" s="68"/>
      <c r="AF140" s="39"/>
      <c r="AG140" s="68"/>
      <c r="AH140" s="39"/>
      <c r="AI140" s="68"/>
      <c r="AJ140" s="39"/>
      <c r="AK140" s="68"/>
      <c r="AL140" s="39"/>
      <c r="AM140" s="68"/>
      <c r="AN140" s="40"/>
      <c r="AO140" s="38">
        <v>0</v>
      </c>
      <c r="AP140" s="256">
        <v>0</v>
      </c>
      <c r="AQ140" s="41">
        <v>0</v>
      </c>
      <c r="AR140" s="41">
        <v>0</v>
      </c>
      <c r="AS140" s="257">
        <v>0</v>
      </c>
      <c r="AT140" s="38">
        <v>0</v>
      </c>
      <c r="AU140" s="38">
        <v>0</v>
      </c>
      <c r="AV140" s="38">
        <v>0</v>
      </c>
      <c r="AW140" s="38">
        <v>0</v>
      </c>
      <c r="AX140" s="30" t="str">
        <f t="shared" si="80"/>
        <v/>
      </c>
      <c r="BV140" s="4"/>
      <c r="BW140" s="4"/>
      <c r="CA140" s="32" t="str">
        <f t="shared" si="93"/>
        <v/>
      </c>
      <c r="CB140" s="32" t="str">
        <f t="shared" si="88"/>
        <v/>
      </c>
      <c r="CC140" s="32" t="str">
        <f t="shared" si="68"/>
        <v/>
      </c>
      <c r="CD140" s="32" t="str">
        <f t="shared" si="89"/>
        <v/>
      </c>
      <c r="CE140" s="32" t="str">
        <f t="shared" si="70"/>
        <v/>
      </c>
      <c r="CF140" s="32" t="str">
        <f t="shared" si="81"/>
        <v/>
      </c>
      <c r="CG140" s="32" t="str">
        <f t="shared" si="82"/>
        <v/>
      </c>
      <c r="CH140" s="32" t="str">
        <f t="shared" si="83"/>
        <v/>
      </c>
      <c r="DA140" s="33">
        <f t="shared" si="94"/>
        <v>0</v>
      </c>
      <c r="DB140" s="33">
        <f t="shared" si="90"/>
        <v>0</v>
      </c>
      <c r="DC140" s="33">
        <f t="shared" si="72"/>
        <v>0</v>
      </c>
      <c r="DD140" s="33">
        <f t="shared" si="91"/>
        <v>0</v>
      </c>
      <c r="DE140" s="33">
        <f t="shared" si="74"/>
        <v>0</v>
      </c>
      <c r="DF140" s="33">
        <f t="shared" si="75"/>
        <v>0</v>
      </c>
      <c r="DG140" s="33">
        <f t="shared" si="76"/>
        <v>0</v>
      </c>
      <c r="DH140" s="33">
        <f t="shared" si="84"/>
        <v>0</v>
      </c>
    </row>
    <row r="141" spans="1:112" ht="14.25" customHeight="1" x14ac:dyDescent="0.2">
      <c r="A141" s="3425" t="s">
        <v>176</v>
      </c>
      <c r="B141" s="3426"/>
      <c r="C141" s="3427"/>
      <c r="D141" s="237">
        <f t="shared" si="77"/>
        <v>0</v>
      </c>
      <c r="E141" s="34">
        <f t="shared" si="78"/>
        <v>0</v>
      </c>
      <c r="F141" s="36">
        <f t="shared" si="79"/>
        <v>0</v>
      </c>
      <c r="G141" s="246"/>
      <c r="H141" s="248"/>
      <c r="I141" s="246"/>
      <c r="J141" s="69"/>
      <c r="K141" s="37"/>
      <c r="L141" s="39"/>
      <c r="M141" s="37"/>
      <c r="N141" s="39"/>
      <c r="O141" s="68"/>
      <c r="P141" s="39"/>
      <c r="Q141" s="68"/>
      <c r="R141" s="39"/>
      <c r="S141" s="68"/>
      <c r="T141" s="39"/>
      <c r="U141" s="68"/>
      <c r="V141" s="39"/>
      <c r="W141" s="68"/>
      <c r="X141" s="39"/>
      <c r="Y141" s="68"/>
      <c r="Z141" s="39"/>
      <c r="AA141" s="68"/>
      <c r="AB141" s="39"/>
      <c r="AC141" s="68"/>
      <c r="AD141" s="39"/>
      <c r="AE141" s="68"/>
      <c r="AF141" s="39"/>
      <c r="AG141" s="68"/>
      <c r="AH141" s="39"/>
      <c r="AI141" s="68"/>
      <c r="AJ141" s="39"/>
      <c r="AK141" s="68"/>
      <c r="AL141" s="39"/>
      <c r="AM141" s="68"/>
      <c r="AN141" s="40"/>
      <c r="AO141" s="38">
        <v>0</v>
      </c>
      <c r="AP141" s="38">
        <v>0</v>
      </c>
      <c r="AQ141" s="41">
        <v>0</v>
      </c>
      <c r="AR141" s="41">
        <v>0</v>
      </c>
      <c r="AS141" s="41">
        <v>0</v>
      </c>
      <c r="AT141" s="38">
        <v>0</v>
      </c>
      <c r="AU141" s="38">
        <v>0</v>
      </c>
      <c r="AV141" s="38">
        <v>0</v>
      </c>
      <c r="AW141" s="38">
        <v>0</v>
      </c>
      <c r="AX141" s="30" t="str">
        <f t="shared" si="80"/>
        <v/>
      </c>
      <c r="BV141" s="4"/>
      <c r="BW141" s="4"/>
      <c r="CA141" s="32" t="str">
        <f t="shared" si="93"/>
        <v/>
      </c>
      <c r="CB141" s="32" t="str">
        <f t="shared" si="88"/>
        <v/>
      </c>
      <c r="CC141" s="32" t="str">
        <f t="shared" si="68"/>
        <v/>
      </c>
      <c r="CD141" s="32" t="str">
        <f t="shared" si="89"/>
        <v/>
      </c>
      <c r="CE141" s="32" t="str">
        <f t="shared" si="70"/>
        <v/>
      </c>
      <c r="CF141" s="32" t="str">
        <f t="shared" si="81"/>
        <v/>
      </c>
      <c r="CG141" s="32" t="str">
        <f t="shared" si="82"/>
        <v/>
      </c>
      <c r="CH141" s="32" t="str">
        <f t="shared" si="83"/>
        <v/>
      </c>
      <c r="DA141" s="33">
        <f t="shared" si="94"/>
        <v>0</v>
      </c>
      <c r="DB141" s="33">
        <f t="shared" si="90"/>
        <v>0</v>
      </c>
      <c r="DC141" s="33">
        <f t="shared" si="72"/>
        <v>0</v>
      </c>
      <c r="DD141" s="33">
        <f t="shared" si="91"/>
        <v>0</v>
      </c>
      <c r="DE141" s="33">
        <f t="shared" si="74"/>
        <v>0</v>
      </c>
      <c r="DF141" s="33">
        <f t="shared" si="75"/>
        <v>0</v>
      </c>
      <c r="DG141" s="33">
        <f t="shared" si="76"/>
        <v>0</v>
      </c>
      <c r="DH141" s="33">
        <f t="shared" si="84"/>
        <v>0</v>
      </c>
    </row>
    <row r="142" spans="1:112" ht="14.25" customHeight="1" x14ac:dyDescent="0.2">
      <c r="A142" s="3430" t="s">
        <v>177</v>
      </c>
      <c r="B142" s="3431"/>
      <c r="C142" s="3432"/>
      <c r="D142" s="258">
        <f t="shared" si="77"/>
        <v>0</v>
      </c>
      <c r="E142" s="42">
        <f t="shared" si="78"/>
        <v>0</v>
      </c>
      <c r="F142" s="44">
        <f t="shared" si="79"/>
        <v>0</v>
      </c>
      <c r="G142" s="259"/>
      <c r="H142" s="260"/>
      <c r="I142" s="259"/>
      <c r="J142" s="261"/>
      <c r="K142" s="262"/>
      <c r="L142" s="47"/>
      <c r="M142" s="45"/>
      <c r="N142" s="47"/>
      <c r="O142" s="78"/>
      <c r="P142" s="47"/>
      <c r="Q142" s="78"/>
      <c r="R142" s="47"/>
      <c r="S142" s="78"/>
      <c r="T142" s="47"/>
      <c r="U142" s="78"/>
      <c r="V142" s="47"/>
      <c r="W142" s="78"/>
      <c r="X142" s="47"/>
      <c r="Y142" s="78"/>
      <c r="Z142" s="47"/>
      <c r="AA142" s="78"/>
      <c r="AB142" s="47"/>
      <c r="AC142" s="78"/>
      <c r="AD142" s="47"/>
      <c r="AE142" s="78"/>
      <c r="AF142" s="47"/>
      <c r="AG142" s="78"/>
      <c r="AH142" s="47"/>
      <c r="AI142" s="78"/>
      <c r="AJ142" s="47"/>
      <c r="AK142" s="78"/>
      <c r="AL142" s="47"/>
      <c r="AM142" s="78"/>
      <c r="AN142" s="48"/>
      <c r="AO142" s="46">
        <v>0</v>
      </c>
      <c r="AP142" s="38">
        <v>0</v>
      </c>
      <c r="AQ142" s="41">
        <v>0</v>
      </c>
      <c r="AR142" s="41">
        <v>0</v>
      </c>
      <c r="AS142" s="41">
        <v>0</v>
      </c>
      <c r="AT142" s="38">
        <v>0</v>
      </c>
      <c r="AU142" s="80">
        <v>0</v>
      </c>
      <c r="AV142" s="80">
        <v>0</v>
      </c>
      <c r="AW142" s="80">
        <v>0</v>
      </c>
      <c r="AX142" s="30" t="str">
        <f t="shared" si="80"/>
        <v/>
      </c>
      <c r="BV142" s="4"/>
      <c r="BW142" s="4"/>
      <c r="CA142" s="32" t="str">
        <f t="shared" si="93"/>
        <v/>
      </c>
      <c r="CB142" s="32" t="str">
        <f t="shared" si="88"/>
        <v/>
      </c>
      <c r="CC142" s="32" t="str">
        <f t="shared" si="68"/>
        <v/>
      </c>
      <c r="CD142" s="32" t="str">
        <f t="shared" si="89"/>
        <v/>
      </c>
      <c r="CE142" s="32" t="str">
        <f t="shared" si="70"/>
        <v/>
      </c>
      <c r="CF142" s="32" t="str">
        <f t="shared" si="81"/>
        <v/>
      </c>
      <c r="CG142" s="32" t="str">
        <f t="shared" si="82"/>
        <v/>
      </c>
      <c r="CH142" s="32" t="str">
        <f t="shared" si="83"/>
        <v/>
      </c>
      <c r="DA142" s="33">
        <f t="shared" si="94"/>
        <v>0</v>
      </c>
      <c r="DB142" s="33">
        <f t="shared" si="90"/>
        <v>0</v>
      </c>
      <c r="DC142" s="33">
        <f t="shared" si="72"/>
        <v>0</v>
      </c>
      <c r="DD142" s="33">
        <f t="shared" si="91"/>
        <v>0</v>
      </c>
      <c r="DE142" s="33">
        <f t="shared" si="74"/>
        <v>0</v>
      </c>
      <c r="DF142" s="33">
        <f t="shared" si="75"/>
        <v>0</v>
      </c>
      <c r="DG142" s="33">
        <f t="shared" si="76"/>
        <v>0</v>
      </c>
      <c r="DH142" s="33">
        <f t="shared" si="84"/>
        <v>0</v>
      </c>
    </row>
    <row r="143" spans="1:112" x14ac:dyDescent="0.2">
      <c r="A143" s="4143" t="s">
        <v>4</v>
      </c>
      <c r="B143" s="4158"/>
      <c r="C143" s="4151"/>
      <c r="D143" s="2549">
        <f t="shared" si="77"/>
        <v>760</v>
      </c>
      <c r="E143" s="2489">
        <f t="shared" si="78"/>
        <v>314</v>
      </c>
      <c r="F143" s="2550">
        <f t="shared" si="79"/>
        <v>446</v>
      </c>
      <c r="G143" s="2549">
        <f t="shared" ref="G143:AW143" si="95">SUM(G90:G142)</f>
        <v>7</v>
      </c>
      <c r="H143" s="2551">
        <f t="shared" si="95"/>
        <v>6</v>
      </c>
      <c r="I143" s="2549">
        <f t="shared" si="95"/>
        <v>4</v>
      </c>
      <c r="J143" s="2552">
        <f t="shared" si="95"/>
        <v>0</v>
      </c>
      <c r="K143" s="2549">
        <f t="shared" si="95"/>
        <v>3</v>
      </c>
      <c r="L143" s="2551">
        <f t="shared" si="95"/>
        <v>6</v>
      </c>
      <c r="M143" s="2553">
        <f t="shared" si="95"/>
        <v>4</v>
      </c>
      <c r="N143" s="2554">
        <f t="shared" si="95"/>
        <v>8</v>
      </c>
      <c r="O143" s="2555">
        <f t="shared" si="95"/>
        <v>9</v>
      </c>
      <c r="P143" s="2554">
        <f t="shared" si="95"/>
        <v>4</v>
      </c>
      <c r="Q143" s="2555">
        <f t="shared" si="95"/>
        <v>14</v>
      </c>
      <c r="R143" s="2554">
        <f t="shared" si="95"/>
        <v>10</v>
      </c>
      <c r="S143" s="2555">
        <f t="shared" si="95"/>
        <v>8</v>
      </c>
      <c r="T143" s="2554">
        <f t="shared" si="95"/>
        <v>8</v>
      </c>
      <c r="U143" s="2555">
        <f t="shared" si="95"/>
        <v>18</v>
      </c>
      <c r="V143" s="2554">
        <f t="shared" si="95"/>
        <v>8</v>
      </c>
      <c r="W143" s="2555">
        <f t="shared" si="95"/>
        <v>54</v>
      </c>
      <c r="X143" s="2554">
        <f t="shared" si="95"/>
        <v>46</v>
      </c>
      <c r="Y143" s="2555">
        <f t="shared" si="95"/>
        <v>54</v>
      </c>
      <c r="Z143" s="2554">
        <f t="shared" si="95"/>
        <v>67</v>
      </c>
      <c r="AA143" s="2555">
        <f t="shared" si="95"/>
        <v>18</v>
      </c>
      <c r="AB143" s="2554">
        <f t="shared" si="95"/>
        <v>60</v>
      </c>
      <c r="AC143" s="2555">
        <f t="shared" si="95"/>
        <v>17</v>
      </c>
      <c r="AD143" s="2554">
        <f t="shared" si="95"/>
        <v>45</v>
      </c>
      <c r="AE143" s="2555">
        <f t="shared" si="95"/>
        <v>14</v>
      </c>
      <c r="AF143" s="2554">
        <f t="shared" si="95"/>
        <v>46</v>
      </c>
      <c r="AG143" s="2555">
        <f t="shared" si="95"/>
        <v>46</v>
      </c>
      <c r="AH143" s="2554">
        <f t="shared" si="95"/>
        <v>48</v>
      </c>
      <c r="AI143" s="2555">
        <f t="shared" si="95"/>
        <v>11</v>
      </c>
      <c r="AJ143" s="2554">
        <f t="shared" si="95"/>
        <v>36</v>
      </c>
      <c r="AK143" s="2555">
        <f t="shared" si="95"/>
        <v>21</v>
      </c>
      <c r="AL143" s="2554">
        <f t="shared" si="95"/>
        <v>31</v>
      </c>
      <c r="AM143" s="2555">
        <f t="shared" si="95"/>
        <v>12</v>
      </c>
      <c r="AN143" s="2556">
        <f t="shared" si="95"/>
        <v>17</v>
      </c>
      <c r="AO143" s="2557">
        <f t="shared" si="95"/>
        <v>5</v>
      </c>
      <c r="AP143" s="2558">
        <f t="shared" si="95"/>
        <v>5</v>
      </c>
      <c r="AQ143" s="2558">
        <f t="shared" si="95"/>
        <v>760</v>
      </c>
      <c r="AR143" s="2558">
        <f t="shared" si="95"/>
        <v>0</v>
      </c>
      <c r="AS143" s="2558">
        <f t="shared" si="95"/>
        <v>0</v>
      </c>
      <c r="AT143" s="2558">
        <f t="shared" si="95"/>
        <v>19</v>
      </c>
      <c r="AU143" s="2558">
        <f t="shared" si="95"/>
        <v>0</v>
      </c>
      <c r="AV143" s="2558">
        <f t="shared" si="95"/>
        <v>0</v>
      </c>
      <c r="AW143" s="2558">
        <f t="shared" si="95"/>
        <v>1</v>
      </c>
      <c r="BV143" s="4"/>
      <c r="BW143" s="4"/>
      <c r="CA143" s="32"/>
      <c r="CB143" s="32"/>
      <c r="CC143" s="32"/>
      <c r="CD143" s="32"/>
      <c r="CE143" s="32"/>
      <c r="CF143" s="32"/>
      <c r="CG143" s="32"/>
      <c r="DA143" s="33"/>
      <c r="DB143" s="33"/>
      <c r="DC143" s="33"/>
      <c r="DD143" s="33"/>
      <c r="DE143" s="33"/>
      <c r="DF143" s="33"/>
      <c r="DG143" s="33"/>
    </row>
    <row r="144" spans="1:112" x14ac:dyDescent="0.2">
      <c r="A144" s="50" t="s">
        <v>178</v>
      </c>
      <c r="B144" s="229"/>
      <c r="C144" s="229"/>
      <c r="BW144" s="4"/>
      <c r="BX144" s="4"/>
      <c r="DA144" s="15"/>
      <c r="DB144" s="15"/>
      <c r="DC144" s="15"/>
      <c r="DD144" s="15"/>
      <c r="DE144" s="15"/>
      <c r="DF144" s="15"/>
      <c r="DG144" s="15"/>
    </row>
    <row r="145" spans="1:111" ht="14.25" customHeight="1" x14ac:dyDescent="0.2">
      <c r="A145" s="4289" t="s">
        <v>179</v>
      </c>
      <c r="B145" s="4289"/>
      <c r="C145" s="4289"/>
      <c r="D145" s="4267" t="s">
        <v>4</v>
      </c>
      <c r="E145" s="4268"/>
      <c r="F145" s="4241"/>
      <c r="G145" s="4143" t="s">
        <v>5</v>
      </c>
      <c r="H145" s="4158"/>
      <c r="I145" s="4158"/>
      <c r="J145" s="4158"/>
      <c r="K145" s="4158"/>
      <c r="L145" s="4158"/>
      <c r="M145" s="4158"/>
      <c r="N145" s="4158"/>
      <c r="O145" s="4158"/>
      <c r="P145" s="4158"/>
      <c r="Q145" s="4158"/>
      <c r="R145" s="4158"/>
      <c r="S145" s="4158"/>
      <c r="T145" s="4158"/>
      <c r="U145" s="4158"/>
      <c r="V145" s="4158"/>
      <c r="W145" s="4158"/>
      <c r="X145" s="4158"/>
      <c r="Y145" s="4158"/>
      <c r="Z145" s="4158"/>
      <c r="AA145" s="4158"/>
      <c r="AB145" s="4158"/>
      <c r="AC145" s="4158"/>
      <c r="AD145" s="4158"/>
      <c r="AE145" s="4158"/>
      <c r="AF145" s="4158"/>
      <c r="AG145" s="4158"/>
      <c r="AH145" s="4158"/>
      <c r="AI145" s="4158"/>
      <c r="AJ145" s="4158"/>
      <c r="AK145" s="4158"/>
      <c r="AL145" s="4158"/>
      <c r="AM145" s="4158"/>
      <c r="AN145" s="4158"/>
      <c r="AO145" s="4158"/>
      <c r="AP145" s="4159"/>
      <c r="AQ145" s="4151" t="s">
        <v>117</v>
      </c>
      <c r="AR145" s="4288" t="s">
        <v>7</v>
      </c>
      <c r="AS145" s="4288" t="s">
        <v>8</v>
      </c>
      <c r="AT145" s="4288" t="s">
        <v>42</v>
      </c>
      <c r="AU145" s="4283" t="s">
        <v>121</v>
      </c>
      <c r="AV145" s="4283" t="s">
        <v>122</v>
      </c>
      <c r="AW145" s="4283" t="s">
        <v>123</v>
      </c>
      <c r="AX145" s="4283" t="s">
        <v>10</v>
      </c>
      <c r="BV145" s="4"/>
      <c r="BW145" s="4"/>
      <c r="DA145" s="15"/>
      <c r="DB145" s="15"/>
      <c r="DC145" s="15"/>
      <c r="DD145" s="15"/>
      <c r="DE145" s="15"/>
      <c r="DF145" s="15"/>
      <c r="DG145" s="15"/>
    </row>
    <row r="146" spans="1:111" ht="14.25" customHeight="1" x14ac:dyDescent="0.2">
      <c r="A146" s="4289"/>
      <c r="B146" s="4289"/>
      <c r="C146" s="4289"/>
      <c r="D146" s="4183"/>
      <c r="E146" s="3567"/>
      <c r="F146" s="4184"/>
      <c r="G146" s="4254" t="s">
        <v>14</v>
      </c>
      <c r="H146" s="4163"/>
      <c r="I146" s="4143" t="s">
        <v>15</v>
      </c>
      <c r="J146" s="4151"/>
      <c r="K146" s="4158" t="s">
        <v>16</v>
      </c>
      <c r="L146" s="4151"/>
      <c r="M146" s="4143" t="s">
        <v>17</v>
      </c>
      <c r="N146" s="4151"/>
      <c r="O146" s="4143" t="s">
        <v>18</v>
      </c>
      <c r="P146" s="4151"/>
      <c r="Q146" s="4143" t="s">
        <v>19</v>
      </c>
      <c r="R146" s="4151"/>
      <c r="S146" s="4143" t="s">
        <v>20</v>
      </c>
      <c r="T146" s="4151"/>
      <c r="U146" s="4143" t="s">
        <v>21</v>
      </c>
      <c r="V146" s="4151"/>
      <c r="W146" s="4143" t="s">
        <v>22</v>
      </c>
      <c r="X146" s="4151"/>
      <c r="Y146" s="4143" t="s">
        <v>23</v>
      </c>
      <c r="Z146" s="4150"/>
      <c r="AA146" s="4143" t="s">
        <v>24</v>
      </c>
      <c r="AB146" s="4150"/>
      <c r="AC146" s="4143" t="s">
        <v>25</v>
      </c>
      <c r="AD146" s="4150"/>
      <c r="AE146" s="4143" t="s">
        <v>26</v>
      </c>
      <c r="AF146" s="4150"/>
      <c r="AG146" s="4143" t="s">
        <v>27</v>
      </c>
      <c r="AH146" s="4150"/>
      <c r="AI146" s="4143" t="s">
        <v>28</v>
      </c>
      <c r="AJ146" s="4150"/>
      <c r="AK146" s="4143" t="s">
        <v>29</v>
      </c>
      <c r="AL146" s="4150"/>
      <c r="AM146" s="4143" t="s">
        <v>30</v>
      </c>
      <c r="AN146" s="4150"/>
      <c r="AO146" s="4143" t="s">
        <v>31</v>
      </c>
      <c r="AP146" s="4284"/>
      <c r="AQ146" s="4151"/>
      <c r="AR146" s="4288"/>
      <c r="AS146" s="4288"/>
      <c r="AT146" s="4288"/>
      <c r="AU146" s="4283"/>
      <c r="AV146" s="4283"/>
      <c r="AW146" s="4283"/>
      <c r="AX146" s="4283"/>
      <c r="BV146" s="4"/>
      <c r="BW146" s="4"/>
      <c r="DA146" s="15"/>
      <c r="DB146" s="15"/>
      <c r="DC146" s="15"/>
      <c r="DD146" s="15"/>
      <c r="DE146" s="15"/>
      <c r="DF146" s="15"/>
      <c r="DG146" s="15"/>
    </row>
    <row r="147" spans="1:111" x14ac:dyDescent="0.2">
      <c r="A147" s="4289"/>
      <c r="B147" s="4289"/>
      <c r="C147" s="4289"/>
      <c r="D147" s="2460" t="s">
        <v>180</v>
      </c>
      <c r="E147" s="2461" t="s">
        <v>33</v>
      </c>
      <c r="F147" s="2460" t="s">
        <v>34</v>
      </c>
      <c r="G147" s="2461" t="s">
        <v>33</v>
      </c>
      <c r="H147" s="2460" t="s">
        <v>34</v>
      </c>
      <c r="I147" s="2461" t="s">
        <v>33</v>
      </c>
      <c r="J147" s="2460" t="s">
        <v>34</v>
      </c>
      <c r="K147" s="2461" t="s">
        <v>33</v>
      </c>
      <c r="L147" s="2460" t="s">
        <v>34</v>
      </c>
      <c r="M147" s="2461" t="s">
        <v>33</v>
      </c>
      <c r="N147" s="2460" t="s">
        <v>34</v>
      </c>
      <c r="O147" s="2461" t="s">
        <v>33</v>
      </c>
      <c r="P147" s="2460" t="s">
        <v>34</v>
      </c>
      <c r="Q147" s="2461" t="s">
        <v>33</v>
      </c>
      <c r="R147" s="2460" t="s">
        <v>34</v>
      </c>
      <c r="S147" s="2461" t="s">
        <v>33</v>
      </c>
      <c r="T147" s="2460" t="s">
        <v>34</v>
      </c>
      <c r="U147" s="2461" t="s">
        <v>33</v>
      </c>
      <c r="V147" s="2460" t="s">
        <v>34</v>
      </c>
      <c r="W147" s="2461" t="s">
        <v>33</v>
      </c>
      <c r="X147" s="2460" t="s">
        <v>34</v>
      </c>
      <c r="Y147" s="2461" t="s">
        <v>33</v>
      </c>
      <c r="Z147" s="2460" t="s">
        <v>34</v>
      </c>
      <c r="AA147" s="2461" t="s">
        <v>33</v>
      </c>
      <c r="AB147" s="2460" t="s">
        <v>34</v>
      </c>
      <c r="AC147" s="2461" t="s">
        <v>33</v>
      </c>
      <c r="AD147" s="2460" t="s">
        <v>34</v>
      </c>
      <c r="AE147" s="2461" t="s">
        <v>33</v>
      </c>
      <c r="AF147" s="2460" t="s">
        <v>34</v>
      </c>
      <c r="AG147" s="2461" t="s">
        <v>33</v>
      </c>
      <c r="AH147" s="2460" t="s">
        <v>34</v>
      </c>
      <c r="AI147" s="2461" t="s">
        <v>33</v>
      </c>
      <c r="AJ147" s="2460" t="s">
        <v>34</v>
      </c>
      <c r="AK147" s="2461" t="s">
        <v>33</v>
      </c>
      <c r="AL147" s="2460" t="s">
        <v>34</v>
      </c>
      <c r="AM147" s="2461" t="s">
        <v>33</v>
      </c>
      <c r="AN147" s="2460" t="s">
        <v>34</v>
      </c>
      <c r="AO147" s="2461" t="s">
        <v>33</v>
      </c>
      <c r="AP147" s="2471" t="s">
        <v>34</v>
      </c>
      <c r="AQ147" s="4151"/>
      <c r="AR147" s="4288"/>
      <c r="AS147" s="4288"/>
      <c r="AT147" s="4288"/>
      <c r="AU147" s="4283"/>
      <c r="AV147" s="4283"/>
      <c r="AW147" s="4283"/>
      <c r="AX147" s="4283"/>
      <c r="BV147" s="4"/>
      <c r="BW147" s="4"/>
      <c r="CA147" s="32"/>
      <c r="CB147" s="32"/>
      <c r="CC147" s="32"/>
      <c r="CD147" s="32"/>
      <c r="DA147" s="33"/>
      <c r="DB147" s="33"/>
      <c r="DC147" s="33"/>
      <c r="DD147" s="33"/>
      <c r="DE147" s="6"/>
      <c r="DF147" s="15"/>
      <c r="DG147" s="15"/>
    </row>
    <row r="148" spans="1:111" ht="14.25" customHeight="1" x14ac:dyDescent="0.2">
      <c r="A148" s="4285" t="s">
        <v>181</v>
      </c>
      <c r="B148" s="4286"/>
      <c r="C148" s="4287"/>
      <c r="D148" s="2462">
        <f>SUM(G148:AP148)</f>
        <v>678</v>
      </c>
      <c r="E148" s="2472">
        <f>SUM(G148+I148+K148+M148+O148+Q148+S148+U148+W148+Y148+AA148+AC148+AE148+AG148+AI148+AK148+AM148+AO148)</f>
        <v>246</v>
      </c>
      <c r="F148" s="2474">
        <f>SUM(H148+J148+L148+N148+P148+R148+T148+V148+X148+Z148+AB148+AD148+AF148+AH148+AJ148+AL148+AN148+AP148)</f>
        <v>432</v>
      </c>
      <c r="G148" s="2475">
        <v>0</v>
      </c>
      <c r="H148" s="2465">
        <v>0</v>
      </c>
      <c r="I148" s="2464">
        <v>0</v>
      </c>
      <c r="J148" s="2465">
        <v>0</v>
      </c>
      <c r="K148" s="2464">
        <v>4</v>
      </c>
      <c r="L148" s="2465">
        <v>2</v>
      </c>
      <c r="M148" s="2464">
        <v>13</v>
      </c>
      <c r="N148" s="2465">
        <v>8</v>
      </c>
      <c r="O148" s="2559">
        <v>2</v>
      </c>
      <c r="P148" s="2465">
        <v>5</v>
      </c>
      <c r="Q148" s="2559">
        <v>15</v>
      </c>
      <c r="R148" s="2465">
        <v>7</v>
      </c>
      <c r="S148" s="2559">
        <v>3</v>
      </c>
      <c r="T148" s="2465">
        <v>0</v>
      </c>
      <c r="U148" s="2464">
        <v>14</v>
      </c>
      <c r="V148" s="2465">
        <v>8</v>
      </c>
      <c r="W148" s="2464">
        <v>7</v>
      </c>
      <c r="X148" s="2465">
        <v>0</v>
      </c>
      <c r="Y148" s="2464">
        <v>11</v>
      </c>
      <c r="Z148" s="2465">
        <v>27</v>
      </c>
      <c r="AA148" s="2464">
        <v>16</v>
      </c>
      <c r="AB148" s="2465">
        <v>22</v>
      </c>
      <c r="AC148" s="2464">
        <v>9</v>
      </c>
      <c r="AD148" s="2465">
        <v>28</v>
      </c>
      <c r="AE148" s="2464">
        <v>15</v>
      </c>
      <c r="AF148" s="2465">
        <v>28</v>
      </c>
      <c r="AG148" s="2464">
        <v>25</v>
      </c>
      <c r="AH148" s="2465">
        <v>61</v>
      </c>
      <c r="AI148" s="2464">
        <v>41</v>
      </c>
      <c r="AJ148" s="2465">
        <v>109</v>
      </c>
      <c r="AK148" s="2464">
        <v>45</v>
      </c>
      <c r="AL148" s="2465">
        <v>110</v>
      </c>
      <c r="AM148" s="2464">
        <v>25</v>
      </c>
      <c r="AN148" s="2465">
        <v>16</v>
      </c>
      <c r="AO148" s="2464">
        <v>1</v>
      </c>
      <c r="AP148" s="2466">
        <v>1</v>
      </c>
      <c r="AQ148" s="2482">
        <v>0</v>
      </c>
      <c r="AR148" s="25">
        <v>3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  <c r="AY148" s="30" t="str">
        <f t="shared" ref="AY148:AY156" si="96">$CA148&amp;$CB148&amp;$CC148&amp;$CD148&amp;$CE148&amp;$CF148&amp;$CG148&amp;$CH148</f>
        <v/>
      </c>
      <c r="BV148" s="4"/>
      <c r="BW148" s="4"/>
      <c r="CA148" s="32" t="str">
        <f t="shared" ref="CA148:CA156" si="97">IF(DA148=1,"* Las consultas de 12 años NO DEBEN ser mayor que el total de Consultas entre 10-14 Años. ","")</f>
        <v/>
      </c>
      <c r="CB148" s="32" t="str">
        <f t="shared" ref="CB148:CB156" si="98">IF(DB148=1,"* Las consultas de 60 años NO DEBEN ser mayor que el total de Consultas entre 60-64 Años. ","")</f>
        <v/>
      </c>
      <c r="CC148" s="32" t="str">
        <f t="shared" ref="CC148:CC156" si="99">IF(DC148=1,"* Las actividades de usuarios en situación de discapacidad NO DEBEN superar el total. ","")</f>
        <v/>
      </c>
      <c r="CD148" s="32" t="str">
        <f t="shared" ref="CD148:CD156" si="100">IF(AND(AR148="",D148&lt;&gt;0),"* Recuerde que las Embarazadas deben ser incluídas en el ingreso por rango Etario (Digite CEROS si no tiene). ",IF(F148&lt;AR148,"* Las Embarazadas NO DEBEN ser mayor al total de mujeres. ",""))</f>
        <v/>
      </c>
      <c r="CE148" s="32" t="str">
        <f>IF(AND(AV148="",D148&lt;&gt;0),"* No olvide digitar la Población SENAME (Digite CEROS si no tiene). ",IF(D148&lt;AV148,"* La Población SENAME NO DEBE ser mayor al Total. ",""))</f>
        <v/>
      </c>
      <c r="CF148" s="32" t="str">
        <f>IF(AND(AW148="",E148&lt;&gt;0),"* No olvide digitar la Población Mejor Niñez (Digite CEROS si no tiene). ",IF(E148&lt;AW148,"* La Población Mejor Niñez NO DEBE ser mayor al Total. ",""))</f>
        <v/>
      </c>
      <c r="CG148" s="32" t="str">
        <f t="shared" ref="CG148:CG156" si="101">IF(AND(AX148="",D148&lt;&gt;0),"* No olvide digitar la Población Migrante (Digite CEROS si no tiene). ",IF(D148&lt;AX148,"* La Población Migrante NO DEBE superar el Total. ",""))</f>
        <v/>
      </c>
      <c r="DA148" s="33">
        <f t="shared" ref="DA148:DA156" si="102">IF(AQ148&gt;(Y148+Z148),1,0)</f>
        <v>0</v>
      </c>
      <c r="DB148" s="33">
        <f t="shared" ref="DB148:DB156" si="103">IF(AS148&gt;(AK148+AL148),1,0)</f>
        <v>0</v>
      </c>
      <c r="DC148" s="33">
        <f t="shared" ref="DC148:DC156" si="104">IF(D148&lt;AU148,1,0)</f>
        <v>0</v>
      </c>
      <c r="DD148" s="33">
        <f t="shared" ref="DD148:DD156" si="105">IF(AND(AR148="",D148&lt;&gt;0),1,IF(F148&lt;AR148,1,0))</f>
        <v>0</v>
      </c>
      <c r="DE148" s="33">
        <f>IF(AND(AV148="",D148&lt;&gt;0),1,IF(D148&lt;AV148,1,0))</f>
        <v>0</v>
      </c>
      <c r="DF148" s="33">
        <f>IF(AND(AW148="",D148&lt;&gt;0),1,IF(D148&lt;AW148,1,0))</f>
        <v>0</v>
      </c>
      <c r="DG148" s="33">
        <f t="shared" ref="DG148:DG156" si="106">IF(AND(AX148="",D148&lt;&gt;0),1,IF(D148&lt;AX148,1,0))</f>
        <v>0</v>
      </c>
    </row>
    <row r="149" spans="1:111" ht="14.25" customHeight="1" x14ac:dyDescent="0.2">
      <c r="A149" s="3425" t="s">
        <v>182</v>
      </c>
      <c r="B149" s="3426"/>
      <c r="C149" s="3427"/>
      <c r="D149" s="275">
        <f t="shared" ref="D149:D156" si="107">SUM(G149:AP149)</f>
        <v>104</v>
      </c>
      <c r="E149" s="34">
        <f t="shared" ref="E149:E155" si="108">SUM(G149+I149+K149+M149+O149+Q149+S149+U149+W149+Y149+AA149+AC149+AE149+AG149+AI149+AK149+AM149+AO149)</f>
        <v>28</v>
      </c>
      <c r="F149" s="36">
        <f t="shared" ref="F149:F156" si="109">SUM(H149+J149+L149+N149+P149+R149+T149+V149+X149+Z149+AB149+AD149+AF149+AH149+AJ149+AL149+AN149+AP149)</f>
        <v>76</v>
      </c>
      <c r="G149" s="37">
        <v>0</v>
      </c>
      <c r="H149" s="39">
        <v>0</v>
      </c>
      <c r="I149" s="68">
        <v>0</v>
      </c>
      <c r="J149" s="39">
        <v>0</v>
      </c>
      <c r="K149" s="68">
        <v>0</v>
      </c>
      <c r="L149" s="39">
        <v>0</v>
      </c>
      <c r="M149" s="68">
        <v>0</v>
      </c>
      <c r="N149" s="39">
        <v>0</v>
      </c>
      <c r="O149" s="276">
        <v>0</v>
      </c>
      <c r="P149" s="39">
        <v>4</v>
      </c>
      <c r="Q149" s="276">
        <v>0</v>
      </c>
      <c r="R149" s="39">
        <v>0</v>
      </c>
      <c r="S149" s="276">
        <v>0</v>
      </c>
      <c r="T149" s="39">
        <v>0</v>
      </c>
      <c r="U149" s="68">
        <v>4</v>
      </c>
      <c r="V149" s="39">
        <v>0</v>
      </c>
      <c r="W149" s="68">
        <v>4</v>
      </c>
      <c r="X149" s="39">
        <v>0</v>
      </c>
      <c r="Y149" s="68">
        <v>8</v>
      </c>
      <c r="Z149" s="39">
        <v>4</v>
      </c>
      <c r="AA149" s="68">
        <v>4</v>
      </c>
      <c r="AB149" s="39">
        <v>20</v>
      </c>
      <c r="AC149" s="68">
        <v>4</v>
      </c>
      <c r="AD149" s="39">
        <v>12</v>
      </c>
      <c r="AE149" s="68">
        <v>0</v>
      </c>
      <c r="AF149" s="39">
        <v>12</v>
      </c>
      <c r="AG149" s="68">
        <v>0</v>
      </c>
      <c r="AH149" s="39">
        <v>20</v>
      </c>
      <c r="AI149" s="68">
        <v>4</v>
      </c>
      <c r="AJ149" s="39">
        <v>4</v>
      </c>
      <c r="AK149" s="68">
        <v>0</v>
      </c>
      <c r="AL149" s="39">
        <v>0</v>
      </c>
      <c r="AM149" s="68">
        <v>0</v>
      </c>
      <c r="AN149" s="39">
        <v>0</v>
      </c>
      <c r="AO149" s="68">
        <v>0</v>
      </c>
      <c r="AP149" s="40">
        <v>0</v>
      </c>
      <c r="AQ149" s="38">
        <v>0</v>
      </c>
      <c r="AR149" s="25">
        <v>4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  <c r="AY149" s="30" t="str">
        <f t="shared" si="96"/>
        <v/>
      </c>
      <c r="BV149" s="4"/>
      <c r="BW149" s="4"/>
      <c r="CA149" s="32" t="str">
        <f t="shared" si="97"/>
        <v/>
      </c>
      <c r="CB149" s="32" t="str">
        <f t="shared" si="98"/>
        <v/>
      </c>
      <c r="CC149" s="32" t="str">
        <f t="shared" si="99"/>
        <v/>
      </c>
      <c r="CD149" s="32" t="str">
        <f t="shared" si="100"/>
        <v/>
      </c>
      <c r="CE149" s="32" t="str">
        <f t="shared" ref="CE149:CE156" si="110">IF(AND(AV149="",D149&lt;&gt;0),"* No olvide digitar la Población SENAME (Digite CEROS si no tiene). ",IF(D149&lt;AV149,"* La Población SENAME NO DEBE ser mayor al Total. ",""))</f>
        <v/>
      </c>
      <c r="CF149" s="32" t="str">
        <f t="shared" ref="CF149:CF156" si="111">IF(AND(AW149="",E149&lt;&gt;0),"* No olvide digitar la Población Mejor Niñez (Digite CEROS si no tiene). ",IF(E149&lt;AW149,"* La Población Mejor Niñez NO DEBE ser mayor al Total. ",""))</f>
        <v/>
      </c>
      <c r="CG149" s="32" t="str">
        <f t="shared" si="101"/>
        <v/>
      </c>
      <c r="DA149" s="33">
        <f t="shared" si="102"/>
        <v>0</v>
      </c>
      <c r="DB149" s="33">
        <f t="shared" si="103"/>
        <v>0</v>
      </c>
      <c r="DC149" s="33">
        <f t="shared" si="104"/>
        <v>0</v>
      </c>
      <c r="DD149" s="33">
        <f t="shared" si="105"/>
        <v>0</v>
      </c>
      <c r="DE149" s="33">
        <f t="shared" ref="DE149:DE156" si="112">IF(AND(AV149="",D149&lt;&gt;0),1,IF(D149&lt;AV149,1,0))</f>
        <v>0</v>
      </c>
      <c r="DF149" s="33">
        <f t="shared" ref="DF149:DF156" si="113">IF(AND(AW149="",D149&lt;&gt;0),1,IF(D149&lt;AW149,1,0))</f>
        <v>0</v>
      </c>
      <c r="DG149" s="33">
        <f t="shared" si="106"/>
        <v>0</v>
      </c>
    </row>
    <row r="150" spans="1:111" ht="14.25" customHeight="1" x14ac:dyDescent="0.2">
      <c r="A150" s="3258" t="s">
        <v>183</v>
      </c>
      <c r="B150" s="3259"/>
      <c r="C150" s="3260"/>
      <c r="D150" s="277">
        <f>SUM(G150:AP150)</f>
        <v>0</v>
      </c>
      <c r="E150" s="34">
        <f t="shared" si="108"/>
        <v>0</v>
      </c>
      <c r="F150" s="36">
        <f t="shared" si="109"/>
        <v>0</v>
      </c>
      <c r="G150" s="37"/>
      <c r="H150" s="39"/>
      <c r="I150" s="68"/>
      <c r="J150" s="39"/>
      <c r="K150" s="68"/>
      <c r="L150" s="39"/>
      <c r="M150" s="68"/>
      <c r="N150" s="39"/>
      <c r="O150" s="276"/>
      <c r="P150" s="39"/>
      <c r="Q150" s="276"/>
      <c r="R150" s="39"/>
      <c r="S150" s="276"/>
      <c r="T150" s="39"/>
      <c r="U150" s="68"/>
      <c r="V150" s="39"/>
      <c r="W150" s="68"/>
      <c r="X150" s="39"/>
      <c r="Y150" s="68"/>
      <c r="Z150" s="39"/>
      <c r="AA150" s="68"/>
      <c r="AB150" s="39"/>
      <c r="AC150" s="68"/>
      <c r="AD150" s="39"/>
      <c r="AE150" s="68"/>
      <c r="AF150" s="39"/>
      <c r="AG150" s="68"/>
      <c r="AH150" s="39"/>
      <c r="AI150" s="68"/>
      <c r="AJ150" s="39"/>
      <c r="AK150" s="68"/>
      <c r="AL150" s="39"/>
      <c r="AM150" s="68"/>
      <c r="AN150" s="39"/>
      <c r="AO150" s="68"/>
      <c r="AP150" s="40"/>
      <c r="AQ150" s="38"/>
      <c r="AR150" s="25"/>
      <c r="AS150" s="29"/>
      <c r="AT150" s="29"/>
      <c r="AU150" s="29"/>
      <c r="AV150" s="29"/>
      <c r="AW150" s="29"/>
      <c r="AX150" s="29"/>
      <c r="AY150" s="30" t="str">
        <f t="shared" si="96"/>
        <v/>
      </c>
      <c r="BV150" s="4"/>
      <c r="BW150" s="4"/>
      <c r="CA150" s="32" t="str">
        <f t="shared" si="97"/>
        <v/>
      </c>
      <c r="CB150" s="32" t="str">
        <f t="shared" si="98"/>
        <v/>
      </c>
      <c r="CC150" s="32" t="str">
        <f t="shared" si="99"/>
        <v/>
      </c>
      <c r="CD150" s="32" t="str">
        <f t="shared" si="100"/>
        <v/>
      </c>
      <c r="CE150" s="32" t="str">
        <f t="shared" si="110"/>
        <v/>
      </c>
      <c r="CF150" s="32" t="str">
        <f t="shared" si="111"/>
        <v/>
      </c>
      <c r="CG150" s="32" t="str">
        <f t="shared" si="101"/>
        <v/>
      </c>
      <c r="DA150" s="33">
        <f t="shared" si="102"/>
        <v>0</v>
      </c>
      <c r="DB150" s="33">
        <f t="shared" si="103"/>
        <v>0</v>
      </c>
      <c r="DC150" s="33">
        <f t="shared" si="104"/>
        <v>0</v>
      </c>
      <c r="DD150" s="33">
        <f t="shared" si="105"/>
        <v>0</v>
      </c>
      <c r="DE150" s="33">
        <f t="shared" si="112"/>
        <v>0</v>
      </c>
      <c r="DF150" s="33">
        <f t="shared" si="113"/>
        <v>0</v>
      </c>
      <c r="DG150" s="33">
        <f t="shared" si="106"/>
        <v>0</v>
      </c>
    </row>
    <row r="151" spans="1:111" ht="14.25" customHeight="1" x14ac:dyDescent="0.2">
      <c r="A151" s="3258" t="s">
        <v>184</v>
      </c>
      <c r="B151" s="3259"/>
      <c r="C151" s="3260"/>
      <c r="D151" s="278">
        <f t="shared" si="107"/>
        <v>0</v>
      </c>
      <c r="E151" s="34">
        <f t="shared" si="108"/>
        <v>0</v>
      </c>
      <c r="F151" s="36">
        <f t="shared" si="109"/>
        <v>0</v>
      </c>
      <c r="G151" s="37"/>
      <c r="H151" s="39"/>
      <c r="I151" s="68"/>
      <c r="J151" s="39"/>
      <c r="K151" s="68"/>
      <c r="L151" s="39"/>
      <c r="M151" s="68"/>
      <c r="N151" s="39"/>
      <c r="O151" s="276"/>
      <c r="P151" s="39"/>
      <c r="Q151" s="276"/>
      <c r="R151" s="39"/>
      <c r="S151" s="276"/>
      <c r="T151" s="39"/>
      <c r="U151" s="68"/>
      <c r="V151" s="39"/>
      <c r="W151" s="68"/>
      <c r="X151" s="39"/>
      <c r="Y151" s="68"/>
      <c r="Z151" s="39"/>
      <c r="AA151" s="68"/>
      <c r="AB151" s="39"/>
      <c r="AC151" s="68"/>
      <c r="AD151" s="39"/>
      <c r="AE151" s="68"/>
      <c r="AF151" s="39"/>
      <c r="AG151" s="68"/>
      <c r="AH151" s="39"/>
      <c r="AI151" s="68"/>
      <c r="AJ151" s="39"/>
      <c r="AK151" s="68"/>
      <c r="AL151" s="39"/>
      <c r="AM151" s="68"/>
      <c r="AN151" s="39"/>
      <c r="AO151" s="68"/>
      <c r="AP151" s="40"/>
      <c r="AQ151" s="38"/>
      <c r="AR151" s="25"/>
      <c r="AS151" s="29"/>
      <c r="AT151" s="29"/>
      <c r="AU151" s="29"/>
      <c r="AV151" s="29"/>
      <c r="AW151" s="29"/>
      <c r="AX151" s="29"/>
      <c r="AY151" s="30" t="str">
        <f t="shared" si="96"/>
        <v/>
      </c>
      <c r="BV151" s="4"/>
      <c r="BW151" s="4"/>
      <c r="CA151" s="32" t="str">
        <f t="shared" si="97"/>
        <v/>
      </c>
      <c r="CB151" s="32" t="str">
        <f t="shared" si="98"/>
        <v/>
      </c>
      <c r="CC151" s="32" t="str">
        <f t="shared" si="99"/>
        <v/>
      </c>
      <c r="CD151" s="32" t="str">
        <f t="shared" si="100"/>
        <v/>
      </c>
      <c r="CE151" s="32" t="str">
        <f t="shared" si="110"/>
        <v/>
      </c>
      <c r="CF151" s="32" t="str">
        <f t="shared" si="111"/>
        <v/>
      </c>
      <c r="CG151" s="32" t="str">
        <f t="shared" si="101"/>
        <v/>
      </c>
      <c r="DA151" s="33">
        <f t="shared" si="102"/>
        <v>0</v>
      </c>
      <c r="DB151" s="33">
        <f t="shared" si="103"/>
        <v>0</v>
      </c>
      <c r="DC151" s="33">
        <f t="shared" si="104"/>
        <v>0</v>
      </c>
      <c r="DD151" s="33">
        <f t="shared" si="105"/>
        <v>0</v>
      </c>
      <c r="DE151" s="33">
        <f t="shared" si="112"/>
        <v>0</v>
      </c>
      <c r="DF151" s="33">
        <f t="shared" si="113"/>
        <v>0</v>
      </c>
      <c r="DG151" s="33">
        <f t="shared" si="106"/>
        <v>0</v>
      </c>
    </row>
    <row r="152" spans="1:111" ht="14.25" customHeight="1" x14ac:dyDescent="0.2">
      <c r="A152" s="3300" t="s">
        <v>185</v>
      </c>
      <c r="B152" s="3385"/>
      <c r="C152" s="3301"/>
      <c r="D152" s="278">
        <f t="shared" si="107"/>
        <v>0</v>
      </c>
      <c r="E152" s="34">
        <f t="shared" si="108"/>
        <v>0</v>
      </c>
      <c r="F152" s="36">
        <f t="shared" si="109"/>
        <v>0</v>
      </c>
      <c r="G152" s="37"/>
      <c r="H152" s="39"/>
      <c r="I152" s="68"/>
      <c r="J152" s="39"/>
      <c r="K152" s="68"/>
      <c r="L152" s="39"/>
      <c r="M152" s="68"/>
      <c r="N152" s="39"/>
      <c r="O152" s="276"/>
      <c r="P152" s="39"/>
      <c r="Q152" s="276"/>
      <c r="R152" s="39"/>
      <c r="S152" s="276"/>
      <c r="T152" s="39"/>
      <c r="U152" s="68"/>
      <c r="V152" s="39"/>
      <c r="W152" s="68"/>
      <c r="X152" s="39"/>
      <c r="Y152" s="68"/>
      <c r="Z152" s="39"/>
      <c r="AA152" s="68"/>
      <c r="AB152" s="39"/>
      <c r="AC152" s="68"/>
      <c r="AD152" s="39"/>
      <c r="AE152" s="68"/>
      <c r="AF152" s="39"/>
      <c r="AG152" s="68"/>
      <c r="AH152" s="39"/>
      <c r="AI152" s="68"/>
      <c r="AJ152" s="39"/>
      <c r="AK152" s="68"/>
      <c r="AL152" s="39"/>
      <c r="AM152" s="68"/>
      <c r="AN152" s="39"/>
      <c r="AO152" s="68"/>
      <c r="AP152" s="40"/>
      <c r="AQ152" s="38"/>
      <c r="AR152" s="25"/>
      <c r="AS152" s="29"/>
      <c r="AT152" s="29"/>
      <c r="AU152" s="29"/>
      <c r="AV152" s="29"/>
      <c r="AW152" s="29"/>
      <c r="AX152" s="29"/>
      <c r="AY152" s="30" t="str">
        <f t="shared" si="96"/>
        <v/>
      </c>
      <c r="BV152" s="4"/>
      <c r="BW152" s="4"/>
      <c r="CA152" s="32" t="str">
        <f t="shared" si="97"/>
        <v/>
      </c>
      <c r="CB152" s="32" t="str">
        <f t="shared" si="98"/>
        <v/>
      </c>
      <c r="CC152" s="32" t="str">
        <f t="shared" si="99"/>
        <v/>
      </c>
      <c r="CD152" s="32" t="str">
        <f t="shared" si="100"/>
        <v/>
      </c>
      <c r="CE152" s="32" t="str">
        <f t="shared" si="110"/>
        <v/>
      </c>
      <c r="CF152" s="32" t="str">
        <f t="shared" si="111"/>
        <v/>
      </c>
      <c r="CG152" s="32" t="str">
        <f t="shared" si="101"/>
        <v/>
      </c>
      <c r="DA152" s="33">
        <f t="shared" si="102"/>
        <v>0</v>
      </c>
      <c r="DB152" s="33">
        <f t="shared" si="103"/>
        <v>0</v>
      </c>
      <c r="DC152" s="33">
        <f t="shared" si="104"/>
        <v>0</v>
      </c>
      <c r="DD152" s="33">
        <f t="shared" si="105"/>
        <v>0</v>
      </c>
      <c r="DE152" s="33">
        <f t="shared" si="112"/>
        <v>0</v>
      </c>
      <c r="DF152" s="33">
        <f t="shared" si="113"/>
        <v>0</v>
      </c>
      <c r="DG152" s="33">
        <f t="shared" si="106"/>
        <v>0</v>
      </c>
    </row>
    <row r="153" spans="1:111" ht="14.25" customHeight="1" x14ac:dyDescent="0.2">
      <c r="A153" s="3300" t="s">
        <v>186</v>
      </c>
      <c r="B153" s="3385"/>
      <c r="C153" s="3301"/>
      <c r="D153" s="278">
        <f t="shared" si="107"/>
        <v>0</v>
      </c>
      <c r="E153" s="34">
        <f t="shared" si="108"/>
        <v>0</v>
      </c>
      <c r="F153" s="36">
        <f t="shared" si="109"/>
        <v>0</v>
      </c>
      <c r="G153" s="37"/>
      <c r="H153" s="39"/>
      <c r="I153" s="68"/>
      <c r="J153" s="39"/>
      <c r="K153" s="68"/>
      <c r="L153" s="39"/>
      <c r="M153" s="68"/>
      <c r="N153" s="39"/>
      <c r="O153" s="276"/>
      <c r="P153" s="39"/>
      <c r="Q153" s="276"/>
      <c r="R153" s="39"/>
      <c r="S153" s="276"/>
      <c r="T153" s="39"/>
      <c r="U153" s="68"/>
      <c r="V153" s="39"/>
      <c r="W153" s="68"/>
      <c r="X153" s="39"/>
      <c r="Y153" s="68"/>
      <c r="Z153" s="39"/>
      <c r="AA153" s="68"/>
      <c r="AB153" s="39"/>
      <c r="AC153" s="68"/>
      <c r="AD153" s="39"/>
      <c r="AE153" s="68"/>
      <c r="AF153" s="39"/>
      <c r="AG153" s="68"/>
      <c r="AH153" s="39"/>
      <c r="AI153" s="68"/>
      <c r="AJ153" s="39"/>
      <c r="AK153" s="68"/>
      <c r="AL153" s="39"/>
      <c r="AM153" s="68"/>
      <c r="AN153" s="39"/>
      <c r="AO153" s="68"/>
      <c r="AP153" s="40"/>
      <c r="AQ153" s="38"/>
      <c r="AR153" s="25"/>
      <c r="AS153" s="29"/>
      <c r="AT153" s="29"/>
      <c r="AU153" s="29"/>
      <c r="AV153" s="29"/>
      <c r="AW153" s="29"/>
      <c r="AX153" s="29"/>
      <c r="AY153" s="30" t="str">
        <f t="shared" si="96"/>
        <v/>
      </c>
      <c r="BV153" s="4"/>
      <c r="BW153" s="4"/>
      <c r="CA153" s="32" t="str">
        <f t="shared" si="97"/>
        <v/>
      </c>
      <c r="CB153" s="32" t="str">
        <f t="shared" si="98"/>
        <v/>
      </c>
      <c r="CC153" s="32" t="str">
        <f t="shared" si="99"/>
        <v/>
      </c>
      <c r="CD153" s="32" t="str">
        <f t="shared" si="100"/>
        <v/>
      </c>
      <c r="CE153" s="32" t="str">
        <f t="shared" si="110"/>
        <v/>
      </c>
      <c r="CF153" s="32" t="str">
        <f t="shared" si="111"/>
        <v/>
      </c>
      <c r="CG153" s="32" t="str">
        <f t="shared" si="101"/>
        <v/>
      </c>
      <c r="DA153" s="33">
        <f t="shared" si="102"/>
        <v>0</v>
      </c>
      <c r="DB153" s="33">
        <f t="shared" si="103"/>
        <v>0</v>
      </c>
      <c r="DC153" s="33">
        <f t="shared" si="104"/>
        <v>0</v>
      </c>
      <c r="DD153" s="33">
        <f t="shared" si="105"/>
        <v>0</v>
      </c>
      <c r="DE153" s="33">
        <f t="shared" si="112"/>
        <v>0</v>
      </c>
      <c r="DF153" s="33">
        <f t="shared" si="113"/>
        <v>0</v>
      </c>
      <c r="DG153" s="33">
        <f t="shared" si="106"/>
        <v>0</v>
      </c>
    </row>
    <row r="154" spans="1:111" ht="14.25" customHeight="1" x14ac:dyDescent="0.2">
      <c r="A154" s="3300" t="s">
        <v>187</v>
      </c>
      <c r="B154" s="3385"/>
      <c r="C154" s="3301"/>
      <c r="D154" s="278">
        <f t="shared" si="107"/>
        <v>0</v>
      </c>
      <c r="E154" s="34">
        <f t="shared" si="108"/>
        <v>0</v>
      </c>
      <c r="F154" s="36">
        <f t="shared" si="109"/>
        <v>0</v>
      </c>
      <c r="G154" s="37"/>
      <c r="H154" s="39"/>
      <c r="I154" s="68"/>
      <c r="J154" s="39"/>
      <c r="K154" s="68"/>
      <c r="L154" s="39"/>
      <c r="M154" s="68"/>
      <c r="N154" s="39"/>
      <c r="O154" s="276"/>
      <c r="P154" s="39"/>
      <c r="Q154" s="276"/>
      <c r="R154" s="39"/>
      <c r="S154" s="276"/>
      <c r="T154" s="39"/>
      <c r="U154" s="68"/>
      <c r="V154" s="39"/>
      <c r="W154" s="68"/>
      <c r="X154" s="39"/>
      <c r="Y154" s="68"/>
      <c r="Z154" s="39"/>
      <c r="AA154" s="68"/>
      <c r="AB154" s="39"/>
      <c r="AC154" s="68"/>
      <c r="AD154" s="39"/>
      <c r="AE154" s="68"/>
      <c r="AF154" s="39"/>
      <c r="AG154" s="68"/>
      <c r="AH154" s="39"/>
      <c r="AI154" s="68"/>
      <c r="AJ154" s="39"/>
      <c r="AK154" s="68"/>
      <c r="AL154" s="39"/>
      <c r="AM154" s="68"/>
      <c r="AN154" s="39"/>
      <c r="AO154" s="68"/>
      <c r="AP154" s="40"/>
      <c r="AQ154" s="38"/>
      <c r="AR154" s="25"/>
      <c r="AS154" s="29"/>
      <c r="AT154" s="29"/>
      <c r="AU154" s="29"/>
      <c r="AV154" s="29"/>
      <c r="AW154" s="29"/>
      <c r="AX154" s="29"/>
      <c r="AY154" s="30" t="str">
        <f t="shared" si="96"/>
        <v/>
      </c>
      <c r="BV154" s="4"/>
      <c r="BW154" s="4"/>
      <c r="CA154" s="32" t="str">
        <f t="shared" si="97"/>
        <v/>
      </c>
      <c r="CB154" s="32" t="str">
        <f t="shared" si="98"/>
        <v/>
      </c>
      <c r="CC154" s="32" t="str">
        <f t="shared" si="99"/>
        <v/>
      </c>
      <c r="CD154" s="32" t="str">
        <f t="shared" si="100"/>
        <v/>
      </c>
      <c r="CE154" s="32" t="str">
        <f t="shared" si="110"/>
        <v/>
      </c>
      <c r="CF154" s="32" t="str">
        <f t="shared" si="111"/>
        <v/>
      </c>
      <c r="CG154" s="32" t="str">
        <f t="shared" si="101"/>
        <v/>
      </c>
      <c r="DA154" s="33">
        <f t="shared" si="102"/>
        <v>0</v>
      </c>
      <c r="DB154" s="33">
        <f t="shared" si="103"/>
        <v>0</v>
      </c>
      <c r="DC154" s="33">
        <f t="shared" si="104"/>
        <v>0</v>
      </c>
      <c r="DD154" s="33">
        <f t="shared" si="105"/>
        <v>0</v>
      </c>
      <c r="DE154" s="33">
        <f t="shared" si="112"/>
        <v>0</v>
      </c>
      <c r="DF154" s="33">
        <f t="shared" si="113"/>
        <v>0</v>
      </c>
      <c r="DG154" s="33">
        <f t="shared" si="106"/>
        <v>0</v>
      </c>
    </row>
    <row r="155" spans="1:111" ht="14.25" customHeight="1" x14ac:dyDescent="0.2">
      <c r="A155" s="3258" t="s">
        <v>188</v>
      </c>
      <c r="B155" s="3259"/>
      <c r="C155" s="3260"/>
      <c r="D155" s="278">
        <f t="shared" si="107"/>
        <v>0</v>
      </c>
      <c r="E155" s="34">
        <f t="shared" si="108"/>
        <v>0</v>
      </c>
      <c r="F155" s="36">
        <f t="shared" si="109"/>
        <v>0</v>
      </c>
      <c r="G155" s="37"/>
      <c r="H155" s="39"/>
      <c r="I155" s="68"/>
      <c r="J155" s="39"/>
      <c r="K155" s="68"/>
      <c r="L155" s="39"/>
      <c r="M155" s="68"/>
      <c r="N155" s="39"/>
      <c r="O155" s="276"/>
      <c r="P155" s="39"/>
      <c r="Q155" s="276"/>
      <c r="R155" s="39"/>
      <c r="S155" s="276"/>
      <c r="T155" s="39"/>
      <c r="U155" s="68"/>
      <c r="V155" s="39"/>
      <c r="W155" s="68"/>
      <c r="X155" s="39"/>
      <c r="Y155" s="68"/>
      <c r="Z155" s="39"/>
      <c r="AA155" s="68"/>
      <c r="AB155" s="39"/>
      <c r="AC155" s="68"/>
      <c r="AD155" s="39"/>
      <c r="AE155" s="68"/>
      <c r="AF155" s="39"/>
      <c r="AG155" s="68"/>
      <c r="AH155" s="39"/>
      <c r="AI155" s="68"/>
      <c r="AJ155" s="39"/>
      <c r="AK155" s="68"/>
      <c r="AL155" s="39"/>
      <c r="AM155" s="68"/>
      <c r="AN155" s="39"/>
      <c r="AO155" s="68"/>
      <c r="AP155" s="40"/>
      <c r="AQ155" s="38"/>
      <c r="AR155" s="25"/>
      <c r="AS155" s="29"/>
      <c r="AT155" s="29"/>
      <c r="AU155" s="29"/>
      <c r="AV155" s="29"/>
      <c r="AW155" s="29"/>
      <c r="AX155" s="29"/>
      <c r="AY155" s="30" t="str">
        <f t="shared" si="96"/>
        <v/>
      </c>
      <c r="BV155" s="4"/>
      <c r="BW155" s="4"/>
      <c r="CA155" s="32" t="str">
        <f t="shared" si="97"/>
        <v/>
      </c>
      <c r="CB155" s="32" t="str">
        <f t="shared" si="98"/>
        <v/>
      </c>
      <c r="CC155" s="32" t="str">
        <f t="shared" si="99"/>
        <v/>
      </c>
      <c r="CD155" s="32" t="str">
        <f t="shared" si="100"/>
        <v/>
      </c>
      <c r="CE155" s="32" t="str">
        <f t="shared" si="110"/>
        <v/>
      </c>
      <c r="CF155" s="32" t="str">
        <f t="shared" si="111"/>
        <v/>
      </c>
      <c r="CG155" s="32" t="str">
        <f t="shared" si="101"/>
        <v/>
      </c>
      <c r="DA155" s="33">
        <f t="shared" si="102"/>
        <v>0</v>
      </c>
      <c r="DB155" s="33">
        <f t="shared" si="103"/>
        <v>0</v>
      </c>
      <c r="DC155" s="33">
        <f t="shared" si="104"/>
        <v>0</v>
      </c>
      <c r="DD155" s="33">
        <f t="shared" si="105"/>
        <v>0</v>
      </c>
      <c r="DE155" s="33">
        <f t="shared" si="112"/>
        <v>0</v>
      </c>
      <c r="DF155" s="33">
        <f t="shared" si="113"/>
        <v>0</v>
      </c>
      <c r="DG155" s="33">
        <f t="shared" si="106"/>
        <v>0</v>
      </c>
    </row>
    <row r="156" spans="1:111" x14ac:dyDescent="0.2">
      <c r="A156" s="3419" t="s">
        <v>189</v>
      </c>
      <c r="B156" s="3419"/>
      <c r="C156" s="3420"/>
      <c r="D156" s="277">
        <f t="shared" si="107"/>
        <v>0</v>
      </c>
      <c r="E156" s="34">
        <f>SUM(G156+I156+K156+M156+O156+Q156+S156+U156+W156+Y156+AA156+AC156+AE156+AG156+AI156+AK156+AM156+AO156)</f>
        <v>0</v>
      </c>
      <c r="F156" s="36">
        <f t="shared" si="109"/>
        <v>0</v>
      </c>
      <c r="G156" s="45"/>
      <c r="H156" s="47"/>
      <c r="I156" s="78"/>
      <c r="J156" s="47"/>
      <c r="K156" s="78"/>
      <c r="L156" s="47"/>
      <c r="M156" s="78"/>
      <c r="N156" s="47"/>
      <c r="O156" s="279"/>
      <c r="P156" s="47"/>
      <c r="Q156" s="279"/>
      <c r="R156" s="47"/>
      <c r="S156" s="279"/>
      <c r="T156" s="47"/>
      <c r="U156" s="78"/>
      <c r="V156" s="47"/>
      <c r="W156" s="78"/>
      <c r="X156" s="47"/>
      <c r="Y156" s="78"/>
      <c r="Z156" s="47"/>
      <c r="AA156" s="78"/>
      <c r="AB156" s="47"/>
      <c r="AC156" s="78"/>
      <c r="AD156" s="47"/>
      <c r="AE156" s="78"/>
      <c r="AF156" s="47"/>
      <c r="AG156" s="78"/>
      <c r="AH156" s="47"/>
      <c r="AI156" s="78"/>
      <c r="AJ156" s="47"/>
      <c r="AK156" s="78"/>
      <c r="AL156" s="47"/>
      <c r="AM156" s="78"/>
      <c r="AN156" s="47"/>
      <c r="AO156" s="78"/>
      <c r="AP156" s="48"/>
      <c r="AQ156" s="256"/>
      <c r="AR156" s="38"/>
      <c r="AS156" s="41"/>
      <c r="AT156" s="257"/>
      <c r="AU156" s="257"/>
      <c r="AV156" s="257"/>
      <c r="AW156" s="257"/>
      <c r="AX156" s="257"/>
      <c r="AY156" s="30" t="str">
        <f t="shared" si="96"/>
        <v/>
      </c>
      <c r="BV156" s="4"/>
      <c r="BW156" s="4"/>
      <c r="CA156" s="32" t="str">
        <f t="shared" si="97"/>
        <v/>
      </c>
      <c r="CB156" s="32" t="str">
        <f t="shared" si="98"/>
        <v/>
      </c>
      <c r="CC156" s="32" t="str">
        <f t="shared" si="99"/>
        <v/>
      </c>
      <c r="CD156" s="32" t="str">
        <f t="shared" si="100"/>
        <v/>
      </c>
      <c r="CE156" s="32" t="str">
        <f t="shared" si="110"/>
        <v/>
      </c>
      <c r="CF156" s="32" t="str">
        <f t="shared" si="111"/>
        <v/>
      </c>
      <c r="CG156" s="32" t="str">
        <f t="shared" si="101"/>
        <v/>
      </c>
      <c r="DA156" s="33">
        <f t="shared" si="102"/>
        <v>0</v>
      </c>
      <c r="DB156" s="33">
        <f t="shared" si="103"/>
        <v>0</v>
      </c>
      <c r="DC156" s="33">
        <f t="shared" si="104"/>
        <v>0</v>
      </c>
      <c r="DD156" s="33">
        <f t="shared" si="105"/>
        <v>0</v>
      </c>
      <c r="DE156" s="33">
        <f t="shared" si="112"/>
        <v>0</v>
      </c>
      <c r="DF156" s="33">
        <f t="shared" si="113"/>
        <v>0</v>
      </c>
      <c r="DG156" s="33">
        <f t="shared" si="106"/>
        <v>0</v>
      </c>
    </row>
    <row r="157" spans="1:111" x14ac:dyDescent="0.2">
      <c r="A157" s="4143" t="s">
        <v>4</v>
      </c>
      <c r="B157" s="4158"/>
      <c r="C157" s="4151"/>
      <c r="D157" s="2551">
        <f>SUM(D148:D156)</f>
        <v>782</v>
      </c>
      <c r="E157" s="2549">
        <f>SUM(E148:E156)</f>
        <v>274</v>
      </c>
      <c r="F157" s="2554">
        <f>SUM(F148:F156)</f>
        <v>508</v>
      </c>
      <c r="G157" s="2560">
        <f t="shared" ref="G157:AT157" si="114">SUM(G148:G156)</f>
        <v>0</v>
      </c>
      <c r="H157" s="2554">
        <f t="shared" si="114"/>
        <v>0</v>
      </c>
      <c r="I157" s="2560">
        <f t="shared" si="114"/>
        <v>0</v>
      </c>
      <c r="J157" s="2561">
        <f t="shared" si="114"/>
        <v>0</v>
      </c>
      <c r="K157" s="2560">
        <f t="shared" si="114"/>
        <v>4</v>
      </c>
      <c r="L157" s="2561">
        <f t="shared" si="114"/>
        <v>2</v>
      </c>
      <c r="M157" s="2560">
        <f t="shared" si="114"/>
        <v>13</v>
      </c>
      <c r="N157" s="2554">
        <f t="shared" si="114"/>
        <v>8</v>
      </c>
      <c r="O157" s="2560">
        <f t="shared" si="114"/>
        <v>2</v>
      </c>
      <c r="P157" s="2554">
        <f t="shared" si="114"/>
        <v>9</v>
      </c>
      <c r="Q157" s="2560">
        <f t="shared" si="114"/>
        <v>15</v>
      </c>
      <c r="R157" s="2554">
        <f t="shared" si="114"/>
        <v>7</v>
      </c>
      <c r="S157" s="2560">
        <f t="shared" si="114"/>
        <v>3</v>
      </c>
      <c r="T157" s="2554">
        <f t="shared" si="114"/>
        <v>0</v>
      </c>
      <c r="U157" s="2560">
        <f t="shared" si="114"/>
        <v>18</v>
      </c>
      <c r="V157" s="2554">
        <f t="shared" si="114"/>
        <v>8</v>
      </c>
      <c r="W157" s="2560">
        <f t="shared" si="114"/>
        <v>11</v>
      </c>
      <c r="X157" s="2554">
        <f t="shared" si="114"/>
        <v>0</v>
      </c>
      <c r="Y157" s="2560">
        <f t="shared" si="114"/>
        <v>19</v>
      </c>
      <c r="Z157" s="2554">
        <f t="shared" si="114"/>
        <v>31</v>
      </c>
      <c r="AA157" s="2560">
        <f t="shared" si="114"/>
        <v>20</v>
      </c>
      <c r="AB157" s="2554">
        <f t="shared" si="114"/>
        <v>42</v>
      </c>
      <c r="AC157" s="2560">
        <f t="shared" si="114"/>
        <v>13</v>
      </c>
      <c r="AD157" s="2554">
        <f t="shared" si="114"/>
        <v>40</v>
      </c>
      <c r="AE157" s="2560">
        <f t="shared" si="114"/>
        <v>15</v>
      </c>
      <c r="AF157" s="2554">
        <f t="shared" si="114"/>
        <v>40</v>
      </c>
      <c r="AG157" s="2560">
        <f t="shared" si="114"/>
        <v>25</v>
      </c>
      <c r="AH157" s="2554">
        <f t="shared" si="114"/>
        <v>81</v>
      </c>
      <c r="AI157" s="2560">
        <f t="shared" si="114"/>
        <v>45</v>
      </c>
      <c r="AJ157" s="2554">
        <f t="shared" si="114"/>
        <v>113</v>
      </c>
      <c r="AK157" s="2560">
        <f t="shared" si="114"/>
        <v>45</v>
      </c>
      <c r="AL157" s="2554">
        <f t="shared" si="114"/>
        <v>110</v>
      </c>
      <c r="AM157" s="2560">
        <f t="shared" si="114"/>
        <v>25</v>
      </c>
      <c r="AN157" s="2554">
        <f t="shared" si="114"/>
        <v>16</v>
      </c>
      <c r="AO157" s="2560">
        <f t="shared" si="114"/>
        <v>1</v>
      </c>
      <c r="AP157" s="2556">
        <f t="shared" si="114"/>
        <v>1</v>
      </c>
      <c r="AQ157" s="2554">
        <f t="shared" si="114"/>
        <v>0</v>
      </c>
      <c r="AR157" s="2555">
        <f t="shared" si="114"/>
        <v>7</v>
      </c>
      <c r="AS157" s="2554">
        <f t="shared" si="114"/>
        <v>0</v>
      </c>
      <c r="AT157" s="2562">
        <f t="shared" si="114"/>
        <v>0</v>
      </c>
      <c r="AU157" s="2562">
        <f>SUM(AU148:AU156)</f>
        <v>0</v>
      </c>
      <c r="AV157" s="2562">
        <f>SUM(AV148:AV156)</f>
        <v>0</v>
      </c>
      <c r="AW157" s="2562">
        <f>SUM(AW148:AW156)</f>
        <v>0</v>
      </c>
      <c r="AX157" s="2562">
        <f>SUM(AX148:AX156)</f>
        <v>0</v>
      </c>
      <c r="BV157" s="4"/>
      <c r="BW157" s="4"/>
      <c r="CA157" s="32"/>
      <c r="CB157" s="32"/>
      <c r="CC157" s="32"/>
      <c r="CD157" s="32"/>
      <c r="DA157" s="33"/>
      <c r="DB157" s="33"/>
      <c r="DC157" s="33"/>
      <c r="DD157" s="33"/>
      <c r="DE157" s="15"/>
      <c r="DF157" s="15"/>
      <c r="DG157" s="15"/>
    </row>
    <row r="158" spans="1:111" x14ac:dyDescent="0.2">
      <c r="A158" s="50" t="s">
        <v>190</v>
      </c>
      <c r="B158" s="88"/>
      <c r="C158" s="88"/>
      <c r="D158" s="88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31"/>
      <c r="R158" s="53"/>
      <c r="S158" s="10"/>
      <c r="T158" s="10"/>
      <c r="U158" s="10"/>
      <c r="V158" s="10"/>
      <c r="W158" s="10"/>
      <c r="X158" s="229"/>
      <c r="Y158" s="10"/>
      <c r="Z158" s="10"/>
      <c r="AA158" s="10"/>
      <c r="AB158" s="10"/>
      <c r="AC158" s="10"/>
      <c r="AD158" s="10"/>
      <c r="AE158" s="10"/>
      <c r="AF158" s="10"/>
      <c r="BV158" s="4"/>
      <c r="BW158" s="4"/>
      <c r="CA158" s="32"/>
      <c r="CB158" s="32"/>
      <c r="CC158" s="32"/>
      <c r="CD158" s="32"/>
      <c r="DA158" s="33"/>
      <c r="DB158" s="33"/>
      <c r="DC158" s="33"/>
      <c r="DD158" s="33"/>
      <c r="DE158" s="15"/>
      <c r="DF158" s="15"/>
      <c r="DG158" s="15"/>
    </row>
    <row r="159" spans="1:111" ht="14.25" customHeight="1" x14ac:dyDescent="0.2">
      <c r="A159" s="4152" t="s">
        <v>191</v>
      </c>
      <c r="B159" s="4153"/>
      <c r="C159" s="4154"/>
      <c r="D159" s="4267" t="s">
        <v>4</v>
      </c>
      <c r="E159" s="4268"/>
      <c r="F159" s="4241"/>
      <c r="G159" s="4143" t="s">
        <v>5</v>
      </c>
      <c r="H159" s="4158"/>
      <c r="I159" s="4158"/>
      <c r="J159" s="4158"/>
      <c r="K159" s="4158"/>
      <c r="L159" s="4158"/>
      <c r="M159" s="4158"/>
      <c r="N159" s="4158"/>
      <c r="O159" s="4158"/>
      <c r="P159" s="4158"/>
      <c r="Q159" s="4158"/>
      <c r="R159" s="4158"/>
      <c r="S159" s="4158"/>
      <c r="T159" s="4158"/>
      <c r="U159" s="4158"/>
      <c r="V159" s="4158"/>
      <c r="W159" s="4158"/>
      <c r="X159" s="4158"/>
      <c r="Y159" s="4158"/>
      <c r="Z159" s="4158"/>
      <c r="AA159" s="4158"/>
      <c r="AB159" s="4158"/>
      <c r="AC159" s="4158"/>
      <c r="AD159" s="4158"/>
      <c r="AE159" s="4158"/>
      <c r="AF159" s="4158"/>
      <c r="AG159" s="4158"/>
      <c r="AH159" s="4158"/>
      <c r="AI159" s="4158"/>
      <c r="AJ159" s="4158"/>
      <c r="AK159" s="4158"/>
      <c r="AL159" s="4158"/>
      <c r="AM159" s="4158"/>
      <c r="AN159" s="4158"/>
      <c r="AO159" s="4158"/>
      <c r="AP159" s="4151"/>
      <c r="AQ159" s="4160" t="s">
        <v>42</v>
      </c>
      <c r="AR159" s="4266" t="s">
        <v>9</v>
      </c>
      <c r="AS159" s="4283" t="s">
        <v>122</v>
      </c>
      <c r="AT159" s="4283" t="s">
        <v>123</v>
      </c>
      <c r="AU159" s="2563"/>
      <c r="AV159" s="4247" t="s">
        <v>192</v>
      </c>
      <c r="AW159" s="4157" t="s">
        <v>193</v>
      </c>
      <c r="AY159" s="2"/>
      <c r="AZ159" s="620"/>
      <c r="BV159" s="4"/>
      <c r="BW159" s="4"/>
      <c r="CA159" s="32"/>
      <c r="CB159" s="32"/>
      <c r="CC159" s="32"/>
      <c r="CD159" s="32"/>
      <c r="DA159" s="33"/>
      <c r="DB159" s="33"/>
      <c r="DC159" s="33"/>
      <c r="DD159" s="33"/>
      <c r="DE159" s="15"/>
      <c r="DF159" s="15"/>
      <c r="DG159" s="15"/>
    </row>
    <row r="160" spans="1:111" ht="14.25" customHeight="1" x14ac:dyDescent="0.2">
      <c r="A160" s="3272"/>
      <c r="B160" s="3273"/>
      <c r="C160" s="3274"/>
      <c r="D160" s="3394"/>
      <c r="E160" s="3395"/>
      <c r="F160" s="3304"/>
      <c r="G160" s="4254" t="s">
        <v>14</v>
      </c>
      <c r="H160" s="4163"/>
      <c r="I160" s="4143" t="s">
        <v>15</v>
      </c>
      <c r="J160" s="4151"/>
      <c r="K160" s="4158" t="s">
        <v>16</v>
      </c>
      <c r="L160" s="4151"/>
      <c r="M160" s="4143" t="s">
        <v>17</v>
      </c>
      <c r="N160" s="4151"/>
      <c r="O160" s="4143" t="s">
        <v>18</v>
      </c>
      <c r="P160" s="4151"/>
      <c r="Q160" s="4143" t="s">
        <v>19</v>
      </c>
      <c r="R160" s="4151"/>
      <c r="S160" s="4143" t="s">
        <v>20</v>
      </c>
      <c r="T160" s="4151"/>
      <c r="U160" s="4143" t="s">
        <v>21</v>
      </c>
      <c r="V160" s="4151"/>
      <c r="W160" s="4143" t="s">
        <v>22</v>
      </c>
      <c r="X160" s="4151"/>
      <c r="Y160" s="4143" t="s">
        <v>23</v>
      </c>
      <c r="Z160" s="4150"/>
      <c r="AA160" s="4143" t="s">
        <v>24</v>
      </c>
      <c r="AB160" s="4150"/>
      <c r="AC160" s="4281" t="s">
        <v>25</v>
      </c>
      <c r="AD160" s="4282"/>
      <c r="AE160" s="4281" t="s">
        <v>26</v>
      </c>
      <c r="AF160" s="4282"/>
      <c r="AG160" s="4281" t="s">
        <v>27</v>
      </c>
      <c r="AH160" s="4282"/>
      <c r="AI160" s="4281" t="s">
        <v>28</v>
      </c>
      <c r="AJ160" s="4282"/>
      <c r="AK160" s="4143" t="s">
        <v>29</v>
      </c>
      <c r="AL160" s="4150"/>
      <c r="AM160" s="4143" t="s">
        <v>30</v>
      </c>
      <c r="AN160" s="4150"/>
      <c r="AO160" s="4143" t="s">
        <v>31</v>
      </c>
      <c r="AP160" s="4150"/>
      <c r="AQ160" s="3287"/>
      <c r="AR160" s="3365"/>
      <c r="AS160" s="4283"/>
      <c r="AT160" s="4283"/>
      <c r="AU160" s="618" t="s">
        <v>10</v>
      </c>
      <c r="AV160" s="3315"/>
      <c r="AW160" s="3417"/>
      <c r="AY160" s="2"/>
      <c r="AZ160" s="620"/>
      <c r="BV160" s="4"/>
      <c r="BW160" s="4"/>
      <c r="CA160" s="32"/>
      <c r="CB160" s="32"/>
      <c r="CC160" s="32"/>
      <c r="CD160" s="32"/>
      <c r="DA160" s="33"/>
      <c r="DB160" s="33"/>
      <c r="DC160" s="33"/>
      <c r="DD160" s="33"/>
      <c r="DE160" s="15"/>
      <c r="DF160" s="15"/>
      <c r="DG160" s="15"/>
    </row>
    <row r="161" spans="1:111" x14ac:dyDescent="0.2">
      <c r="A161" s="4066"/>
      <c r="B161" s="3499"/>
      <c r="C161" s="4067"/>
      <c r="D161" s="2546" t="s">
        <v>32</v>
      </c>
      <c r="E161" s="2494" t="s">
        <v>33</v>
      </c>
      <c r="F161" s="2510" t="s">
        <v>34</v>
      </c>
      <c r="G161" s="2461" t="s">
        <v>33</v>
      </c>
      <c r="H161" s="2460" t="s">
        <v>34</v>
      </c>
      <c r="I161" s="2461" t="s">
        <v>33</v>
      </c>
      <c r="J161" s="2460" t="s">
        <v>34</v>
      </c>
      <c r="K161" s="2461" t="s">
        <v>33</v>
      </c>
      <c r="L161" s="2460" t="s">
        <v>34</v>
      </c>
      <c r="M161" s="2461" t="s">
        <v>33</v>
      </c>
      <c r="N161" s="2460" t="s">
        <v>34</v>
      </c>
      <c r="O161" s="2461" t="s">
        <v>33</v>
      </c>
      <c r="P161" s="2460" t="s">
        <v>34</v>
      </c>
      <c r="Q161" s="2461" t="s">
        <v>33</v>
      </c>
      <c r="R161" s="2460" t="s">
        <v>34</v>
      </c>
      <c r="S161" s="2461" t="s">
        <v>33</v>
      </c>
      <c r="T161" s="2460" t="s">
        <v>34</v>
      </c>
      <c r="U161" s="2461" t="s">
        <v>33</v>
      </c>
      <c r="V161" s="2460" t="s">
        <v>34</v>
      </c>
      <c r="W161" s="2461" t="s">
        <v>33</v>
      </c>
      <c r="X161" s="2460" t="s">
        <v>34</v>
      </c>
      <c r="Y161" s="2461" t="s">
        <v>33</v>
      </c>
      <c r="Z161" s="2460" t="s">
        <v>34</v>
      </c>
      <c r="AA161" s="2461" t="s">
        <v>33</v>
      </c>
      <c r="AB161" s="2460" t="s">
        <v>34</v>
      </c>
      <c r="AC161" s="2461" t="s">
        <v>33</v>
      </c>
      <c r="AD161" s="2460" t="s">
        <v>34</v>
      </c>
      <c r="AE161" s="2461" t="s">
        <v>33</v>
      </c>
      <c r="AF161" s="2460" t="s">
        <v>34</v>
      </c>
      <c r="AG161" s="2461" t="s">
        <v>33</v>
      </c>
      <c r="AH161" s="2460" t="s">
        <v>34</v>
      </c>
      <c r="AI161" s="2461" t="s">
        <v>33</v>
      </c>
      <c r="AJ161" s="2460" t="s">
        <v>34</v>
      </c>
      <c r="AK161" s="2461" t="s">
        <v>33</v>
      </c>
      <c r="AL161" s="2460" t="s">
        <v>34</v>
      </c>
      <c r="AM161" s="2461" t="s">
        <v>33</v>
      </c>
      <c r="AN161" s="2460" t="s">
        <v>34</v>
      </c>
      <c r="AO161" s="2461" t="s">
        <v>33</v>
      </c>
      <c r="AP161" s="2460" t="s">
        <v>34</v>
      </c>
      <c r="AQ161" s="3853"/>
      <c r="AR161" s="4182"/>
      <c r="AS161" s="4283"/>
      <c r="AT161" s="4283"/>
      <c r="AU161" s="1924"/>
      <c r="AV161" s="3973"/>
      <c r="AW161" s="4072"/>
      <c r="AY161" s="2"/>
      <c r="AZ161" s="620"/>
      <c r="BV161" s="4"/>
      <c r="BW161" s="4"/>
      <c r="CA161" s="32"/>
      <c r="CB161" s="32"/>
      <c r="CC161" s="32"/>
      <c r="CD161" s="32"/>
      <c r="DA161" s="33"/>
      <c r="DB161" s="33"/>
      <c r="DC161" s="33"/>
      <c r="DD161" s="33"/>
      <c r="DE161" s="15"/>
      <c r="DF161" s="15"/>
      <c r="DG161" s="15"/>
    </row>
    <row r="162" spans="1:111" ht="14.25" customHeight="1" x14ac:dyDescent="0.2">
      <c r="A162" s="4161" t="s">
        <v>194</v>
      </c>
      <c r="B162" s="4279" t="s">
        <v>195</v>
      </c>
      <c r="C162" s="4280"/>
      <c r="D162" s="2564">
        <f t="shared" ref="D162:D172" si="115">SUM(F162)</f>
        <v>0</v>
      </c>
      <c r="E162" s="2565"/>
      <c r="F162" s="2566">
        <f>SUM(AD162+AF162+AH162+AJ162+AL162+AN162+AP162)</f>
        <v>0</v>
      </c>
      <c r="G162" s="2567"/>
      <c r="H162" s="2568"/>
      <c r="I162" s="2567"/>
      <c r="J162" s="2568"/>
      <c r="K162" s="2567"/>
      <c r="L162" s="2568"/>
      <c r="M162" s="2567"/>
      <c r="N162" s="2568"/>
      <c r="O162" s="2567"/>
      <c r="P162" s="2568"/>
      <c r="Q162" s="2567"/>
      <c r="R162" s="2568"/>
      <c r="S162" s="2567"/>
      <c r="T162" s="2568"/>
      <c r="U162" s="2567"/>
      <c r="V162" s="2568"/>
      <c r="W162" s="2567"/>
      <c r="X162" s="2568"/>
      <c r="Y162" s="2567"/>
      <c r="Z162" s="2568"/>
      <c r="AA162" s="2567"/>
      <c r="AB162" s="2568"/>
      <c r="AC162" s="2569"/>
      <c r="AD162" s="2465"/>
      <c r="AE162" s="2569"/>
      <c r="AF162" s="2465"/>
      <c r="AG162" s="2569"/>
      <c r="AH162" s="2465"/>
      <c r="AI162" s="2569"/>
      <c r="AJ162" s="2465"/>
      <c r="AK162" s="2569"/>
      <c r="AL162" s="2465"/>
      <c r="AM162" s="2569"/>
      <c r="AN162" s="2465"/>
      <c r="AO162" s="2569"/>
      <c r="AP162" s="2465"/>
      <c r="AQ162" s="2570"/>
      <c r="AR162" s="2465"/>
      <c r="AS162" s="2482"/>
      <c r="AT162" s="2482"/>
      <c r="AU162" s="2468"/>
      <c r="AV162" s="2571"/>
      <c r="AW162" s="2571"/>
      <c r="AX162" s="30" t="str">
        <f t="shared" ref="AX162:AX198" si="116">$CA162&amp;$CB162&amp;$CC162&amp;$CD162&amp;$CE162&amp;$CF162&amp;$CG162&amp;$CH162</f>
        <v/>
      </c>
      <c r="AY162" s="2"/>
      <c r="AZ162" s="620"/>
      <c r="BV162" s="4"/>
      <c r="BW162" s="4"/>
      <c r="CA162" s="32" t="str">
        <f>IF(DA162=1,"* El número de actividades en usuarios en situacion de discapacidad NO DEBE ser mayor al total. ","")</f>
        <v/>
      </c>
      <c r="CB162" s="32" t="str">
        <f>IF(DB162=1," * El número de actividades en Niños, Niñas, Adolescentes y Jóvenes de la red SENAME NO DEBE ser mayor al total. ","")</f>
        <v/>
      </c>
      <c r="CC162" s="32" t="str">
        <f>IF(DC162=1," * El número de actividades en Niños, Niñas, Adolescentes y Jóvenes de la red Mejor Niñez NO DEBE ser mayor al total. ","")</f>
        <v/>
      </c>
      <c r="CD162" s="32" t="str">
        <f>IF(DD162=1," * El número de actividades en Población Migrante NO DEBE ser mayor al total. ","")</f>
        <v/>
      </c>
      <c r="CE162" s="32"/>
      <c r="DA162" s="33">
        <f>IF($D162&lt;AR162,1,0)</f>
        <v>0</v>
      </c>
      <c r="DB162" s="33">
        <f>IF($D162&lt;AS162,1,0)</f>
        <v>0</v>
      </c>
      <c r="DC162" s="33">
        <f>IF($D162&lt;AT162,1,0)</f>
        <v>0</v>
      </c>
      <c r="DD162" s="33">
        <f>IF($D162&lt;AU162,1,0)</f>
        <v>0</v>
      </c>
      <c r="DE162" s="33"/>
      <c r="DF162" s="15"/>
      <c r="DG162" s="15"/>
    </row>
    <row r="163" spans="1:111" ht="14.25" customHeight="1" x14ac:dyDescent="0.2">
      <c r="A163" s="3290"/>
      <c r="B163" s="3300" t="s">
        <v>96</v>
      </c>
      <c r="C163" s="3301"/>
      <c r="D163" s="294">
        <f t="shared" si="115"/>
        <v>0</v>
      </c>
      <c r="E163" s="295"/>
      <c r="F163" s="296">
        <f t="shared" ref="F163:F172" si="117">SUM(AD163+AF163+AH163+AJ163+AL163+AN163+AP163)</f>
        <v>0</v>
      </c>
      <c r="G163" s="297"/>
      <c r="H163" s="298"/>
      <c r="I163" s="297"/>
      <c r="J163" s="298"/>
      <c r="K163" s="297"/>
      <c r="L163" s="298"/>
      <c r="M163" s="297"/>
      <c r="N163" s="298"/>
      <c r="O163" s="297"/>
      <c r="P163" s="298"/>
      <c r="Q163" s="297"/>
      <c r="R163" s="298"/>
      <c r="S163" s="297"/>
      <c r="T163" s="298"/>
      <c r="U163" s="297"/>
      <c r="V163" s="298"/>
      <c r="W163" s="297"/>
      <c r="X163" s="298"/>
      <c r="Y163" s="297"/>
      <c r="Z163" s="298"/>
      <c r="AA163" s="297"/>
      <c r="AB163" s="298"/>
      <c r="AC163" s="299"/>
      <c r="AD163" s="27"/>
      <c r="AE163" s="299"/>
      <c r="AF163" s="27"/>
      <c r="AG163" s="299"/>
      <c r="AH163" s="27"/>
      <c r="AI163" s="299"/>
      <c r="AJ163" s="27"/>
      <c r="AK163" s="299"/>
      <c r="AL163" s="27"/>
      <c r="AM163" s="299"/>
      <c r="AN163" s="27"/>
      <c r="AO163" s="299"/>
      <c r="AP163" s="27"/>
      <c r="AQ163" s="300"/>
      <c r="AR163" s="27"/>
      <c r="AS163" s="25"/>
      <c r="AT163" s="25"/>
      <c r="AU163" s="41"/>
      <c r="AV163" s="301"/>
      <c r="AW163" s="29"/>
      <c r="AX163" s="30" t="str">
        <f t="shared" si="116"/>
        <v/>
      </c>
      <c r="AY163" s="2"/>
      <c r="AZ163" s="620"/>
      <c r="BV163" s="4"/>
      <c r="BW163" s="4"/>
      <c r="CA163" s="32" t="str">
        <f>IF(DA163=1,"* El número de actividades en usuarios en situacion de discapacidad NO DEBE ser mayor al total. ","")</f>
        <v/>
      </c>
      <c r="CB163" s="32" t="str">
        <f>IF(DB163=1," * El número de actividades en Niños, Niñas, Adolescentes y Jóvenes de la red SENAME NO DEBE ser mayor al total. ","")</f>
        <v/>
      </c>
      <c r="CC163" s="32" t="str">
        <f t="shared" ref="CC163:CC198" si="118">IF(DC163=1," * El número de actividades en Niños, Niñas, Adolescentes y Jóvenes de la red Mejor Niñez NO DEBE ser mayor al total. ","")</f>
        <v/>
      </c>
      <c r="CD163" s="32" t="str">
        <f>IF(DD163=1," * El número de actividades en Población Migrante NO DEBE ser mayor al total. ","")</f>
        <v/>
      </c>
      <c r="CE163" s="32" t="str">
        <f>IF(DE163=1," * El número de actividades en Pacientes Diabéticos en Control PSCV NO DEBE superar el total. ","")</f>
        <v/>
      </c>
      <c r="DA163" s="33">
        <f>IF($D163&lt;AR163,1,0)</f>
        <v>0</v>
      </c>
      <c r="DB163" s="33">
        <f t="shared" ref="DB163:DD198" si="119">IF($D163&lt;AS163,1,0)</f>
        <v>0</v>
      </c>
      <c r="DC163" s="33">
        <f t="shared" si="119"/>
        <v>0</v>
      </c>
      <c r="DD163" s="33">
        <f t="shared" si="119"/>
        <v>0</v>
      </c>
      <c r="DE163" s="33">
        <f>IF($D163&lt;AW163,1,0)</f>
        <v>0</v>
      </c>
      <c r="DF163" s="15"/>
      <c r="DG163" s="15"/>
    </row>
    <row r="164" spans="1:111" x14ac:dyDescent="0.2">
      <c r="A164" s="3290"/>
      <c r="B164" s="3409" t="s">
        <v>94</v>
      </c>
      <c r="C164" s="3410"/>
      <c r="D164" s="294">
        <f t="shared" si="115"/>
        <v>0</v>
      </c>
      <c r="E164" s="302"/>
      <c r="F164" s="296">
        <f t="shared" si="117"/>
        <v>0</v>
      </c>
      <c r="G164" s="297"/>
      <c r="H164" s="298"/>
      <c r="I164" s="297"/>
      <c r="J164" s="298"/>
      <c r="K164" s="297"/>
      <c r="L164" s="298"/>
      <c r="M164" s="297"/>
      <c r="N164" s="298"/>
      <c r="O164" s="297"/>
      <c r="P164" s="298"/>
      <c r="Q164" s="297"/>
      <c r="R164" s="298"/>
      <c r="S164" s="297"/>
      <c r="T164" s="298"/>
      <c r="U164" s="297"/>
      <c r="V164" s="298"/>
      <c r="W164" s="297"/>
      <c r="X164" s="298"/>
      <c r="Y164" s="297"/>
      <c r="Z164" s="298"/>
      <c r="AA164" s="297"/>
      <c r="AB164" s="298"/>
      <c r="AC164" s="303"/>
      <c r="AD164" s="304"/>
      <c r="AE164" s="303"/>
      <c r="AF164" s="304"/>
      <c r="AG164" s="303"/>
      <c r="AH164" s="304"/>
      <c r="AI164" s="303"/>
      <c r="AJ164" s="304"/>
      <c r="AK164" s="303"/>
      <c r="AL164" s="304"/>
      <c r="AM164" s="303"/>
      <c r="AN164" s="304"/>
      <c r="AO164" s="303"/>
      <c r="AP164" s="304"/>
      <c r="AQ164" s="305"/>
      <c r="AR164" s="39"/>
      <c r="AS164" s="38"/>
      <c r="AT164" s="38"/>
      <c r="AU164" s="41"/>
      <c r="AV164" s="306"/>
      <c r="AW164" s="307"/>
      <c r="AX164" s="30" t="str">
        <f t="shared" si="116"/>
        <v/>
      </c>
      <c r="AY164" s="2"/>
      <c r="AZ164" s="620"/>
      <c r="BV164" s="4"/>
      <c r="BW164" s="4"/>
      <c r="CA164" s="32" t="str">
        <f>IF(DA164=1,"* El número de actividades en usuarios en situacion de discapacidad NO DEBE ser mayor al total. ","")</f>
        <v/>
      </c>
      <c r="CB164" s="32" t="str">
        <f>IF(DB164=1," * El número de actividades en Niños, Niñas, Adolescentes y Jóvenes de la red SENAME NO DEBE ser mayor al total. ","")</f>
        <v/>
      </c>
      <c r="CC164" s="32" t="str">
        <f t="shared" si="118"/>
        <v/>
      </c>
      <c r="CD164" s="32" t="str">
        <f>IF(DD164=1," * El número de actividades en Población Migrante NO DEBE ser mayor al total. ","")</f>
        <v/>
      </c>
      <c r="CE164" s="32" t="str">
        <f>IF(DE164=1," * El número de actividades en Pacientes Diabéticos en Control PSCV NO DEBE superar el total. ","")</f>
        <v/>
      </c>
      <c r="DA164" s="33">
        <f>IF($D164&lt;AR164,1,0)</f>
        <v>0</v>
      </c>
      <c r="DB164" s="33">
        <f t="shared" si="119"/>
        <v>0</v>
      </c>
      <c r="DC164" s="33">
        <f t="shared" si="119"/>
        <v>0</v>
      </c>
      <c r="DD164" s="33">
        <f t="shared" si="119"/>
        <v>0</v>
      </c>
      <c r="DE164" s="33">
        <f>IF($D164&lt;AW164,1,0)</f>
        <v>0</v>
      </c>
      <c r="DF164" s="15"/>
      <c r="DG164" s="15"/>
    </row>
    <row r="165" spans="1:111" ht="14.25" customHeight="1" x14ac:dyDescent="0.2">
      <c r="A165" s="3290"/>
      <c r="B165" s="3411" t="s">
        <v>161</v>
      </c>
      <c r="C165" s="3412"/>
      <c r="D165" s="308">
        <f t="shared" si="115"/>
        <v>0</v>
      </c>
      <c r="E165" s="309"/>
      <c r="F165" s="310">
        <f t="shared" si="117"/>
        <v>0</v>
      </c>
      <c r="G165" s="311"/>
      <c r="H165" s="312"/>
      <c r="I165" s="311"/>
      <c r="J165" s="312"/>
      <c r="K165" s="311"/>
      <c r="L165" s="312"/>
      <c r="M165" s="311"/>
      <c r="N165" s="312"/>
      <c r="O165" s="311"/>
      <c r="P165" s="312"/>
      <c r="Q165" s="311"/>
      <c r="R165" s="312"/>
      <c r="S165" s="311"/>
      <c r="T165" s="312"/>
      <c r="U165" s="311"/>
      <c r="V165" s="312"/>
      <c r="W165" s="311"/>
      <c r="X165" s="312"/>
      <c r="Y165" s="311"/>
      <c r="Z165" s="312"/>
      <c r="AA165" s="311"/>
      <c r="AB165" s="312"/>
      <c r="AC165" s="1933"/>
      <c r="AD165" s="47"/>
      <c r="AE165" s="1933"/>
      <c r="AF165" s="47"/>
      <c r="AG165" s="1933"/>
      <c r="AH165" s="47"/>
      <c r="AI165" s="1933"/>
      <c r="AJ165" s="47"/>
      <c r="AK165" s="1933"/>
      <c r="AL165" s="47"/>
      <c r="AM165" s="1933"/>
      <c r="AN165" s="47"/>
      <c r="AO165" s="1933"/>
      <c r="AP165" s="47"/>
      <c r="AQ165" s="314"/>
      <c r="AR165" s="47"/>
      <c r="AS165" s="46"/>
      <c r="AT165" s="46"/>
      <c r="AU165" s="49"/>
      <c r="AV165" s="1934"/>
      <c r="AW165" s="1934"/>
      <c r="AX165" s="30" t="str">
        <f t="shared" si="116"/>
        <v/>
      </c>
      <c r="AY165" s="2"/>
      <c r="AZ165" s="620"/>
      <c r="BV165" s="4"/>
      <c r="BW165" s="4"/>
      <c r="CA165" s="32" t="str">
        <f>IF(DA165=1,"* El número de actividades en usuarios en situacion de discapacidad NO DEBE ser mayor al total. ","")</f>
        <v/>
      </c>
      <c r="CB165" s="32" t="str">
        <f>IF(DB165=1," * El número de actividades en Niños, Niñas, Adolescentes y Jóvenes de la red SENAME NO DEBE ser mayor al total. ","")</f>
        <v/>
      </c>
      <c r="CC165" s="32" t="str">
        <f t="shared" si="118"/>
        <v/>
      </c>
      <c r="CD165" s="32" t="str">
        <f>IF(DD165=1," * El número de actividades en Población Migrante NO DEBE ser mayor al total. ","")</f>
        <v/>
      </c>
      <c r="CE165" s="32"/>
      <c r="DA165" s="33">
        <f>IF($D165&lt;AR165,1,0)</f>
        <v>0</v>
      </c>
      <c r="DB165" s="33">
        <f t="shared" si="119"/>
        <v>0</v>
      </c>
      <c r="DC165" s="33">
        <f t="shared" si="119"/>
        <v>0</v>
      </c>
      <c r="DD165" s="33">
        <f t="shared" si="119"/>
        <v>0</v>
      </c>
      <c r="DE165" s="33"/>
      <c r="DF165" s="15"/>
      <c r="DG165" s="15"/>
    </row>
    <row r="166" spans="1:111" x14ac:dyDescent="0.2">
      <c r="A166" s="3290"/>
      <c r="B166" s="4161" t="s">
        <v>196</v>
      </c>
      <c r="C166" s="2572" t="s">
        <v>4</v>
      </c>
      <c r="D166" s="1936">
        <f t="shared" si="115"/>
        <v>0</v>
      </c>
      <c r="E166" s="309"/>
      <c r="F166" s="2562">
        <f t="shared" si="117"/>
        <v>0</v>
      </c>
      <c r="G166" s="2507"/>
      <c r="H166" s="2573"/>
      <c r="I166" s="2507"/>
      <c r="J166" s="2573"/>
      <c r="K166" s="2507"/>
      <c r="L166" s="2573"/>
      <c r="M166" s="2507"/>
      <c r="N166" s="2573"/>
      <c r="O166" s="2507"/>
      <c r="P166" s="2573"/>
      <c r="Q166" s="2507"/>
      <c r="R166" s="2573"/>
      <c r="S166" s="2507"/>
      <c r="T166" s="2573"/>
      <c r="U166" s="2507"/>
      <c r="V166" s="2573"/>
      <c r="W166" s="2507"/>
      <c r="X166" s="2573"/>
      <c r="Y166" s="2507"/>
      <c r="Z166" s="2573"/>
      <c r="AA166" s="2507"/>
      <c r="AB166" s="2573"/>
      <c r="AC166" s="2574"/>
      <c r="AD166" s="2550">
        <f t="shared" ref="AD166:AW166" si="120">SUM(AD167:AD172)</f>
        <v>0</v>
      </c>
      <c r="AE166" s="2574"/>
      <c r="AF166" s="2550">
        <f t="shared" si="120"/>
        <v>0</v>
      </c>
      <c r="AG166" s="2574"/>
      <c r="AH166" s="2550">
        <f t="shared" si="120"/>
        <v>0</v>
      </c>
      <c r="AI166" s="2574"/>
      <c r="AJ166" s="2550">
        <f t="shared" si="120"/>
        <v>0</v>
      </c>
      <c r="AK166" s="2574"/>
      <c r="AL166" s="2550">
        <f t="shared" si="120"/>
        <v>0</v>
      </c>
      <c r="AM166" s="2574"/>
      <c r="AN166" s="2550">
        <f t="shared" si="120"/>
        <v>0</v>
      </c>
      <c r="AO166" s="2574"/>
      <c r="AP166" s="2550">
        <f t="shared" si="120"/>
        <v>0</v>
      </c>
      <c r="AQ166" s="2575">
        <f>SUM(AQ167:AQ172)</f>
        <v>0</v>
      </c>
      <c r="AR166" s="2550">
        <f t="shared" si="120"/>
        <v>0</v>
      </c>
      <c r="AS166" s="2488">
        <f>SUM(AS167:AS172)</f>
        <v>0</v>
      </c>
      <c r="AT166" s="2488">
        <f>SUM(AT167:AT172)</f>
        <v>0</v>
      </c>
      <c r="AU166" s="2488">
        <f>SUM(AU167:AU172)</f>
        <v>0</v>
      </c>
      <c r="AV166" s="2492">
        <f t="shared" si="120"/>
        <v>0</v>
      </c>
      <c r="AW166" s="2488">
        <f t="shared" si="120"/>
        <v>0</v>
      </c>
      <c r="AX166" s="30"/>
      <c r="AY166" s="2"/>
      <c r="AZ166" s="620"/>
      <c r="BV166" s="4"/>
      <c r="BW166" s="4"/>
      <c r="CA166" s="32"/>
      <c r="CB166" s="32"/>
      <c r="CC166" s="32"/>
      <c r="CD166" s="32"/>
      <c r="CE166" s="32"/>
      <c r="DA166" s="33"/>
      <c r="DB166" s="33"/>
      <c r="DC166" s="33"/>
      <c r="DD166" s="33"/>
      <c r="DE166" s="33"/>
      <c r="DF166" s="15"/>
      <c r="DG166" s="15"/>
    </row>
    <row r="167" spans="1:111" x14ac:dyDescent="0.2">
      <c r="A167" s="3290"/>
      <c r="B167" s="3290"/>
      <c r="C167" s="321" t="s">
        <v>197</v>
      </c>
      <c r="D167" s="322">
        <f t="shared" si="115"/>
        <v>0</v>
      </c>
      <c r="E167" s="2565"/>
      <c r="F167" s="323">
        <f>SUM(AD167+AF167+AH167+AJ167+AL167+AN167+AP167)</f>
        <v>0</v>
      </c>
      <c r="G167" s="297"/>
      <c r="H167" s="298"/>
      <c r="I167" s="297"/>
      <c r="J167" s="298"/>
      <c r="K167" s="297"/>
      <c r="L167" s="298"/>
      <c r="M167" s="297"/>
      <c r="N167" s="298"/>
      <c r="O167" s="297"/>
      <c r="P167" s="298"/>
      <c r="Q167" s="297"/>
      <c r="R167" s="298"/>
      <c r="S167" s="297"/>
      <c r="T167" s="298"/>
      <c r="U167" s="297"/>
      <c r="V167" s="298"/>
      <c r="W167" s="297"/>
      <c r="X167" s="298"/>
      <c r="Y167" s="297"/>
      <c r="Z167" s="298"/>
      <c r="AA167" s="297"/>
      <c r="AB167" s="298"/>
      <c r="AC167" s="299"/>
      <c r="AD167" s="27"/>
      <c r="AE167" s="299"/>
      <c r="AF167" s="27"/>
      <c r="AG167" s="299"/>
      <c r="AH167" s="27"/>
      <c r="AI167" s="299"/>
      <c r="AJ167" s="27"/>
      <c r="AK167" s="299"/>
      <c r="AL167" s="27"/>
      <c r="AM167" s="299"/>
      <c r="AN167" s="27"/>
      <c r="AO167" s="299"/>
      <c r="AP167" s="27"/>
      <c r="AQ167" s="300"/>
      <c r="AR167" s="27"/>
      <c r="AS167" s="25"/>
      <c r="AT167" s="25"/>
      <c r="AU167" s="25"/>
      <c r="AV167" s="29"/>
      <c r="AW167" s="25"/>
      <c r="AX167" s="30" t="str">
        <f t="shared" si="116"/>
        <v/>
      </c>
      <c r="AY167" s="2"/>
      <c r="AZ167" s="620"/>
      <c r="BV167" s="4"/>
      <c r="BW167" s="4"/>
      <c r="CA167" s="32" t="str">
        <f t="shared" ref="CA167:CA177" si="121">IF(DA167=1,"* El número de actividades en usuarios en situacion de discapacidad NO DEBE ser mayor al total. ","")</f>
        <v/>
      </c>
      <c r="CB167" s="32" t="str">
        <f t="shared" ref="CB167:CB177" si="122">IF(DB167=1," * El número de actividades en Niños, Niñas, Adolescentes y Jóvenes de la red SENAME NO DEBE ser mayor al total. ","")</f>
        <v/>
      </c>
      <c r="CC167" s="32" t="str">
        <f t="shared" si="118"/>
        <v/>
      </c>
      <c r="CD167" s="32" t="str">
        <f t="shared" ref="CD167:CD177" si="123">IF(DD167=1," * El número de actividades en Población Migrante NO DEBE ser mayor al total. ","")</f>
        <v/>
      </c>
      <c r="CE167" s="32" t="str">
        <f t="shared" ref="CE167:CE177" si="124">IF(DE167=1," * El número de actividades en Pacientes Diabéticos en Control PSCV NO DEBE superar el total. ","")</f>
        <v/>
      </c>
      <c r="DA167" s="33">
        <f t="shared" ref="DA167:DA177" si="125">IF($D167&lt;AR167,1,0)</f>
        <v>0</v>
      </c>
      <c r="DB167" s="33">
        <f t="shared" si="119"/>
        <v>0</v>
      </c>
      <c r="DC167" s="33">
        <f t="shared" si="119"/>
        <v>0</v>
      </c>
      <c r="DD167" s="33">
        <f t="shared" si="119"/>
        <v>0</v>
      </c>
      <c r="DE167" s="33">
        <f t="shared" ref="DE167:DE177" si="126">IF($D167&lt;AW167,1,0)</f>
        <v>0</v>
      </c>
      <c r="DF167" s="15"/>
      <c r="DG167" s="15"/>
    </row>
    <row r="168" spans="1:111" x14ac:dyDescent="0.2">
      <c r="A168" s="3290"/>
      <c r="B168" s="3290"/>
      <c r="C168" s="324" t="s">
        <v>198</v>
      </c>
      <c r="D168" s="322">
        <f t="shared" si="115"/>
        <v>0</v>
      </c>
      <c r="E168" s="295"/>
      <c r="F168" s="296">
        <f t="shared" si="117"/>
        <v>0</v>
      </c>
      <c r="G168" s="65"/>
      <c r="H168" s="66"/>
      <c r="I168" s="65"/>
      <c r="J168" s="66"/>
      <c r="K168" s="65"/>
      <c r="L168" s="66"/>
      <c r="M168" s="65"/>
      <c r="N168" s="66"/>
      <c r="O168" s="65"/>
      <c r="P168" s="66"/>
      <c r="Q168" s="65"/>
      <c r="R168" s="66"/>
      <c r="S168" s="65"/>
      <c r="T168" s="66"/>
      <c r="U168" s="65"/>
      <c r="V168" s="66"/>
      <c r="W168" s="65"/>
      <c r="X168" s="66"/>
      <c r="Y168" s="65"/>
      <c r="Z168" s="66"/>
      <c r="AA168" s="65"/>
      <c r="AB168" s="66"/>
      <c r="AC168" s="299"/>
      <c r="AD168" s="27"/>
      <c r="AE168" s="299"/>
      <c r="AF168" s="27"/>
      <c r="AG168" s="299"/>
      <c r="AH168" s="27"/>
      <c r="AI168" s="299"/>
      <c r="AJ168" s="27"/>
      <c r="AK168" s="299"/>
      <c r="AL168" s="27"/>
      <c r="AM168" s="299"/>
      <c r="AN168" s="27"/>
      <c r="AO168" s="299"/>
      <c r="AP168" s="27"/>
      <c r="AQ168" s="300"/>
      <c r="AR168" s="27"/>
      <c r="AS168" s="25"/>
      <c r="AT168" s="25"/>
      <c r="AU168" s="25"/>
      <c r="AV168" s="29"/>
      <c r="AW168" s="25"/>
      <c r="AX168" s="30" t="str">
        <f t="shared" si="116"/>
        <v/>
      </c>
      <c r="AY168" s="2"/>
      <c r="AZ168" s="620"/>
      <c r="BV168" s="4"/>
      <c r="BW168" s="4"/>
      <c r="CA168" s="32" t="str">
        <f t="shared" si="121"/>
        <v/>
      </c>
      <c r="CB168" s="32" t="str">
        <f t="shared" si="122"/>
        <v/>
      </c>
      <c r="CC168" s="32" t="str">
        <f t="shared" si="118"/>
        <v/>
      </c>
      <c r="CD168" s="32" t="str">
        <f t="shared" si="123"/>
        <v/>
      </c>
      <c r="CE168" s="32" t="str">
        <f t="shared" si="124"/>
        <v/>
      </c>
      <c r="DA168" s="33">
        <f t="shared" si="125"/>
        <v>0</v>
      </c>
      <c r="DB168" s="33">
        <f t="shared" si="119"/>
        <v>0</v>
      </c>
      <c r="DC168" s="33">
        <f t="shared" si="119"/>
        <v>0</v>
      </c>
      <c r="DD168" s="33">
        <f t="shared" si="119"/>
        <v>0</v>
      </c>
      <c r="DE168" s="33">
        <f t="shared" si="126"/>
        <v>0</v>
      </c>
      <c r="DF168" s="15"/>
      <c r="DG168" s="15"/>
    </row>
    <row r="169" spans="1:111" x14ac:dyDescent="0.2">
      <c r="A169" s="3290"/>
      <c r="B169" s="3290"/>
      <c r="C169" s="321" t="s">
        <v>199</v>
      </c>
      <c r="D169" s="322">
        <f t="shared" si="115"/>
        <v>0</v>
      </c>
      <c r="E169" s="295"/>
      <c r="F169" s="296">
        <f t="shared" si="117"/>
        <v>0</v>
      </c>
      <c r="G169" s="297"/>
      <c r="H169" s="298"/>
      <c r="I169" s="297"/>
      <c r="J169" s="298"/>
      <c r="K169" s="297"/>
      <c r="L169" s="298"/>
      <c r="M169" s="297"/>
      <c r="N169" s="298"/>
      <c r="O169" s="297"/>
      <c r="P169" s="298"/>
      <c r="Q169" s="297"/>
      <c r="R169" s="298"/>
      <c r="S169" s="297"/>
      <c r="T169" s="298"/>
      <c r="U169" s="297"/>
      <c r="V169" s="298"/>
      <c r="W169" s="297"/>
      <c r="X169" s="298"/>
      <c r="Y169" s="297"/>
      <c r="Z169" s="298"/>
      <c r="AA169" s="297"/>
      <c r="AB169" s="298"/>
      <c r="AC169" s="299"/>
      <c r="AD169" s="27"/>
      <c r="AE169" s="299"/>
      <c r="AF169" s="27"/>
      <c r="AG169" s="299"/>
      <c r="AH169" s="27"/>
      <c r="AI169" s="299"/>
      <c r="AJ169" s="27"/>
      <c r="AK169" s="299"/>
      <c r="AL169" s="27"/>
      <c r="AM169" s="299"/>
      <c r="AN169" s="27"/>
      <c r="AO169" s="299"/>
      <c r="AP169" s="27"/>
      <c r="AQ169" s="300"/>
      <c r="AR169" s="27"/>
      <c r="AS169" s="25"/>
      <c r="AT169" s="25"/>
      <c r="AU169" s="25"/>
      <c r="AV169" s="29"/>
      <c r="AW169" s="25"/>
      <c r="AX169" s="30" t="str">
        <f t="shared" si="116"/>
        <v/>
      </c>
      <c r="AY169" s="2"/>
      <c r="AZ169" s="620"/>
      <c r="BV169" s="4"/>
      <c r="BW169" s="4"/>
      <c r="CA169" s="32" t="str">
        <f t="shared" si="121"/>
        <v/>
      </c>
      <c r="CB169" s="32" t="str">
        <f t="shared" si="122"/>
        <v/>
      </c>
      <c r="CC169" s="32" t="str">
        <f t="shared" si="118"/>
        <v/>
      </c>
      <c r="CD169" s="32" t="str">
        <f t="shared" si="123"/>
        <v/>
      </c>
      <c r="CE169" s="32" t="str">
        <f t="shared" si="124"/>
        <v/>
      </c>
      <c r="DA169" s="33">
        <f t="shared" si="125"/>
        <v>0</v>
      </c>
      <c r="DB169" s="33">
        <f t="shared" si="119"/>
        <v>0</v>
      </c>
      <c r="DC169" s="33">
        <f t="shared" si="119"/>
        <v>0</v>
      </c>
      <c r="DD169" s="33">
        <f t="shared" si="119"/>
        <v>0</v>
      </c>
      <c r="DE169" s="33">
        <f t="shared" si="126"/>
        <v>0</v>
      </c>
      <c r="DF169" s="15"/>
      <c r="DG169" s="15"/>
    </row>
    <row r="170" spans="1:111" x14ac:dyDescent="0.2">
      <c r="A170" s="3290"/>
      <c r="B170" s="3290"/>
      <c r="C170" s="321" t="s">
        <v>200</v>
      </c>
      <c r="D170" s="322">
        <f t="shared" si="115"/>
        <v>0</v>
      </c>
      <c r="E170" s="295"/>
      <c r="F170" s="296">
        <f t="shared" si="117"/>
        <v>0</v>
      </c>
      <c r="G170" s="297"/>
      <c r="H170" s="298"/>
      <c r="I170" s="297"/>
      <c r="J170" s="298"/>
      <c r="K170" s="297"/>
      <c r="L170" s="298"/>
      <c r="M170" s="297"/>
      <c r="N170" s="298"/>
      <c r="O170" s="297"/>
      <c r="P170" s="298"/>
      <c r="Q170" s="297"/>
      <c r="R170" s="298"/>
      <c r="S170" s="297"/>
      <c r="T170" s="298"/>
      <c r="U170" s="297"/>
      <c r="V170" s="298"/>
      <c r="W170" s="297"/>
      <c r="X170" s="298"/>
      <c r="Y170" s="297"/>
      <c r="Z170" s="298"/>
      <c r="AA170" s="297"/>
      <c r="AB170" s="298"/>
      <c r="AC170" s="299"/>
      <c r="AD170" s="27"/>
      <c r="AE170" s="299"/>
      <c r="AF170" s="27"/>
      <c r="AG170" s="299"/>
      <c r="AH170" s="27"/>
      <c r="AI170" s="299"/>
      <c r="AJ170" s="27"/>
      <c r="AK170" s="299"/>
      <c r="AL170" s="27"/>
      <c r="AM170" s="299"/>
      <c r="AN170" s="27"/>
      <c r="AO170" s="299"/>
      <c r="AP170" s="27"/>
      <c r="AQ170" s="300"/>
      <c r="AR170" s="41"/>
      <c r="AS170" s="25"/>
      <c r="AT170" s="25"/>
      <c r="AU170" s="25"/>
      <c r="AV170" s="29"/>
      <c r="AW170" s="25"/>
      <c r="AX170" s="30" t="str">
        <f t="shared" si="116"/>
        <v/>
      </c>
      <c r="AY170" s="2"/>
      <c r="AZ170" s="620"/>
      <c r="BV170" s="4"/>
      <c r="BW170" s="4"/>
      <c r="CA170" s="32" t="str">
        <f t="shared" si="121"/>
        <v/>
      </c>
      <c r="CB170" s="32" t="str">
        <f t="shared" si="122"/>
        <v/>
      </c>
      <c r="CC170" s="32" t="str">
        <f t="shared" si="118"/>
        <v/>
      </c>
      <c r="CD170" s="32" t="str">
        <f t="shared" si="123"/>
        <v/>
      </c>
      <c r="CE170" s="32" t="str">
        <f t="shared" si="124"/>
        <v/>
      </c>
      <c r="DA170" s="33">
        <f t="shared" si="125"/>
        <v>0</v>
      </c>
      <c r="DB170" s="33">
        <f t="shared" si="119"/>
        <v>0</v>
      </c>
      <c r="DC170" s="33">
        <f t="shared" si="119"/>
        <v>0</v>
      </c>
      <c r="DD170" s="33">
        <f t="shared" si="119"/>
        <v>0</v>
      </c>
      <c r="DE170" s="33">
        <f t="shared" si="126"/>
        <v>0</v>
      </c>
      <c r="DF170" s="15"/>
      <c r="DG170" s="15"/>
    </row>
    <row r="171" spans="1:111" x14ac:dyDescent="0.2">
      <c r="A171" s="3290"/>
      <c r="B171" s="3290"/>
      <c r="C171" s="324" t="s">
        <v>201</v>
      </c>
      <c r="D171" s="322">
        <f t="shared" si="115"/>
        <v>0</v>
      </c>
      <c r="E171" s="295"/>
      <c r="F171" s="296">
        <f t="shared" si="117"/>
        <v>0</v>
      </c>
      <c r="G171" s="65"/>
      <c r="H171" s="66"/>
      <c r="I171" s="65"/>
      <c r="J171" s="66"/>
      <c r="K171" s="65"/>
      <c r="L171" s="66"/>
      <c r="M171" s="65"/>
      <c r="N171" s="66"/>
      <c r="O171" s="65"/>
      <c r="P171" s="66"/>
      <c r="Q171" s="65"/>
      <c r="R171" s="66"/>
      <c r="S171" s="65"/>
      <c r="T171" s="66"/>
      <c r="U171" s="65"/>
      <c r="V171" s="66"/>
      <c r="W171" s="65"/>
      <c r="X171" s="66"/>
      <c r="Y171" s="65"/>
      <c r="Z171" s="66"/>
      <c r="AA171" s="65"/>
      <c r="AB171" s="66"/>
      <c r="AC171" s="299"/>
      <c r="AD171" s="27"/>
      <c r="AE171" s="299"/>
      <c r="AF171" s="27"/>
      <c r="AG171" s="299"/>
      <c r="AH171" s="27"/>
      <c r="AI171" s="299"/>
      <c r="AJ171" s="27"/>
      <c r="AK171" s="299"/>
      <c r="AL171" s="27"/>
      <c r="AM171" s="299"/>
      <c r="AN171" s="27"/>
      <c r="AO171" s="299"/>
      <c r="AP171" s="27"/>
      <c r="AQ171" s="305"/>
      <c r="AR171" s="29"/>
      <c r="AS171" s="38"/>
      <c r="AT171" s="38"/>
      <c r="AU171" s="25"/>
      <c r="AV171" s="29"/>
      <c r="AW171" s="25"/>
      <c r="AX171" s="30" t="str">
        <f t="shared" si="116"/>
        <v/>
      </c>
      <c r="AY171" s="2"/>
      <c r="AZ171" s="620"/>
      <c r="BV171" s="4"/>
      <c r="BW171" s="4"/>
      <c r="CA171" s="32" t="str">
        <f t="shared" si="121"/>
        <v/>
      </c>
      <c r="CB171" s="32" t="str">
        <f t="shared" si="122"/>
        <v/>
      </c>
      <c r="CC171" s="32" t="str">
        <f t="shared" si="118"/>
        <v/>
      </c>
      <c r="CD171" s="32" t="str">
        <f t="shared" si="123"/>
        <v/>
      </c>
      <c r="CE171" s="32" t="str">
        <f t="shared" si="124"/>
        <v/>
      </c>
      <c r="DA171" s="33">
        <f t="shared" si="125"/>
        <v>0</v>
      </c>
      <c r="DB171" s="33">
        <f t="shared" si="119"/>
        <v>0</v>
      </c>
      <c r="DC171" s="33">
        <f t="shared" si="119"/>
        <v>0</v>
      </c>
      <c r="DD171" s="33">
        <f t="shared" si="119"/>
        <v>0</v>
      </c>
      <c r="DE171" s="33">
        <f t="shared" si="126"/>
        <v>0</v>
      </c>
      <c r="DF171" s="15"/>
      <c r="DG171" s="15"/>
    </row>
    <row r="172" spans="1:111" x14ac:dyDescent="0.2">
      <c r="A172" s="3855"/>
      <c r="B172" s="3855"/>
      <c r="C172" s="321" t="s">
        <v>202</v>
      </c>
      <c r="D172" s="308">
        <f t="shared" si="115"/>
        <v>0</v>
      </c>
      <c r="E172" s="302"/>
      <c r="F172" s="325">
        <f t="shared" si="117"/>
        <v>0</v>
      </c>
      <c r="G172" s="297"/>
      <c r="H172" s="326"/>
      <c r="I172" s="297"/>
      <c r="J172" s="326"/>
      <c r="K172" s="297"/>
      <c r="L172" s="326"/>
      <c r="M172" s="297"/>
      <c r="N172" s="326"/>
      <c r="O172" s="297"/>
      <c r="P172" s="326"/>
      <c r="Q172" s="297"/>
      <c r="R172" s="326"/>
      <c r="S172" s="297"/>
      <c r="T172" s="326"/>
      <c r="U172" s="297"/>
      <c r="V172" s="326"/>
      <c r="W172" s="297"/>
      <c r="X172" s="326"/>
      <c r="Y172" s="297"/>
      <c r="Z172" s="326"/>
      <c r="AA172" s="297"/>
      <c r="AB172" s="326"/>
      <c r="AC172" s="1933"/>
      <c r="AD172" s="304"/>
      <c r="AE172" s="1933"/>
      <c r="AF172" s="304"/>
      <c r="AG172" s="1933"/>
      <c r="AH172" s="304"/>
      <c r="AI172" s="1933"/>
      <c r="AJ172" s="304"/>
      <c r="AK172" s="1933"/>
      <c r="AL172" s="304"/>
      <c r="AM172" s="1933"/>
      <c r="AN172" s="304"/>
      <c r="AO172" s="1933"/>
      <c r="AP172" s="304"/>
      <c r="AQ172" s="327"/>
      <c r="AR172" s="304"/>
      <c r="AS172" s="80"/>
      <c r="AT172" s="80"/>
      <c r="AU172" s="80"/>
      <c r="AV172" s="307"/>
      <c r="AW172" s="49"/>
      <c r="AX172" s="30" t="str">
        <f t="shared" si="116"/>
        <v/>
      </c>
      <c r="AY172" s="2"/>
      <c r="AZ172" s="620"/>
      <c r="BV172" s="4"/>
      <c r="BW172" s="4"/>
      <c r="CA172" s="32" t="str">
        <f t="shared" si="121"/>
        <v/>
      </c>
      <c r="CB172" s="32" t="str">
        <f t="shared" si="122"/>
        <v/>
      </c>
      <c r="CC172" s="32" t="str">
        <f t="shared" si="118"/>
        <v/>
      </c>
      <c r="CD172" s="32" t="str">
        <f t="shared" si="123"/>
        <v/>
      </c>
      <c r="CE172" s="32" t="str">
        <f t="shared" si="124"/>
        <v/>
      </c>
      <c r="DA172" s="33">
        <f t="shared" si="125"/>
        <v>0</v>
      </c>
      <c r="DB172" s="33">
        <f t="shared" si="119"/>
        <v>0</v>
      </c>
      <c r="DC172" s="33">
        <f t="shared" si="119"/>
        <v>0</v>
      </c>
      <c r="DD172" s="33">
        <f t="shared" si="119"/>
        <v>0</v>
      </c>
      <c r="DE172" s="33">
        <f t="shared" si="126"/>
        <v>0</v>
      </c>
      <c r="DF172" s="15"/>
      <c r="DG172" s="15"/>
    </row>
    <row r="173" spans="1:111" ht="14.25" customHeight="1" x14ac:dyDescent="0.2">
      <c r="A173" s="4161" t="s">
        <v>203</v>
      </c>
      <c r="B173" s="4161" t="s">
        <v>204</v>
      </c>
      <c r="C173" s="2576" t="s">
        <v>96</v>
      </c>
      <c r="D173" s="322">
        <f t="shared" ref="D173:D177" si="127">SUM(E173)</f>
        <v>0</v>
      </c>
      <c r="E173" s="2564">
        <f>SUM(AC173+AE173+AG173+AI173+AK173+AM173+AO173)</f>
        <v>0</v>
      </c>
      <c r="F173" s="2565"/>
      <c r="G173" s="2567"/>
      <c r="H173" s="2568"/>
      <c r="I173" s="2567"/>
      <c r="J173" s="2577"/>
      <c r="K173" s="2567"/>
      <c r="L173" s="2568"/>
      <c r="M173" s="2567"/>
      <c r="N173" s="2577"/>
      <c r="O173" s="2567"/>
      <c r="P173" s="2568"/>
      <c r="Q173" s="2567"/>
      <c r="R173" s="2577"/>
      <c r="S173" s="2567"/>
      <c r="T173" s="2568"/>
      <c r="U173" s="2567"/>
      <c r="V173" s="2577"/>
      <c r="W173" s="2567"/>
      <c r="X173" s="2568"/>
      <c r="Y173" s="2567"/>
      <c r="Z173" s="2577"/>
      <c r="AA173" s="2567"/>
      <c r="AB173" s="2577"/>
      <c r="AC173" s="2475"/>
      <c r="AD173" s="2578"/>
      <c r="AE173" s="2475"/>
      <c r="AF173" s="2578"/>
      <c r="AG173" s="2475"/>
      <c r="AH173" s="2578"/>
      <c r="AI173" s="2475"/>
      <c r="AJ173" s="2578"/>
      <c r="AK173" s="2475"/>
      <c r="AL173" s="2578"/>
      <c r="AM173" s="2475"/>
      <c r="AN173" s="2578"/>
      <c r="AO173" s="2475"/>
      <c r="AP173" s="2578"/>
      <c r="AQ173" s="2570"/>
      <c r="AR173" s="2482"/>
      <c r="AS173" s="2482"/>
      <c r="AT173" s="2482"/>
      <c r="AU173" s="2482"/>
      <c r="AV173" s="2571"/>
      <c r="AW173" s="25"/>
      <c r="AX173" s="30" t="str">
        <f t="shared" si="116"/>
        <v/>
      </c>
      <c r="AY173" s="2"/>
      <c r="AZ173" s="620"/>
      <c r="BV173" s="4"/>
      <c r="BW173" s="4"/>
      <c r="CA173" s="32" t="str">
        <f t="shared" si="121"/>
        <v/>
      </c>
      <c r="CB173" s="32" t="str">
        <f t="shared" si="122"/>
        <v/>
      </c>
      <c r="CC173" s="32" t="str">
        <f t="shared" si="118"/>
        <v/>
      </c>
      <c r="CD173" s="32" t="str">
        <f t="shared" si="123"/>
        <v/>
      </c>
      <c r="CE173" s="32" t="str">
        <f t="shared" si="124"/>
        <v/>
      </c>
      <c r="DA173" s="33">
        <f t="shared" si="125"/>
        <v>0</v>
      </c>
      <c r="DB173" s="33">
        <f t="shared" si="119"/>
        <v>0</v>
      </c>
      <c r="DC173" s="33">
        <f t="shared" si="119"/>
        <v>0</v>
      </c>
      <c r="DD173" s="33">
        <f t="shared" si="119"/>
        <v>0</v>
      </c>
      <c r="DE173" s="33">
        <f t="shared" si="126"/>
        <v>0</v>
      </c>
      <c r="DF173" s="15"/>
      <c r="DG173" s="15"/>
    </row>
    <row r="174" spans="1:111" x14ac:dyDescent="0.2">
      <c r="A174" s="3290"/>
      <c r="B174" s="3290"/>
      <c r="C174" s="324" t="s">
        <v>205</v>
      </c>
      <c r="D174" s="322">
        <f t="shared" si="127"/>
        <v>0</v>
      </c>
      <c r="E174" s="294">
        <f>SUM(AC174+AE174+AG174+AI174+AK174+AM174+AO174)</f>
        <v>0</v>
      </c>
      <c r="F174" s="295"/>
      <c r="G174" s="65"/>
      <c r="H174" s="66"/>
      <c r="I174" s="65"/>
      <c r="J174" s="331"/>
      <c r="K174" s="65"/>
      <c r="L174" s="66"/>
      <c r="M174" s="65"/>
      <c r="N174" s="331"/>
      <c r="O174" s="65"/>
      <c r="P174" s="66"/>
      <c r="Q174" s="65"/>
      <c r="R174" s="331"/>
      <c r="S174" s="65"/>
      <c r="T174" s="66"/>
      <c r="U174" s="65"/>
      <c r="V174" s="331"/>
      <c r="W174" s="65"/>
      <c r="X174" s="66"/>
      <c r="Y174" s="65"/>
      <c r="Z174" s="331"/>
      <c r="AA174" s="65"/>
      <c r="AB174" s="331"/>
      <c r="AC174" s="37"/>
      <c r="AD174" s="332"/>
      <c r="AE174" s="37"/>
      <c r="AF174" s="332"/>
      <c r="AG174" s="37"/>
      <c r="AH174" s="332"/>
      <c r="AI174" s="37"/>
      <c r="AJ174" s="332"/>
      <c r="AK174" s="37"/>
      <c r="AL174" s="332"/>
      <c r="AM174" s="37"/>
      <c r="AN174" s="332"/>
      <c r="AO174" s="37"/>
      <c r="AP174" s="332"/>
      <c r="AQ174" s="305"/>
      <c r="AR174" s="25"/>
      <c r="AS174" s="38"/>
      <c r="AT174" s="38"/>
      <c r="AU174" s="25"/>
      <c r="AV174" s="29"/>
      <c r="AW174" s="25"/>
      <c r="AX174" s="30" t="str">
        <f t="shared" si="116"/>
        <v/>
      </c>
      <c r="AY174" s="2"/>
      <c r="AZ174" s="620"/>
      <c r="BV174" s="4"/>
      <c r="BW174" s="4"/>
      <c r="CA174" s="32" t="str">
        <f t="shared" si="121"/>
        <v/>
      </c>
      <c r="CB174" s="32" t="str">
        <f t="shared" si="122"/>
        <v/>
      </c>
      <c r="CC174" s="32" t="str">
        <f t="shared" si="118"/>
        <v/>
      </c>
      <c r="CD174" s="32" t="str">
        <f t="shared" si="123"/>
        <v/>
      </c>
      <c r="CE174" s="32" t="str">
        <f t="shared" si="124"/>
        <v/>
      </c>
      <c r="DA174" s="33">
        <f t="shared" si="125"/>
        <v>0</v>
      </c>
      <c r="DB174" s="33">
        <f t="shared" si="119"/>
        <v>0</v>
      </c>
      <c r="DC174" s="33">
        <f t="shared" si="119"/>
        <v>0</v>
      </c>
      <c r="DD174" s="33">
        <f t="shared" si="119"/>
        <v>0</v>
      </c>
      <c r="DE174" s="33">
        <f t="shared" si="126"/>
        <v>0</v>
      </c>
      <c r="DF174" s="15"/>
      <c r="DG174" s="15"/>
    </row>
    <row r="175" spans="1:111" x14ac:dyDescent="0.2">
      <c r="A175" s="3290"/>
      <c r="B175" s="3290"/>
      <c r="C175" s="333" t="s">
        <v>206</v>
      </c>
      <c r="D175" s="322">
        <f t="shared" si="127"/>
        <v>0</v>
      </c>
      <c r="E175" s="294">
        <f>SUM(AC175+AE175+AG175+AI175+AK175+AM175+AO175)</f>
        <v>0</v>
      </c>
      <c r="F175" s="334"/>
      <c r="G175" s="65"/>
      <c r="H175" s="66"/>
      <c r="I175" s="65"/>
      <c r="J175" s="331"/>
      <c r="K175" s="65"/>
      <c r="L175" s="66"/>
      <c r="M175" s="65"/>
      <c r="N175" s="331"/>
      <c r="O175" s="65"/>
      <c r="P175" s="66"/>
      <c r="Q175" s="65"/>
      <c r="R175" s="331"/>
      <c r="S175" s="65"/>
      <c r="T175" s="66"/>
      <c r="U175" s="65"/>
      <c r="V175" s="331"/>
      <c r="W175" s="65"/>
      <c r="X175" s="66"/>
      <c r="Y175" s="65"/>
      <c r="Z175" s="331"/>
      <c r="AA175" s="65"/>
      <c r="AB175" s="331"/>
      <c r="AC175" s="37"/>
      <c r="AD175" s="332"/>
      <c r="AE175" s="37"/>
      <c r="AF175" s="332"/>
      <c r="AG175" s="37"/>
      <c r="AH175" s="332"/>
      <c r="AI175" s="37"/>
      <c r="AJ175" s="332"/>
      <c r="AK175" s="37"/>
      <c r="AL175" s="332"/>
      <c r="AM175" s="37"/>
      <c r="AN175" s="332"/>
      <c r="AO175" s="37"/>
      <c r="AP175" s="332"/>
      <c r="AQ175" s="305"/>
      <c r="AR175" s="38"/>
      <c r="AS175" s="38"/>
      <c r="AT175" s="38"/>
      <c r="AU175" s="25"/>
      <c r="AV175" s="301"/>
      <c r="AW175" s="25"/>
      <c r="AX175" s="30" t="str">
        <f t="shared" si="116"/>
        <v/>
      </c>
      <c r="AY175" s="2"/>
      <c r="AZ175" s="620"/>
      <c r="BV175" s="4"/>
      <c r="BW175" s="4"/>
      <c r="CA175" s="32" t="str">
        <f t="shared" si="121"/>
        <v/>
      </c>
      <c r="CB175" s="32" t="str">
        <f t="shared" si="122"/>
        <v/>
      </c>
      <c r="CC175" s="32" t="str">
        <f t="shared" si="118"/>
        <v/>
      </c>
      <c r="CD175" s="32" t="str">
        <f t="shared" si="123"/>
        <v/>
      </c>
      <c r="CE175" s="32" t="str">
        <f t="shared" si="124"/>
        <v/>
      </c>
      <c r="DA175" s="33">
        <f t="shared" si="125"/>
        <v>0</v>
      </c>
      <c r="DB175" s="33">
        <f t="shared" si="119"/>
        <v>0</v>
      </c>
      <c r="DC175" s="33">
        <f t="shared" si="119"/>
        <v>0</v>
      </c>
      <c r="DD175" s="33">
        <f t="shared" si="119"/>
        <v>0</v>
      </c>
      <c r="DE175" s="33">
        <f t="shared" si="126"/>
        <v>0</v>
      </c>
      <c r="DF175" s="15"/>
      <c r="DG175" s="15"/>
    </row>
    <row r="176" spans="1:111" x14ac:dyDescent="0.2">
      <c r="A176" s="3290"/>
      <c r="B176" s="3290"/>
      <c r="C176" s="321" t="s">
        <v>94</v>
      </c>
      <c r="D176" s="322">
        <f t="shared" si="127"/>
        <v>0</v>
      </c>
      <c r="E176" s="294">
        <f>SUM(AC176+AE176+AG176+AI176+AK176+AM176+AO176)</f>
        <v>0</v>
      </c>
      <c r="F176" s="335"/>
      <c r="G176" s="129"/>
      <c r="H176" s="326"/>
      <c r="I176" s="129"/>
      <c r="J176" s="336"/>
      <c r="K176" s="129"/>
      <c r="L176" s="326"/>
      <c r="M176" s="129"/>
      <c r="N176" s="336"/>
      <c r="O176" s="129"/>
      <c r="P176" s="326"/>
      <c r="Q176" s="129"/>
      <c r="R176" s="336"/>
      <c r="S176" s="129"/>
      <c r="T176" s="326"/>
      <c r="U176" s="129"/>
      <c r="V176" s="336"/>
      <c r="W176" s="129"/>
      <c r="X176" s="326"/>
      <c r="Y176" s="129"/>
      <c r="Z176" s="336"/>
      <c r="AA176" s="129"/>
      <c r="AB176" s="336"/>
      <c r="AC176" s="253"/>
      <c r="AD176" s="337"/>
      <c r="AE176" s="253"/>
      <c r="AF176" s="337"/>
      <c r="AG176" s="253"/>
      <c r="AH176" s="337"/>
      <c r="AI176" s="253"/>
      <c r="AJ176" s="337"/>
      <c r="AK176" s="253"/>
      <c r="AL176" s="337"/>
      <c r="AM176" s="253"/>
      <c r="AN176" s="337"/>
      <c r="AO176" s="253"/>
      <c r="AP176" s="337"/>
      <c r="AQ176" s="338"/>
      <c r="AR176" s="256"/>
      <c r="AS176" s="256"/>
      <c r="AT176" s="256"/>
      <c r="AU176" s="80"/>
      <c r="AV176" s="306"/>
      <c r="AW176" s="80"/>
      <c r="AX176" s="30" t="str">
        <f t="shared" si="116"/>
        <v/>
      </c>
      <c r="AY176" s="2"/>
      <c r="AZ176" s="620"/>
      <c r="BV176" s="4"/>
      <c r="BW176" s="4"/>
      <c r="CA176" s="32" t="str">
        <f t="shared" si="121"/>
        <v/>
      </c>
      <c r="CB176" s="32" t="str">
        <f t="shared" si="122"/>
        <v/>
      </c>
      <c r="CC176" s="32" t="str">
        <f t="shared" si="118"/>
        <v/>
      </c>
      <c r="CD176" s="32" t="str">
        <f t="shared" si="123"/>
        <v/>
      </c>
      <c r="CE176" s="32" t="str">
        <f t="shared" si="124"/>
        <v/>
      </c>
      <c r="DA176" s="33">
        <f t="shared" si="125"/>
        <v>0</v>
      </c>
      <c r="DB176" s="33">
        <f t="shared" si="119"/>
        <v>0</v>
      </c>
      <c r="DC176" s="33">
        <f t="shared" si="119"/>
        <v>0</v>
      </c>
      <c r="DD176" s="33">
        <f t="shared" si="119"/>
        <v>0</v>
      </c>
      <c r="DE176" s="33">
        <f t="shared" si="126"/>
        <v>0</v>
      </c>
      <c r="DF176" s="15"/>
      <c r="DG176" s="15"/>
    </row>
    <row r="177" spans="1:111" x14ac:dyDescent="0.2">
      <c r="A177" s="3855"/>
      <c r="B177" s="3290"/>
      <c r="C177" s="333" t="s">
        <v>207</v>
      </c>
      <c r="D177" s="308">
        <f t="shared" si="127"/>
        <v>0</v>
      </c>
      <c r="E177" s="308">
        <f>SUM(AC177+AE177+AG177+AI177+AK177+AM177+AO177)</f>
        <v>0</v>
      </c>
      <c r="F177" s="339"/>
      <c r="G177" s="311"/>
      <c r="H177" s="312"/>
      <c r="I177" s="311"/>
      <c r="J177" s="1943"/>
      <c r="K177" s="311"/>
      <c r="L177" s="312"/>
      <c r="M177" s="311"/>
      <c r="N177" s="1943"/>
      <c r="O177" s="311"/>
      <c r="P177" s="312"/>
      <c r="Q177" s="311"/>
      <c r="R177" s="1943"/>
      <c r="S177" s="311"/>
      <c r="T177" s="312"/>
      <c r="U177" s="311"/>
      <c r="V177" s="1943"/>
      <c r="W177" s="311"/>
      <c r="X177" s="312"/>
      <c r="Y177" s="311"/>
      <c r="Z177" s="1943"/>
      <c r="AA177" s="311"/>
      <c r="AB177" s="1943"/>
      <c r="AC177" s="45"/>
      <c r="AD177" s="2367"/>
      <c r="AE177" s="45"/>
      <c r="AF177" s="2367"/>
      <c r="AG177" s="45"/>
      <c r="AH177" s="2367"/>
      <c r="AI177" s="45"/>
      <c r="AJ177" s="2367"/>
      <c r="AK177" s="45"/>
      <c r="AL177" s="2367"/>
      <c r="AM177" s="45"/>
      <c r="AN177" s="2367"/>
      <c r="AO177" s="45"/>
      <c r="AP177" s="2367"/>
      <c r="AQ177" s="314"/>
      <c r="AR177" s="46"/>
      <c r="AS177" s="46"/>
      <c r="AT177" s="46"/>
      <c r="AU177" s="46"/>
      <c r="AV177" s="342"/>
      <c r="AW177" s="46"/>
      <c r="AX177" s="30" t="str">
        <f t="shared" si="116"/>
        <v/>
      </c>
      <c r="AY177" s="2"/>
      <c r="AZ177" s="620"/>
      <c r="BV177" s="4"/>
      <c r="BW177" s="4"/>
      <c r="CA177" s="32" t="str">
        <f t="shared" si="121"/>
        <v/>
      </c>
      <c r="CB177" s="32" t="str">
        <f t="shared" si="122"/>
        <v/>
      </c>
      <c r="CC177" s="32" t="str">
        <f t="shared" si="118"/>
        <v/>
      </c>
      <c r="CD177" s="32" t="str">
        <f t="shared" si="123"/>
        <v/>
      </c>
      <c r="CE177" s="32" t="str">
        <f t="shared" si="124"/>
        <v/>
      </c>
      <c r="DA177" s="33">
        <f t="shared" si="125"/>
        <v>0</v>
      </c>
      <c r="DB177" s="33">
        <f t="shared" si="119"/>
        <v>0</v>
      </c>
      <c r="DC177" s="33">
        <f t="shared" si="119"/>
        <v>0</v>
      </c>
      <c r="DD177" s="33">
        <f t="shared" si="119"/>
        <v>0</v>
      </c>
      <c r="DE177" s="33">
        <f t="shared" si="126"/>
        <v>0</v>
      </c>
      <c r="DF177" s="15"/>
      <c r="DG177" s="15"/>
    </row>
    <row r="178" spans="1:111" ht="14.25" customHeight="1" x14ac:dyDescent="0.2">
      <c r="A178" s="4278" t="s">
        <v>208</v>
      </c>
      <c r="B178" s="4247" t="s">
        <v>209</v>
      </c>
      <c r="C178" s="2579" t="s">
        <v>210</v>
      </c>
      <c r="D178" s="1946">
        <f>SUM(E178:F178)</f>
        <v>0</v>
      </c>
      <c r="E178" s="1936">
        <f>+G178+I178+K178+M178+O178+Q178+S178+U178+W178+Y178+AA178+AC178+AE178+AG178+AI178+AK178+AM178+AO178</f>
        <v>0</v>
      </c>
      <c r="F178" s="1947">
        <f t="shared" ref="E178:F180" si="128">+H178+J178+L178+N178+P178+R178+T178+V178+X178+Z178+AB178+AD178+AF178+AH178+AJ178+AL178+AN178+AP178</f>
        <v>0</v>
      </c>
      <c r="G178" s="1948">
        <f>SUM(G179:G180)</f>
        <v>0</v>
      </c>
      <c r="H178" s="2369">
        <f t="shared" ref="H178:AS178" si="129">SUM(H179:H180)</f>
        <v>0</v>
      </c>
      <c r="I178" s="1948">
        <f t="shared" si="129"/>
        <v>0</v>
      </c>
      <c r="J178" s="2369">
        <f t="shared" si="129"/>
        <v>0</v>
      </c>
      <c r="K178" s="1948">
        <f>SUM(K179:K180)</f>
        <v>0</v>
      </c>
      <c r="L178" s="630">
        <f t="shared" si="129"/>
        <v>0</v>
      </c>
      <c r="M178" s="1948">
        <f t="shared" si="129"/>
        <v>0</v>
      </c>
      <c r="N178" s="1950">
        <f t="shared" si="129"/>
        <v>0</v>
      </c>
      <c r="O178" s="2580">
        <f t="shared" si="129"/>
        <v>0</v>
      </c>
      <c r="P178" s="2369">
        <f t="shared" si="129"/>
        <v>0</v>
      </c>
      <c r="Q178" s="2580">
        <f t="shared" si="129"/>
        <v>0</v>
      </c>
      <c r="R178" s="2369">
        <f t="shared" si="129"/>
        <v>0</v>
      </c>
      <c r="S178" s="2580">
        <f t="shared" si="129"/>
        <v>0</v>
      </c>
      <c r="T178" s="2369">
        <f t="shared" si="129"/>
        <v>0</v>
      </c>
      <c r="U178" s="2580">
        <f t="shared" si="129"/>
        <v>0</v>
      </c>
      <c r="V178" s="2369">
        <f t="shared" si="129"/>
        <v>0</v>
      </c>
      <c r="W178" s="2580">
        <f t="shared" si="129"/>
        <v>0</v>
      </c>
      <c r="X178" s="2369">
        <f t="shared" si="129"/>
        <v>0</v>
      </c>
      <c r="Y178" s="2580">
        <f t="shared" si="129"/>
        <v>0</v>
      </c>
      <c r="Z178" s="2369">
        <f t="shared" si="129"/>
        <v>0</v>
      </c>
      <c r="AA178" s="2580">
        <f t="shared" si="129"/>
        <v>0</v>
      </c>
      <c r="AB178" s="2369">
        <f t="shared" si="129"/>
        <v>0</v>
      </c>
      <c r="AC178" s="1948">
        <f t="shared" si="129"/>
        <v>0</v>
      </c>
      <c r="AD178" s="2369">
        <f t="shared" si="129"/>
        <v>0</v>
      </c>
      <c r="AE178" s="1948">
        <f t="shared" si="129"/>
        <v>0</v>
      </c>
      <c r="AF178" s="2369">
        <f t="shared" si="129"/>
        <v>0</v>
      </c>
      <c r="AG178" s="1948">
        <f t="shared" si="129"/>
        <v>0</v>
      </c>
      <c r="AH178" s="2369">
        <f t="shared" si="129"/>
        <v>0</v>
      </c>
      <c r="AI178" s="1948">
        <f t="shared" si="129"/>
        <v>0</v>
      </c>
      <c r="AJ178" s="2369">
        <f t="shared" si="129"/>
        <v>0</v>
      </c>
      <c r="AK178" s="1948">
        <f t="shared" si="129"/>
        <v>0</v>
      </c>
      <c r="AL178" s="2369">
        <f t="shared" si="129"/>
        <v>0</v>
      </c>
      <c r="AM178" s="1948">
        <f t="shared" si="129"/>
        <v>0</v>
      </c>
      <c r="AN178" s="2369">
        <f t="shared" si="129"/>
        <v>0</v>
      </c>
      <c r="AO178" s="1948">
        <f t="shared" si="129"/>
        <v>0</v>
      </c>
      <c r="AP178" s="2369">
        <f t="shared" si="129"/>
        <v>0</v>
      </c>
      <c r="AQ178" s="1952">
        <f t="shared" si="129"/>
        <v>0</v>
      </c>
      <c r="AR178" s="2369">
        <f t="shared" si="129"/>
        <v>0</v>
      </c>
      <c r="AS178" s="2369">
        <f t="shared" si="129"/>
        <v>0</v>
      </c>
      <c r="AT178" s="2369">
        <f>SUM(AT179:AT180)</f>
        <v>0</v>
      </c>
      <c r="AU178" s="2369">
        <f>SUM(AU179:AU180)</f>
        <v>0</v>
      </c>
      <c r="AV178" s="1953">
        <f>SUM(AV179:AV180)</f>
        <v>0</v>
      </c>
      <c r="AW178" s="2369">
        <f>SUM(AW179:AW180)</f>
        <v>0</v>
      </c>
      <c r="AX178" s="30"/>
      <c r="AY178" s="212"/>
      <c r="AZ178" s="620"/>
      <c r="BX178" s="4"/>
      <c r="BY178" s="4"/>
      <c r="CA178" s="32"/>
      <c r="CB178" s="32"/>
      <c r="CC178" s="32"/>
      <c r="CD178" s="32"/>
      <c r="CE178" s="32"/>
      <c r="DA178" s="33"/>
      <c r="DB178" s="33"/>
      <c r="DC178" s="33"/>
      <c r="DD178" s="33"/>
      <c r="DE178" s="33"/>
      <c r="DF178" s="15"/>
      <c r="DG178" s="15"/>
    </row>
    <row r="179" spans="1:111" x14ac:dyDescent="0.2">
      <c r="A179" s="3392"/>
      <c r="B179" s="3315"/>
      <c r="C179" s="2579" t="s">
        <v>211</v>
      </c>
      <c r="D179" s="322">
        <f>SUM(E179:F179)</f>
        <v>0</v>
      </c>
      <c r="E179" s="322">
        <f t="shared" si="128"/>
        <v>0</v>
      </c>
      <c r="F179" s="2564">
        <f t="shared" si="128"/>
        <v>0</v>
      </c>
      <c r="G179" s="2464"/>
      <c r="H179" s="2465"/>
      <c r="I179" s="2475"/>
      <c r="J179" s="2482"/>
      <c r="K179" s="2475"/>
      <c r="L179" s="2581"/>
      <c r="M179" s="2475"/>
      <c r="N179" s="2465"/>
      <c r="O179" s="2475"/>
      <c r="P179" s="25"/>
      <c r="Q179" s="2475"/>
      <c r="R179" s="25"/>
      <c r="S179" s="2475"/>
      <c r="T179" s="25"/>
      <c r="U179" s="2475"/>
      <c r="V179" s="25"/>
      <c r="W179" s="2475"/>
      <c r="X179" s="25"/>
      <c r="Y179" s="2475"/>
      <c r="Z179" s="25"/>
      <c r="AA179" s="24"/>
      <c r="AB179" s="25"/>
      <c r="AC179" s="24"/>
      <c r="AD179" s="25"/>
      <c r="AE179" s="24"/>
      <c r="AF179" s="25"/>
      <c r="AG179" s="24"/>
      <c r="AH179" s="25"/>
      <c r="AI179" s="24"/>
      <c r="AJ179" s="25"/>
      <c r="AK179" s="24"/>
      <c r="AL179" s="25"/>
      <c r="AM179" s="24"/>
      <c r="AN179" s="25"/>
      <c r="AO179" s="24"/>
      <c r="AP179" s="25"/>
      <c r="AQ179" s="300"/>
      <c r="AR179" s="25"/>
      <c r="AS179" s="25"/>
      <c r="AT179" s="25"/>
      <c r="AU179" s="25"/>
      <c r="AV179" s="29"/>
      <c r="AW179" s="25"/>
      <c r="AX179" s="30" t="str">
        <f t="shared" si="116"/>
        <v/>
      </c>
      <c r="AY179" s="212"/>
      <c r="AZ179" s="620"/>
      <c r="BX179" s="4"/>
      <c r="BY179" s="4"/>
      <c r="CA179" s="32" t="str">
        <f t="shared" ref="CA179:CA198" si="130">IF(DA179=1,"* El número de actividades en usuarios en situacion de discapacidad NO DEBE ser mayor al total. ","")</f>
        <v/>
      </c>
      <c r="CB179" s="32" t="str">
        <f t="shared" ref="CB179:CB198" si="131">IF(DB179=1," * El número de actividades en Niños, Niñas, Adolescentes y Jóvenes de la red SENAME NO DEBE ser mayor al total. ","")</f>
        <v/>
      </c>
      <c r="CC179" s="32" t="str">
        <f t="shared" si="118"/>
        <v/>
      </c>
      <c r="CD179" s="32" t="str">
        <f t="shared" ref="CD179:CD198" si="132">IF(DD179=1," * El número de actividades en Población Migrante NO DEBE ser mayor al total. ","")</f>
        <v/>
      </c>
      <c r="CE179" s="32" t="str">
        <f t="shared" ref="CE179:CE198" si="133">IF(DE179=1," * El número de actividades en Pacientes Diabéticos en Control PSCV NO DEBE superar el total. ","")</f>
        <v/>
      </c>
      <c r="DA179" s="33">
        <f t="shared" ref="DA179:DA198" si="134">IF($D179&lt;AR179,1,0)</f>
        <v>0</v>
      </c>
      <c r="DB179" s="33">
        <f t="shared" si="119"/>
        <v>0</v>
      </c>
      <c r="DC179" s="33">
        <f t="shared" si="119"/>
        <v>0</v>
      </c>
      <c r="DD179" s="33">
        <f t="shared" si="119"/>
        <v>0</v>
      </c>
      <c r="DE179" s="33">
        <f t="shared" ref="DE179:DE198" si="135">IF($D179&lt;AW179,1,0)</f>
        <v>0</v>
      </c>
      <c r="DF179" s="15"/>
      <c r="DG179" s="15"/>
    </row>
    <row r="180" spans="1:111" x14ac:dyDescent="0.2">
      <c r="A180" s="4011"/>
      <c r="B180" s="3973"/>
      <c r="C180" s="354" t="s">
        <v>212</v>
      </c>
      <c r="D180" s="308">
        <f>SUM(E180:F180)</f>
        <v>0</v>
      </c>
      <c r="E180" s="308">
        <f t="shared" si="128"/>
        <v>0</v>
      </c>
      <c r="F180" s="308">
        <f t="shared" si="128"/>
        <v>0</v>
      </c>
      <c r="G180" s="78"/>
      <c r="H180" s="47"/>
      <c r="I180" s="45"/>
      <c r="J180" s="46"/>
      <c r="K180" s="45"/>
      <c r="L180" s="355"/>
      <c r="M180" s="45"/>
      <c r="N180" s="47"/>
      <c r="O180" s="45"/>
      <c r="P180" s="46"/>
      <c r="Q180" s="45"/>
      <c r="R180" s="46"/>
      <c r="S180" s="45"/>
      <c r="T180" s="46"/>
      <c r="U180" s="45"/>
      <c r="V180" s="46"/>
      <c r="W180" s="45"/>
      <c r="X180" s="46"/>
      <c r="Y180" s="45"/>
      <c r="Z180" s="46"/>
      <c r="AA180" s="45"/>
      <c r="AB180" s="46"/>
      <c r="AC180" s="45"/>
      <c r="AD180" s="46"/>
      <c r="AE180" s="45"/>
      <c r="AF180" s="46"/>
      <c r="AG180" s="45"/>
      <c r="AH180" s="46"/>
      <c r="AI180" s="45"/>
      <c r="AJ180" s="46"/>
      <c r="AK180" s="45"/>
      <c r="AL180" s="46"/>
      <c r="AM180" s="45"/>
      <c r="AN180" s="46"/>
      <c r="AO180" s="45"/>
      <c r="AP180" s="46"/>
      <c r="AQ180" s="314"/>
      <c r="AR180" s="46"/>
      <c r="AS180" s="46"/>
      <c r="AT180" s="46"/>
      <c r="AU180" s="46"/>
      <c r="AV180" s="49"/>
      <c r="AW180" s="46"/>
      <c r="AX180" s="30" t="str">
        <f t="shared" si="116"/>
        <v/>
      </c>
      <c r="AY180" s="212"/>
      <c r="AZ180" s="620"/>
      <c r="BX180" s="4"/>
      <c r="BY180" s="4"/>
      <c r="CA180" s="32" t="str">
        <f t="shared" si="130"/>
        <v/>
      </c>
      <c r="CB180" s="32" t="str">
        <f t="shared" si="131"/>
        <v/>
      </c>
      <c r="CC180" s="32" t="str">
        <f t="shared" si="118"/>
        <v/>
      </c>
      <c r="CD180" s="32" t="str">
        <f t="shared" si="132"/>
        <v/>
      </c>
      <c r="CE180" s="32" t="str">
        <f t="shared" si="133"/>
        <v/>
      </c>
      <c r="DA180" s="33">
        <f t="shared" si="134"/>
        <v>0</v>
      </c>
      <c r="DB180" s="33">
        <f t="shared" si="119"/>
        <v>0</v>
      </c>
      <c r="DC180" s="33">
        <f t="shared" si="119"/>
        <v>0</v>
      </c>
      <c r="DD180" s="33">
        <f t="shared" si="119"/>
        <v>0</v>
      </c>
      <c r="DE180" s="33">
        <f t="shared" si="135"/>
        <v>0</v>
      </c>
      <c r="DF180" s="15"/>
      <c r="DG180" s="15"/>
    </row>
    <row r="181" spans="1:111" ht="14.25" customHeight="1" x14ac:dyDescent="0.2">
      <c r="A181" s="4278" t="s">
        <v>213</v>
      </c>
      <c r="B181" s="4161" t="s">
        <v>214</v>
      </c>
      <c r="C181" s="2582" t="s">
        <v>215</v>
      </c>
      <c r="D181" s="322">
        <f>SUM(E181+F181)</f>
        <v>0</v>
      </c>
      <c r="E181" s="322">
        <f>SUM(AA181+AC181+AE181+AG181+AI181+AK181+AM181+AO181)</f>
        <v>0</v>
      </c>
      <c r="F181" s="322">
        <f>SUM(AB181+AD181+AF181+AH181+AJ181+AL181+AN181+AP181)</f>
        <v>0</v>
      </c>
      <c r="G181" s="357"/>
      <c r="H181" s="332"/>
      <c r="I181" s="357"/>
      <c r="J181" s="332"/>
      <c r="K181" s="357"/>
      <c r="L181" s="332"/>
      <c r="M181" s="357"/>
      <c r="N181" s="332"/>
      <c r="O181" s="357"/>
      <c r="P181" s="332"/>
      <c r="Q181" s="357"/>
      <c r="R181" s="332"/>
      <c r="S181" s="357"/>
      <c r="T181" s="332"/>
      <c r="U181" s="357"/>
      <c r="V181" s="332"/>
      <c r="W181" s="357"/>
      <c r="X181" s="332"/>
      <c r="Y181" s="357"/>
      <c r="Z181" s="331"/>
      <c r="AA181" s="24"/>
      <c r="AB181" s="25"/>
      <c r="AC181" s="24"/>
      <c r="AD181" s="25"/>
      <c r="AE181" s="24"/>
      <c r="AF181" s="25"/>
      <c r="AG181" s="24"/>
      <c r="AH181" s="25"/>
      <c r="AI181" s="24"/>
      <c r="AJ181" s="25"/>
      <c r="AK181" s="24"/>
      <c r="AL181" s="25"/>
      <c r="AM181" s="24"/>
      <c r="AN181" s="25"/>
      <c r="AO181" s="24"/>
      <c r="AP181" s="25"/>
      <c r="AQ181" s="300"/>
      <c r="AR181" s="27"/>
      <c r="AS181" s="25"/>
      <c r="AT181" s="25"/>
      <c r="AU181" s="25"/>
      <c r="AV181" s="29"/>
      <c r="AW181" s="25"/>
      <c r="AX181" s="30" t="str">
        <f t="shared" si="116"/>
        <v/>
      </c>
      <c r="AY181" s="212"/>
      <c r="AZ181" s="620"/>
      <c r="BX181" s="4"/>
      <c r="BY181" s="4"/>
      <c r="CA181" s="32" t="str">
        <f t="shared" si="130"/>
        <v/>
      </c>
      <c r="CB181" s="32" t="str">
        <f t="shared" si="131"/>
        <v/>
      </c>
      <c r="CC181" s="32" t="str">
        <f t="shared" si="118"/>
        <v/>
      </c>
      <c r="CD181" s="32" t="str">
        <f t="shared" si="132"/>
        <v/>
      </c>
      <c r="CE181" s="32" t="str">
        <f t="shared" si="133"/>
        <v/>
      </c>
      <c r="DA181" s="33">
        <f t="shared" si="134"/>
        <v>0</v>
      </c>
      <c r="DB181" s="33">
        <f t="shared" si="119"/>
        <v>0</v>
      </c>
      <c r="DC181" s="33">
        <f t="shared" si="119"/>
        <v>0</v>
      </c>
      <c r="DD181" s="33">
        <f t="shared" si="119"/>
        <v>0</v>
      </c>
      <c r="DE181" s="33">
        <f t="shared" si="135"/>
        <v>0</v>
      </c>
      <c r="DF181" s="15"/>
      <c r="DG181" s="15"/>
    </row>
    <row r="182" spans="1:111" x14ac:dyDescent="0.2">
      <c r="A182" s="3392"/>
      <c r="B182" s="3290"/>
      <c r="C182" s="324" t="s">
        <v>216</v>
      </c>
      <c r="D182" s="358">
        <f>SUM(E182+F182)</f>
        <v>0</v>
      </c>
      <c r="E182" s="322">
        <f t="shared" ref="E182:F185" si="136">SUM(AA182+AC182+AE182+AG182+AI182+AK182+AM182+AO182)</f>
        <v>0</v>
      </c>
      <c r="F182" s="322">
        <f t="shared" si="136"/>
        <v>0</v>
      </c>
      <c r="G182" s="359"/>
      <c r="H182" s="360"/>
      <c r="I182" s="359"/>
      <c r="J182" s="360"/>
      <c r="K182" s="359"/>
      <c r="L182" s="360"/>
      <c r="M182" s="359"/>
      <c r="N182" s="360"/>
      <c r="O182" s="359"/>
      <c r="P182" s="360"/>
      <c r="Q182" s="359"/>
      <c r="R182" s="360"/>
      <c r="S182" s="359"/>
      <c r="T182" s="360"/>
      <c r="U182" s="359"/>
      <c r="V182" s="360"/>
      <c r="W182" s="359"/>
      <c r="X182" s="360"/>
      <c r="Y182" s="359"/>
      <c r="Z182" s="361"/>
      <c r="AA182" s="262"/>
      <c r="AB182" s="80"/>
      <c r="AC182" s="262"/>
      <c r="AD182" s="80"/>
      <c r="AE182" s="262"/>
      <c r="AF182" s="80"/>
      <c r="AG182" s="262"/>
      <c r="AH182" s="80"/>
      <c r="AI182" s="262"/>
      <c r="AJ182" s="80"/>
      <c r="AK182" s="262"/>
      <c r="AL182" s="80"/>
      <c r="AM182" s="262"/>
      <c r="AN182" s="80"/>
      <c r="AO182" s="262"/>
      <c r="AP182" s="80"/>
      <c r="AQ182" s="327"/>
      <c r="AR182" s="304"/>
      <c r="AS182" s="80"/>
      <c r="AT182" s="80"/>
      <c r="AU182" s="80"/>
      <c r="AV182" s="362"/>
      <c r="AW182" s="80"/>
      <c r="AX182" s="30" t="str">
        <f t="shared" si="116"/>
        <v/>
      </c>
      <c r="AY182" s="212"/>
      <c r="AZ182" s="620"/>
      <c r="BX182" s="4"/>
      <c r="BY182" s="4"/>
      <c r="CA182" s="32" t="str">
        <f t="shared" si="130"/>
        <v/>
      </c>
      <c r="CB182" s="32" t="str">
        <f t="shared" si="131"/>
        <v/>
      </c>
      <c r="CC182" s="32" t="str">
        <f t="shared" si="118"/>
        <v/>
      </c>
      <c r="CD182" s="32" t="str">
        <f t="shared" si="132"/>
        <v/>
      </c>
      <c r="CE182" s="32" t="str">
        <f t="shared" si="133"/>
        <v/>
      </c>
      <c r="DA182" s="33">
        <f t="shared" si="134"/>
        <v>0</v>
      </c>
      <c r="DB182" s="33">
        <f t="shared" si="119"/>
        <v>0</v>
      </c>
      <c r="DC182" s="33">
        <f t="shared" si="119"/>
        <v>0</v>
      </c>
      <c r="DD182" s="33">
        <f t="shared" si="119"/>
        <v>0</v>
      </c>
      <c r="DE182" s="33">
        <f t="shared" si="135"/>
        <v>0</v>
      </c>
      <c r="DF182" s="15"/>
      <c r="DG182" s="15"/>
    </row>
    <row r="183" spans="1:111" x14ac:dyDescent="0.2">
      <c r="A183" s="3392"/>
      <c r="B183" s="3855"/>
      <c r="C183" s="363" t="s">
        <v>217</v>
      </c>
      <c r="D183" s="358">
        <f t="shared" ref="D183:D196" si="137">SUM(E183+F183)</f>
        <v>0</v>
      </c>
      <c r="E183" s="308">
        <f>SUM(AA183+AC183+AE183+AG183+AI183+AK183+AM183+AO183)</f>
        <v>0</v>
      </c>
      <c r="F183" s="308">
        <f t="shared" si="136"/>
        <v>0</v>
      </c>
      <c r="G183" s="364"/>
      <c r="H183" s="365"/>
      <c r="I183" s="364"/>
      <c r="J183" s="365"/>
      <c r="K183" s="364"/>
      <c r="L183" s="365"/>
      <c r="M183" s="364"/>
      <c r="N183" s="365"/>
      <c r="O183" s="364"/>
      <c r="P183" s="365"/>
      <c r="Q183" s="364"/>
      <c r="R183" s="365"/>
      <c r="S183" s="364"/>
      <c r="T183" s="365"/>
      <c r="U183" s="364"/>
      <c r="V183" s="365"/>
      <c r="W183" s="364"/>
      <c r="X183" s="365"/>
      <c r="Y183" s="364"/>
      <c r="Z183" s="366"/>
      <c r="AA183" s="45"/>
      <c r="AB183" s="46"/>
      <c r="AC183" s="45"/>
      <c r="AD183" s="46"/>
      <c r="AE183" s="45"/>
      <c r="AF183" s="46"/>
      <c r="AG183" s="45"/>
      <c r="AH183" s="46"/>
      <c r="AI183" s="45"/>
      <c r="AJ183" s="46"/>
      <c r="AK183" s="45"/>
      <c r="AL183" s="46"/>
      <c r="AM183" s="45"/>
      <c r="AN183" s="46"/>
      <c r="AO183" s="45"/>
      <c r="AP183" s="46"/>
      <c r="AQ183" s="314"/>
      <c r="AR183" s="47"/>
      <c r="AS183" s="46"/>
      <c r="AT183" s="46"/>
      <c r="AU183" s="46"/>
      <c r="AV183" s="342"/>
      <c r="AW183" s="46"/>
      <c r="AX183" s="30" t="str">
        <f t="shared" si="116"/>
        <v/>
      </c>
      <c r="AY183" s="212"/>
      <c r="AZ183" s="620"/>
      <c r="BX183" s="4"/>
      <c r="BY183" s="4"/>
      <c r="CA183" s="32" t="str">
        <f t="shared" si="130"/>
        <v/>
      </c>
      <c r="CB183" s="32" t="str">
        <f t="shared" si="131"/>
        <v/>
      </c>
      <c r="CC183" s="32" t="str">
        <f t="shared" si="118"/>
        <v/>
      </c>
      <c r="CD183" s="32" t="str">
        <f t="shared" si="132"/>
        <v/>
      </c>
      <c r="CE183" s="32" t="str">
        <f t="shared" si="133"/>
        <v/>
      </c>
      <c r="DA183" s="33">
        <f t="shared" si="134"/>
        <v>0</v>
      </c>
      <c r="DB183" s="33">
        <f t="shared" si="119"/>
        <v>0</v>
      </c>
      <c r="DC183" s="33">
        <f t="shared" si="119"/>
        <v>0</v>
      </c>
      <c r="DD183" s="33">
        <f t="shared" si="119"/>
        <v>0</v>
      </c>
      <c r="DE183" s="33">
        <f t="shared" si="135"/>
        <v>0</v>
      </c>
      <c r="DF183" s="15"/>
      <c r="DG183" s="15"/>
    </row>
    <row r="184" spans="1:111" ht="14.25" customHeight="1" x14ac:dyDescent="0.2">
      <c r="A184" s="3392"/>
      <c r="B184" s="4247" t="s">
        <v>218</v>
      </c>
      <c r="C184" s="2579" t="s">
        <v>215</v>
      </c>
      <c r="D184" s="2564">
        <f t="shared" si="137"/>
        <v>0</v>
      </c>
      <c r="E184" s="322">
        <f>SUM(AA184+AC184+AE184+AG184+AI184+AK184+AM184+AO184)</f>
        <v>0</v>
      </c>
      <c r="F184" s="322">
        <f t="shared" si="136"/>
        <v>0</v>
      </c>
      <c r="G184" s="367"/>
      <c r="H184" s="2577"/>
      <c r="I184" s="357"/>
      <c r="J184" s="2577"/>
      <c r="K184" s="357"/>
      <c r="L184" s="2577"/>
      <c r="M184" s="357"/>
      <c r="N184" s="2577"/>
      <c r="O184" s="357"/>
      <c r="P184" s="2577"/>
      <c r="Q184" s="357"/>
      <c r="R184" s="2577"/>
      <c r="S184" s="357"/>
      <c r="T184" s="2577"/>
      <c r="U184" s="357"/>
      <c r="V184" s="2577"/>
      <c r="W184" s="357"/>
      <c r="X184" s="2577"/>
      <c r="Y184" s="357"/>
      <c r="Z184" s="331"/>
      <c r="AA184" s="262"/>
      <c r="AB184" s="80"/>
      <c r="AC184" s="262"/>
      <c r="AD184" s="80"/>
      <c r="AE184" s="262"/>
      <c r="AF184" s="80"/>
      <c r="AG184" s="262"/>
      <c r="AH184" s="80"/>
      <c r="AI184" s="262"/>
      <c r="AJ184" s="80"/>
      <c r="AK184" s="262"/>
      <c r="AL184" s="80"/>
      <c r="AM184" s="262"/>
      <c r="AN184" s="80"/>
      <c r="AO184" s="262"/>
      <c r="AP184" s="80"/>
      <c r="AQ184" s="327"/>
      <c r="AR184" s="304"/>
      <c r="AS184" s="80"/>
      <c r="AT184" s="80"/>
      <c r="AU184" s="80"/>
      <c r="AV184" s="307"/>
      <c r="AW184" s="80"/>
      <c r="AX184" s="30" t="str">
        <f t="shared" si="116"/>
        <v/>
      </c>
      <c r="AY184" s="212"/>
      <c r="AZ184" s="620"/>
      <c r="BX184" s="4"/>
      <c r="BY184" s="4"/>
      <c r="CA184" s="32" t="str">
        <f t="shared" si="130"/>
        <v/>
      </c>
      <c r="CB184" s="32" t="str">
        <f t="shared" si="131"/>
        <v/>
      </c>
      <c r="CC184" s="32" t="str">
        <f t="shared" si="118"/>
        <v/>
      </c>
      <c r="CD184" s="32" t="str">
        <f t="shared" si="132"/>
        <v/>
      </c>
      <c r="CE184" s="32" t="str">
        <f t="shared" si="133"/>
        <v/>
      </c>
      <c r="DA184" s="33">
        <f t="shared" si="134"/>
        <v>0</v>
      </c>
      <c r="DB184" s="33">
        <f t="shared" si="119"/>
        <v>0</v>
      </c>
      <c r="DC184" s="33">
        <f t="shared" si="119"/>
        <v>0</v>
      </c>
      <c r="DD184" s="33">
        <f t="shared" si="119"/>
        <v>0</v>
      </c>
      <c r="DE184" s="33">
        <f t="shared" si="135"/>
        <v>0</v>
      </c>
      <c r="DF184" s="15"/>
      <c r="DG184" s="15"/>
    </row>
    <row r="185" spans="1:111" x14ac:dyDescent="0.2">
      <c r="A185" s="3392"/>
      <c r="B185" s="3973"/>
      <c r="C185" s="368" t="s">
        <v>219</v>
      </c>
      <c r="D185" s="1936">
        <f t="shared" si="137"/>
        <v>0</v>
      </c>
      <c r="E185" s="308">
        <f>SUM(AA185+AC185+AE185+AG185+AI185+AK185+AM185+AO185)</f>
        <v>0</v>
      </c>
      <c r="F185" s="308">
        <f t="shared" si="136"/>
        <v>0</v>
      </c>
      <c r="G185" s="364"/>
      <c r="H185" s="369"/>
      <c r="I185" s="364"/>
      <c r="J185" s="369"/>
      <c r="K185" s="364"/>
      <c r="L185" s="369"/>
      <c r="M185" s="364"/>
      <c r="N185" s="369"/>
      <c r="O185" s="364"/>
      <c r="P185" s="369"/>
      <c r="Q185" s="364"/>
      <c r="R185" s="369"/>
      <c r="S185" s="364"/>
      <c r="T185" s="369"/>
      <c r="U185" s="364"/>
      <c r="V185" s="369"/>
      <c r="W185" s="364"/>
      <c r="X185" s="369"/>
      <c r="Y185" s="364"/>
      <c r="Z185" s="366"/>
      <c r="AA185" s="262"/>
      <c r="AB185" s="80"/>
      <c r="AC185" s="262"/>
      <c r="AD185" s="80"/>
      <c r="AE185" s="262"/>
      <c r="AF185" s="80"/>
      <c r="AG185" s="262"/>
      <c r="AH185" s="80"/>
      <c r="AI185" s="262"/>
      <c r="AJ185" s="80"/>
      <c r="AK185" s="262"/>
      <c r="AL185" s="80"/>
      <c r="AM185" s="262"/>
      <c r="AN185" s="80"/>
      <c r="AO185" s="262"/>
      <c r="AP185" s="80"/>
      <c r="AQ185" s="327"/>
      <c r="AR185" s="304"/>
      <c r="AS185" s="80"/>
      <c r="AT185" s="80"/>
      <c r="AU185" s="80"/>
      <c r="AV185" s="301"/>
      <c r="AW185" s="80"/>
      <c r="AX185" s="30" t="str">
        <f t="shared" si="116"/>
        <v/>
      </c>
      <c r="AY185" s="212"/>
      <c r="AZ185" s="620"/>
      <c r="BX185" s="4"/>
      <c r="BY185" s="4"/>
      <c r="CA185" s="32" t="str">
        <f t="shared" si="130"/>
        <v/>
      </c>
      <c r="CB185" s="32" t="str">
        <f t="shared" si="131"/>
        <v/>
      </c>
      <c r="CC185" s="32" t="str">
        <f t="shared" si="118"/>
        <v/>
      </c>
      <c r="CD185" s="32" t="str">
        <f t="shared" si="132"/>
        <v/>
      </c>
      <c r="CE185" s="32" t="str">
        <f t="shared" si="133"/>
        <v/>
      </c>
      <c r="DA185" s="33">
        <f t="shared" si="134"/>
        <v>0</v>
      </c>
      <c r="DB185" s="33">
        <f t="shared" si="119"/>
        <v>0</v>
      </c>
      <c r="DC185" s="33">
        <f t="shared" si="119"/>
        <v>0</v>
      </c>
      <c r="DD185" s="33">
        <f t="shared" si="119"/>
        <v>0</v>
      </c>
      <c r="DE185" s="33">
        <f t="shared" si="135"/>
        <v>0</v>
      </c>
      <c r="DF185" s="15"/>
      <c r="DG185" s="15"/>
    </row>
    <row r="186" spans="1:111" ht="14.25" customHeight="1" x14ac:dyDescent="0.2">
      <c r="A186" s="3392"/>
      <c r="B186" s="4267" t="s">
        <v>96</v>
      </c>
      <c r="C186" s="2582" t="s">
        <v>215</v>
      </c>
      <c r="D186" s="322">
        <f t="shared" si="137"/>
        <v>0</v>
      </c>
      <c r="E186" s="322">
        <f t="shared" ref="E186:F188" si="138">SUM(AC186+AE186+AG186+AI186+AK186+AM186+AO186)</f>
        <v>0</v>
      </c>
      <c r="F186" s="322">
        <f t="shared" si="138"/>
        <v>0</v>
      </c>
      <c r="G186" s="299"/>
      <c r="H186" s="332"/>
      <c r="I186" s="299"/>
      <c r="J186" s="332"/>
      <c r="K186" s="299"/>
      <c r="L186" s="332"/>
      <c r="M186" s="299"/>
      <c r="N186" s="332"/>
      <c r="O186" s="299"/>
      <c r="P186" s="332"/>
      <c r="Q186" s="299"/>
      <c r="R186" s="332"/>
      <c r="S186" s="299"/>
      <c r="T186" s="332"/>
      <c r="U186" s="299"/>
      <c r="V186" s="332"/>
      <c r="W186" s="299"/>
      <c r="X186" s="332"/>
      <c r="Y186" s="299"/>
      <c r="Z186" s="332"/>
      <c r="AA186" s="2569"/>
      <c r="AB186" s="2578"/>
      <c r="AC186" s="2475"/>
      <c r="AD186" s="2482"/>
      <c r="AE186" s="2475"/>
      <c r="AF186" s="2482"/>
      <c r="AG186" s="2475"/>
      <c r="AH186" s="2482"/>
      <c r="AI186" s="2475"/>
      <c r="AJ186" s="2482"/>
      <c r="AK186" s="2475"/>
      <c r="AL186" s="2482"/>
      <c r="AM186" s="2475"/>
      <c r="AN186" s="2482"/>
      <c r="AO186" s="2475"/>
      <c r="AP186" s="2482"/>
      <c r="AQ186" s="2570"/>
      <c r="AR186" s="2465"/>
      <c r="AS186" s="2482"/>
      <c r="AT186" s="2482"/>
      <c r="AU186" s="2482"/>
      <c r="AV186" s="2468"/>
      <c r="AW186" s="2482"/>
      <c r="AX186" s="30" t="str">
        <f t="shared" si="116"/>
        <v/>
      </c>
      <c r="AY186" s="212"/>
      <c r="AZ186" s="620"/>
      <c r="BX186" s="4"/>
      <c r="BY186" s="4"/>
      <c r="CA186" s="32" t="str">
        <f t="shared" si="130"/>
        <v/>
      </c>
      <c r="CB186" s="32" t="str">
        <f t="shared" si="131"/>
        <v/>
      </c>
      <c r="CC186" s="32" t="str">
        <f t="shared" si="118"/>
        <v/>
      </c>
      <c r="CD186" s="32" t="str">
        <f t="shared" si="132"/>
        <v/>
      </c>
      <c r="CE186" s="32" t="str">
        <f t="shared" si="133"/>
        <v/>
      </c>
      <c r="DA186" s="33">
        <f t="shared" si="134"/>
        <v>0</v>
      </c>
      <c r="DB186" s="33">
        <f t="shared" si="119"/>
        <v>0</v>
      </c>
      <c r="DC186" s="33">
        <f t="shared" si="119"/>
        <v>0</v>
      </c>
      <c r="DD186" s="33">
        <f t="shared" si="119"/>
        <v>0</v>
      </c>
      <c r="DE186" s="33">
        <f t="shared" si="135"/>
        <v>0</v>
      </c>
      <c r="DF186" s="15"/>
      <c r="DG186" s="15"/>
    </row>
    <row r="187" spans="1:111" x14ac:dyDescent="0.2">
      <c r="A187" s="3392"/>
      <c r="B187" s="3394"/>
      <c r="C187" s="324" t="s">
        <v>220</v>
      </c>
      <c r="D187" s="358">
        <f t="shared" si="137"/>
        <v>0</v>
      </c>
      <c r="E187" s="322">
        <f t="shared" si="138"/>
        <v>0</v>
      </c>
      <c r="F187" s="322">
        <f t="shared" si="138"/>
        <v>0</v>
      </c>
      <c r="G187" s="359"/>
      <c r="H187" s="337"/>
      <c r="I187" s="359"/>
      <c r="J187" s="337"/>
      <c r="K187" s="359"/>
      <c r="L187" s="337"/>
      <c r="M187" s="359"/>
      <c r="N187" s="337"/>
      <c r="O187" s="359"/>
      <c r="P187" s="337"/>
      <c r="Q187" s="359"/>
      <c r="R187" s="337"/>
      <c r="S187" s="359"/>
      <c r="T187" s="337"/>
      <c r="U187" s="359"/>
      <c r="V187" s="337"/>
      <c r="W187" s="359"/>
      <c r="X187" s="337"/>
      <c r="Y187" s="359"/>
      <c r="Z187" s="337"/>
      <c r="AA187" s="359"/>
      <c r="AB187" s="337"/>
      <c r="AC187" s="262"/>
      <c r="AD187" s="80"/>
      <c r="AE187" s="262"/>
      <c r="AF187" s="80"/>
      <c r="AG187" s="262"/>
      <c r="AH187" s="80"/>
      <c r="AI187" s="262"/>
      <c r="AJ187" s="80"/>
      <c r="AK187" s="262"/>
      <c r="AL187" s="80"/>
      <c r="AM187" s="262"/>
      <c r="AN187" s="80"/>
      <c r="AO187" s="262"/>
      <c r="AP187" s="80"/>
      <c r="AQ187" s="327"/>
      <c r="AR187" s="304"/>
      <c r="AS187" s="80"/>
      <c r="AT187" s="80"/>
      <c r="AU187" s="80"/>
      <c r="AV187" s="306"/>
      <c r="AW187" s="80"/>
      <c r="AX187" s="30" t="str">
        <f t="shared" si="116"/>
        <v/>
      </c>
      <c r="AY187" s="212"/>
      <c r="AZ187" s="620"/>
      <c r="BX187" s="4"/>
      <c r="BY187" s="4"/>
      <c r="CA187" s="32" t="str">
        <f t="shared" si="130"/>
        <v/>
      </c>
      <c r="CB187" s="32" t="str">
        <f t="shared" si="131"/>
        <v/>
      </c>
      <c r="CC187" s="32" t="str">
        <f t="shared" si="118"/>
        <v/>
      </c>
      <c r="CD187" s="32" t="str">
        <f t="shared" si="132"/>
        <v/>
      </c>
      <c r="CE187" s="32" t="str">
        <f t="shared" si="133"/>
        <v/>
      </c>
      <c r="DA187" s="33">
        <f t="shared" si="134"/>
        <v>0</v>
      </c>
      <c r="DB187" s="33">
        <f t="shared" si="119"/>
        <v>0</v>
      </c>
      <c r="DC187" s="33">
        <f t="shared" si="119"/>
        <v>0</v>
      </c>
      <c r="DD187" s="33">
        <f t="shared" si="119"/>
        <v>0</v>
      </c>
      <c r="DE187" s="33">
        <f t="shared" si="135"/>
        <v>0</v>
      </c>
      <c r="DF187" s="15"/>
      <c r="DG187" s="15"/>
    </row>
    <row r="188" spans="1:111" x14ac:dyDescent="0.2">
      <c r="A188" s="4011"/>
      <c r="B188" s="4183"/>
      <c r="C188" s="1956" t="s">
        <v>221</v>
      </c>
      <c r="D188" s="358">
        <f t="shared" si="137"/>
        <v>0</v>
      </c>
      <c r="E188" s="308">
        <f t="shared" si="138"/>
        <v>0</v>
      </c>
      <c r="F188" s="308">
        <f t="shared" si="138"/>
        <v>0</v>
      </c>
      <c r="G188" s="364"/>
      <c r="H188" s="371"/>
      <c r="I188" s="364"/>
      <c r="J188" s="371"/>
      <c r="K188" s="364"/>
      <c r="L188" s="371"/>
      <c r="M188" s="364"/>
      <c r="N188" s="371"/>
      <c r="O188" s="364"/>
      <c r="P188" s="371"/>
      <c r="Q188" s="364"/>
      <c r="R188" s="371"/>
      <c r="S188" s="364"/>
      <c r="T188" s="371"/>
      <c r="U188" s="364"/>
      <c r="V188" s="371"/>
      <c r="W188" s="364"/>
      <c r="X188" s="371"/>
      <c r="Y188" s="364"/>
      <c r="Z188" s="371"/>
      <c r="AA188" s="364"/>
      <c r="AB188" s="371"/>
      <c r="AC188" s="45"/>
      <c r="AD188" s="46"/>
      <c r="AE188" s="45"/>
      <c r="AF188" s="46"/>
      <c r="AG188" s="45"/>
      <c r="AH188" s="46"/>
      <c r="AI188" s="45"/>
      <c r="AJ188" s="46"/>
      <c r="AK188" s="45"/>
      <c r="AL188" s="46"/>
      <c r="AM188" s="45"/>
      <c r="AN188" s="46"/>
      <c r="AO188" s="45"/>
      <c r="AP188" s="46"/>
      <c r="AQ188" s="314"/>
      <c r="AR188" s="47"/>
      <c r="AS188" s="46"/>
      <c r="AT188" s="46"/>
      <c r="AU188" s="46"/>
      <c r="AV188" s="342"/>
      <c r="AW188" s="46"/>
      <c r="AX188" s="30" t="str">
        <f t="shared" si="116"/>
        <v/>
      </c>
      <c r="AY188" s="212"/>
      <c r="AZ188" s="620"/>
      <c r="BX188" s="4"/>
      <c r="BY188" s="4"/>
      <c r="CA188" s="32" t="str">
        <f t="shared" si="130"/>
        <v/>
      </c>
      <c r="CB188" s="32" t="str">
        <f t="shared" si="131"/>
        <v/>
      </c>
      <c r="CC188" s="32" t="str">
        <f t="shared" si="118"/>
        <v/>
      </c>
      <c r="CD188" s="32" t="str">
        <f t="shared" si="132"/>
        <v/>
      </c>
      <c r="CE188" s="32" t="str">
        <f t="shared" si="133"/>
        <v/>
      </c>
      <c r="DA188" s="33">
        <f t="shared" si="134"/>
        <v>0</v>
      </c>
      <c r="DB188" s="33">
        <f t="shared" si="119"/>
        <v>0</v>
      </c>
      <c r="DC188" s="33">
        <f t="shared" si="119"/>
        <v>0</v>
      </c>
      <c r="DD188" s="33">
        <f t="shared" si="119"/>
        <v>0</v>
      </c>
      <c r="DE188" s="33">
        <f t="shared" si="135"/>
        <v>0</v>
      </c>
      <c r="DF188" s="15"/>
      <c r="DG188" s="15"/>
    </row>
    <row r="189" spans="1:111" ht="14.25" customHeight="1" x14ac:dyDescent="0.2">
      <c r="A189" s="4161" t="s">
        <v>222</v>
      </c>
      <c r="B189" s="4275" t="s">
        <v>196</v>
      </c>
      <c r="C189" s="4150"/>
      <c r="D189" s="2583">
        <f>SUM(E189+F189)</f>
        <v>0</v>
      </c>
      <c r="E189" s="2583">
        <f>SUM(AC189+AE189+AG189+AI189+AK189)</f>
        <v>0</v>
      </c>
      <c r="F189" s="2583">
        <f>SUM(AD189+AF189+AH189+AJ189+AL189)</f>
        <v>0</v>
      </c>
      <c r="G189" s="2507"/>
      <c r="H189" s="2508"/>
      <c r="I189" s="2507"/>
      <c r="J189" s="2508"/>
      <c r="K189" s="2507"/>
      <c r="L189" s="2508"/>
      <c r="M189" s="2507"/>
      <c r="N189" s="2508"/>
      <c r="O189" s="2507"/>
      <c r="P189" s="2508"/>
      <c r="Q189" s="2507"/>
      <c r="R189" s="2508"/>
      <c r="S189" s="2507"/>
      <c r="T189" s="2508"/>
      <c r="U189" s="2507"/>
      <c r="V189" s="2508"/>
      <c r="W189" s="2507"/>
      <c r="X189" s="2508"/>
      <c r="Y189" s="2507"/>
      <c r="Z189" s="2508"/>
      <c r="AA189" s="2507"/>
      <c r="AB189" s="2508"/>
      <c r="AC189" s="2508"/>
      <c r="AD189" s="2508"/>
      <c r="AE189" s="2508"/>
      <c r="AF189" s="2508"/>
      <c r="AG189" s="2508"/>
      <c r="AH189" s="2508"/>
      <c r="AI189" s="2508"/>
      <c r="AJ189" s="2508"/>
      <c r="AK189" s="2584"/>
      <c r="AL189" s="2585"/>
      <c r="AM189" s="2507"/>
      <c r="AN189" s="2508"/>
      <c r="AO189" s="2507"/>
      <c r="AP189" s="2508"/>
      <c r="AQ189" s="2586"/>
      <c r="AR189" s="2587"/>
      <c r="AS189" s="2585"/>
      <c r="AT189" s="2585"/>
      <c r="AU189" s="2585"/>
      <c r="AV189" s="2588"/>
      <c r="AW189" s="2588"/>
      <c r="AX189" s="30" t="str">
        <f t="shared" si="116"/>
        <v/>
      </c>
      <c r="AY189" s="212"/>
      <c r="AZ189" s="620"/>
      <c r="BX189" s="4"/>
      <c r="BY189" s="4"/>
      <c r="CA189" s="32" t="str">
        <f t="shared" si="130"/>
        <v/>
      </c>
      <c r="CB189" s="32" t="str">
        <f t="shared" si="131"/>
        <v/>
      </c>
      <c r="CC189" s="32" t="str">
        <f t="shared" si="118"/>
        <v/>
      </c>
      <c r="CD189" s="32" t="str">
        <f t="shared" si="132"/>
        <v/>
      </c>
      <c r="CE189" s="32" t="str">
        <f t="shared" si="133"/>
        <v/>
      </c>
      <c r="DA189" s="33">
        <f t="shared" si="134"/>
        <v>0</v>
      </c>
      <c r="DB189" s="33">
        <f t="shared" si="119"/>
        <v>0</v>
      </c>
      <c r="DC189" s="33">
        <f t="shared" si="119"/>
        <v>0</v>
      </c>
      <c r="DD189" s="33">
        <f t="shared" si="119"/>
        <v>0</v>
      </c>
      <c r="DE189" s="33">
        <f t="shared" si="135"/>
        <v>0</v>
      </c>
      <c r="DF189" s="15"/>
      <c r="DG189" s="15"/>
    </row>
    <row r="190" spans="1:111" ht="14.25" customHeight="1" x14ac:dyDescent="0.2">
      <c r="A190" s="3290"/>
      <c r="B190" s="3290" t="s">
        <v>214</v>
      </c>
      <c r="C190" s="321" t="s">
        <v>215</v>
      </c>
      <c r="D190" s="2564">
        <f t="shared" si="137"/>
        <v>0</v>
      </c>
      <c r="E190" s="2564">
        <f>SUM(AC190+AE190+AG190+AI190+AK190)</f>
        <v>0</v>
      </c>
      <c r="F190" s="378">
        <f t="shared" ref="E190:F193" si="139">SUM(AD190+AF190+AH190+AJ190+AL190)</f>
        <v>0</v>
      </c>
      <c r="G190" s="379"/>
      <c r="H190" s="380"/>
      <c r="I190" s="379"/>
      <c r="J190" s="380"/>
      <c r="K190" s="379"/>
      <c r="L190" s="380"/>
      <c r="M190" s="379"/>
      <c r="N190" s="380"/>
      <c r="O190" s="379"/>
      <c r="P190" s="380"/>
      <c r="Q190" s="379"/>
      <c r="R190" s="380"/>
      <c r="S190" s="379"/>
      <c r="T190" s="380"/>
      <c r="U190" s="379"/>
      <c r="V190" s="380"/>
      <c r="W190" s="379"/>
      <c r="X190" s="380"/>
      <c r="Y190" s="379"/>
      <c r="Z190" s="380"/>
      <c r="AA190" s="379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24"/>
      <c r="AL190" s="25"/>
      <c r="AM190" s="379"/>
      <c r="AN190" s="380"/>
      <c r="AO190" s="379"/>
      <c r="AP190" s="380"/>
      <c r="AQ190" s="300"/>
      <c r="AR190" s="27"/>
      <c r="AS190" s="25"/>
      <c r="AT190" s="25"/>
      <c r="AU190" s="25"/>
      <c r="AV190" s="29"/>
      <c r="AW190" s="25"/>
      <c r="AX190" s="30" t="str">
        <f t="shared" si="116"/>
        <v/>
      </c>
      <c r="AY190" s="212"/>
      <c r="AZ190" s="620"/>
      <c r="BX190" s="4"/>
      <c r="BY190" s="4"/>
      <c r="CA190" s="32" t="str">
        <f t="shared" si="130"/>
        <v/>
      </c>
      <c r="CB190" s="32" t="str">
        <f t="shared" si="131"/>
        <v/>
      </c>
      <c r="CC190" s="32" t="str">
        <f t="shared" si="118"/>
        <v/>
      </c>
      <c r="CD190" s="32" t="str">
        <f t="shared" si="132"/>
        <v/>
      </c>
      <c r="CE190" s="32" t="str">
        <f t="shared" si="133"/>
        <v/>
      </c>
      <c r="DA190" s="33">
        <f t="shared" si="134"/>
        <v>0</v>
      </c>
      <c r="DB190" s="33">
        <f t="shared" si="119"/>
        <v>0</v>
      </c>
      <c r="DC190" s="33">
        <f t="shared" si="119"/>
        <v>0</v>
      </c>
      <c r="DD190" s="33">
        <f t="shared" si="119"/>
        <v>0</v>
      </c>
      <c r="DE190" s="33">
        <f t="shared" si="135"/>
        <v>0</v>
      </c>
      <c r="DF190" s="15"/>
      <c r="DG190" s="15"/>
    </row>
    <row r="191" spans="1:111" x14ac:dyDescent="0.2">
      <c r="A191" s="3290"/>
      <c r="B191" s="3290"/>
      <c r="C191" s="381" t="s">
        <v>223</v>
      </c>
      <c r="D191" s="308">
        <f t="shared" si="137"/>
        <v>0</v>
      </c>
      <c r="E191" s="308">
        <f t="shared" si="139"/>
        <v>0</v>
      </c>
      <c r="F191" s="382">
        <f t="shared" si="139"/>
        <v>0</v>
      </c>
      <c r="G191" s="129"/>
      <c r="H191" s="383"/>
      <c r="I191" s="129"/>
      <c r="J191" s="383"/>
      <c r="K191" s="129"/>
      <c r="L191" s="383"/>
      <c r="M191" s="129"/>
      <c r="N191" s="383"/>
      <c r="O191" s="129"/>
      <c r="P191" s="383"/>
      <c r="Q191" s="129"/>
      <c r="R191" s="383"/>
      <c r="S191" s="129"/>
      <c r="T191" s="383"/>
      <c r="U191" s="129"/>
      <c r="V191" s="383"/>
      <c r="W191" s="129"/>
      <c r="X191" s="383"/>
      <c r="Y191" s="129"/>
      <c r="Z191" s="383"/>
      <c r="AA191" s="129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262"/>
      <c r="AL191" s="80"/>
      <c r="AM191" s="297"/>
      <c r="AN191" s="383"/>
      <c r="AO191" s="297"/>
      <c r="AP191" s="383"/>
      <c r="AQ191" s="327"/>
      <c r="AR191" s="304"/>
      <c r="AS191" s="80"/>
      <c r="AT191" s="80"/>
      <c r="AU191" s="49"/>
      <c r="AV191" s="342"/>
      <c r="AW191" s="49"/>
      <c r="AX191" s="30" t="str">
        <f t="shared" si="116"/>
        <v/>
      </c>
      <c r="AY191" s="212"/>
      <c r="AZ191" s="620"/>
      <c r="BX191" s="4"/>
      <c r="BY191" s="4"/>
      <c r="CA191" s="32" t="str">
        <f t="shared" si="130"/>
        <v/>
      </c>
      <c r="CB191" s="32" t="str">
        <f t="shared" si="131"/>
        <v/>
      </c>
      <c r="CC191" s="32" t="str">
        <f t="shared" si="118"/>
        <v/>
      </c>
      <c r="CD191" s="32" t="str">
        <f t="shared" si="132"/>
        <v/>
      </c>
      <c r="CE191" s="32" t="str">
        <f t="shared" si="133"/>
        <v/>
      </c>
      <c r="DA191" s="33">
        <f t="shared" si="134"/>
        <v>0</v>
      </c>
      <c r="DB191" s="33">
        <f t="shared" si="119"/>
        <v>0</v>
      </c>
      <c r="DC191" s="33">
        <f t="shared" si="119"/>
        <v>0</v>
      </c>
      <c r="DD191" s="33">
        <f t="shared" si="119"/>
        <v>0</v>
      </c>
      <c r="DE191" s="33">
        <f t="shared" si="135"/>
        <v>0</v>
      </c>
      <c r="DF191" s="15"/>
      <c r="DG191" s="15"/>
    </row>
    <row r="192" spans="1:111" ht="14.25" customHeight="1" x14ac:dyDescent="0.2">
      <c r="A192" s="3290"/>
      <c r="B192" s="4161" t="s">
        <v>96</v>
      </c>
      <c r="C192" s="2582" t="s">
        <v>215</v>
      </c>
      <c r="D192" s="2564">
        <f t="shared" si="137"/>
        <v>0</v>
      </c>
      <c r="E192" s="322">
        <f t="shared" si="139"/>
        <v>0</v>
      </c>
      <c r="F192" s="378">
        <f t="shared" si="139"/>
        <v>0</v>
      </c>
      <c r="G192" s="2567"/>
      <c r="H192" s="2589"/>
      <c r="I192" s="2567"/>
      <c r="J192" s="2589"/>
      <c r="K192" s="2567"/>
      <c r="L192" s="2589"/>
      <c r="M192" s="2567"/>
      <c r="N192" s="2589"/>
      <c r="O192" s="2567"/>
      <c r="P192" s="2589"/>
      <c r="Q192" s="2567"/>
      <c r="R192" s="2589"/>
      <c r="S192" s="2567"/>
      <c r="T192" s="2589"/>
      <c r="U192" s="2567"/>
      <c r="V192" s="2589"/>
      <c r="W192" s="2567"/>
      <c r="X192" s="2589"/>
      <c r="Y192" s="2567"/>
      <c r="Z192" s="2589"/>
      <c r="AA192" s="2567"/>
      <c r="AB192" s="2589"/>
      <c r="AC192" s="2589"/>
      <c r="AD192" s="2589"/>
      <c r="AE192" s="2589"/>
      <c r="AF192" s="2589"/>
      <c r="AG192" s="2589"/>
      <c r="AH192" s="2589"/>
      <c r="AI192" s="2589"/>
      <c r="AJ192" s="2589"/>
      <c r="AK192" s="2475"/>
      <c r="AL192" s="2482"/>
      <c r="AM192" s="2567"/>
      <c r="AN192" s="2589"/>
      <c r="AO192" s="2567"/>
      <c r="AP192" s="2589"/>
      <c r="AQ192" s="2570"/>
      <c r="AR192" s="2465"/>
      <c r="AS192" s="2482"/>
      <c r="AT192" s="2482"/>
      <c r="AU192" s="25"/>
      <c r="AV192" s="29"/>
      <c r="AW192" s="29"/>
      <c r="AX192" s="30" t="str">
        <f t="shared" si="116"/>
        <v/>
      </c>
      <c r="AY192" s="212"/>
      <c r="AZ192" s="620"/>
      <c r="BX192" s="4"/>
      <c r="BY192" s="4"/>
      <c r="CA192" s="32" t="str">
        <f t="shared" si="130"/>
        <v/>
      </c>
      <c r="CB192" s="32" t="str">
        <f t="shared" si="131"/>
        <v/>
      </c>
      <c r="CC192" s="32" t="str">
        <f t="shared" si="118"/>
        <v/>
      </c>
      <c r="CD192" s="32" t="str">
        <f t="shared" si="132"/>
        <v/>
      </c>
      <c r="CE192" s="32" t="str">
        <f t="shared" si="133"/>
        <v/>
      </c>
      <c r="DA192" s="33">
        <f t="shared" si="134"/>
        <v>0</v>
      </c>
      <c r="DB192" s="33">
        <f t="shared" si="119"/>
        <v>0</v>
      </c>
      <c r="DC192" s="33">
        <f t="shared" si="119"/>
        <v>0</v>
      </c>
      <c r="DD192" s="33">
        <f t="shared" si="119"/>
        <v>0</v>
      </c>
      <c r="DE192" s="33">
        <f t="shared" si="135"/>
        <v>0</v>
      </c>
      <c r="DF192" s="15"/>
      <c r="DG192" s="15"/>
    </row>
    <row r="193" spans="1:111" x14ac:dyDescent="0.2">
      <c r="A193" s="3855"/>
      <c r="B193" s="3855"/>
      <c r="C193" s="385" t="s">
        <v>224</v>
      </c>
      <c r="D193" s="308">
        <f t="shared" si="137"/>
        <v>0</v>
      </c>
      <c r="E193" s="322">
        <f t="shared" si="139"/>
        <v>0</v>
      </c>
      <c r="F193" s="378">
        <f t="shared" si="139"/>
        <v>0</v>
      </c>
      <c r="G193" s="311"/>
      <c r="H193" s="2380"/>
      <c r="I193" s="311"/>
      <c r="J193" s="2380"/>
      <c r="K193" s="311"/>
      <c r="L193" s="2380"/>
      <c r="M193" s="311"/>
      <c r="N193" s="2380"/>
      <c r="O193" s="311"/>
      <c r="P193" s="2380"/>
      <c r="Q193" s="311"/>
      <c r="R193" s="2380"/>
      <c r="S193" s="311"/>
      <c r="T193" s="2380"/>
      <c r="U193" s="311"/>
      <c r="V193" s="2380"/>
      <c r="W193" s="311"/>
      <c r="X193" s="2380"/>
      <c r="Y193" s="311"/>
      <c r="Z193" s="2380"/>
      <c r="AA193" s="311"/>
      <c r="AB193" s="2380"/>
      <c r="AC193" s="2380"/>
      <c r="AD193" s="2380"/>
      <c r="AE193" s="2380"/>
      <c r="AF193" s="2380"/>
      <c r="AG193" s="2380"/>
      <c r="AH193" s="2380"/>
      <c r="AI193" s="2380"/>
      <c r="AJ193" s="2380"/>
      <c r="AK193" s="1965"/>
      <c r="AL193" s="2381"/>
      <c r="AM193" s="1967"/>
      <c r="AN193" s="2380"/>
      <c r="AO193" s="1967"/>
      <c r="AP193" s="2380"/>
      <c r="AQ193" s="1968"/>
      <c r="AR193" s="1969"/>
      <c r="AS193" s="2381"/>
      <c r="AT193" s="2381"/>
      <c r="AU193" s="2381"/>
      <c r="AV193" s="342"/>
      <c r="AW193" s="46"/>
      <c r="AX193" s="30" t="str">
        <f t="shared" si="116"/>
        <v/>
      </c>
      <c r="AY193" s="212"/>
      <c r="AZ193" s="620"/>
      <c r="BX193" s="4"/>
      <c r="BY193" s="4"/>
      <c r="CA193" s="32" t="str">
        <f t="shared" si="130"/>
        <v/>
      </c>
      <c r="CB193" s="32" t="str">
        <f t="shared" si="131"/>
        <v/>
      </c>
      <c r="CC193" s="32" t="str">
        <f t="shared" si="118"/>
        <v/>
      </c>
      <c r="CD193" s="32" t="str">
        <f t="shared" si="132"/>
        <v/>
      </c>
      <c r="CE193" s="32" t="str">
        <f t="shared" si="133"/>
        <v/>
      </c>
      <c r="DA193" s="33">
        <f t="shared" si="134"/>
        <v>0</v>
      </c>
      <c r="DB193" s="33">
        <f t="shared" si="119"/>
        <v>0</v>
      </c>
      <c r="DC193" s="33">
        <f t="shared" si="119"/>
        <v>0</v>
      </c>
      <c r="DD193" s="33">
        <f t="shared" si="119"/>
        <v>0</v>
      </c>
      <c r="DE193" s="33">
        <f t="shared" si="135"/>
        <v>0</v>
      </c>
      <c r="DF193" s="15"/>
      <c r="DG193" s="15"/>
    </row>
    <row r="194" spans="1:111" ht="14.25" customHeight="1" x14ac:dyDescent="0.2">
      <c r="A194" s="4276" t="s">
        <v>225</v>
      </c>
      <c r="B194" s="4277" t="s">
        <v>226</v>
      </c>
      <c r="C194" s="2590" t="s">
        <v>227</v>
      </c>
      <c r="D194" s="2564">
        <f t="shared" si="137"/>
        <v>0</v>
      </c>
      <c r="E194" s="2564">
        <f t="shared" ref="E194:F196" si="140">SUM(Y194+AA194+AC194+AE194+AG194+AI194+AK194+AM194+AO194)</f>
        <v>0</v>
      </c>
      <c r="F194" s="2591">
        <f t="shared" si="140"/>
        <v>0</v>
      </c>
      <c r="G194" s="299"/>
      <c r="H194" s="332"/>
      <c r="I194" s="299"/>
      <c r="J194" s="332"/>
      <c r="K194" s="299"/>
      <c r="L194" s="332"/>
      <c r="M194" s="299"/>
      <c r="N194" s="332"/>
      <c r="O194" s="299"/>
      <c r="P194" s="332"/>
      <c r="Q194" s="299"/>
      <c r="R194" s="332"/>
      <c r="S194" s="299"/>
      <c r="T194" s="332"/>
      <c r="U194" s="299"/>
      <c r="V194" s="332"/>
      <c r="W194" s="299"/>
      <c r="X194" s="332"/>
      <c r="Y194" s="24"/>
      <c r="Z194" s="25"/>
      <c r="AA194" s="24"/>
      <c r="AB194" s="25"/>
      <c r="AC194" s="24"/>
      <c r="AD194" s="25"/>
      <c r="AE194" s="24"/>
      <c r="AF194" s="25"/>
      <c r="AG194" s="24"/>
      <c r="AH194" s="25"/>
      <c r="AI194" s="24"/>
      <c r="AJ194" s="25"/>
      <c r="AK194" s="24"/>
      <c r="AL194" s="25"/>
      <c r="AM194" s="24"/>
      <c r="AN194" s="25"/>
      <c r="AO194" s="24"/>
      <c r="AP194" s="25"/>
      <c r="AQ194" s="300"/>
      <c r="AR194" s="27"/>
      <c r="AS194" s="25"/>
      <c r="AT194" s="25"/>
      <c r="AU194" s="25"/>
      <c r="AV194" s="29"/>
      <c r="AW194" s="25"/>
      <c r="AX194" s="30" t="str">
        <f t="shared" si="116"/>
        <v/>
      </c>
      <c r="AY194" s="212"/>
      <c r="AZ194" s="620"/>
      <c r="BX194" s="4"/>
      <c r="BY194" s="4"/>
      <c r="CA194" s="32" t="str">
        <f t="shared" si="130"/>
        <v/>
      </c>
      <c r="CB194" s="32" t="str">
        <f t="shared" si="131"/>
        <v/>
      </c>
      <c r="CC194" s="32" t="str">
        <f t="shared" si="118"/>
        <v/>
      </c>
      <c r="CD194" s="32" t="str">
        <f t="shared" si="132"/>
        <v/>
      </c>
      <c r="CE194" s="32" t="str">
        <f t="shared" si="133"/>
        <v/>
      </c>
      <c r="DA194" s="33">
        <f t="shared" si="134"/>
        <v>0</v>
      </c>
      <c r="DB194" s="33">
        <f t="shared" si="119"/>
        <v>0</v>
      </c>
      <c r="DC194" s="33">
        <f t="shared" si="119"/>
        <v>0</v>
      </c>
      <c r="DD194" s="33">
        <f t="shared" si="119"/>
        <v>0</v>
      </c>
      <c r="DE194" s="33">
        <f t="shared" si="135"/>
        <v>0</v>
      </c>
      <c r="DF194" s="15"/>
      <c r="DG194" s="15"/>
    </row>
    <row r="195" spans="1:111" x14ac:dyDescent="0.2">
      <c r="A195" s="3401"/>
      <c r="B195" s="3404"/>
      <c r="C195" s="394" t="s">
        <v>228</v>
      </c>
      <c r="D195" s="294">
        <f t="shared" si="137"/>
        <v>0</v>
      </c>
      <c r="E195" s="294">
        <f t="shared" si="140"/>
        <v>0</v>
      </c>
      <c r="F195" s="395">
        <f t="shared" si="140"/>
        <v>0</v>
      </c>
      <c r="G195" s="303"/>
      <c r="H195" s="337"/>
      <c r="I195" s="303"/>
      <c r="J195" s="337"/>
      <c r="K195" s="303"/>
      <c r="L195" s="337"/>
      <c r="M195" s="303"/>
      <c r="N195" s="337"/>
      <c r="O195" s="303"/>
      <c r="P195" s="337"/>
      <c r="Q195" s="303"/>
      <c r="R195" s="337"/>
      <c r="S195" s="303"/>
      <c r="T195" s="337"/>
      <c r="U195" s="303"/>
      <c r="V195" s="337"/>
      <c r="W195" s="303"/>
      <c r="X195" s="337"/>
      <c r="Y195" s="262"/>
      <c r="Z195" s="80"/>
      <c r="AA195" s="262"/>
      <c r="AB195" s="80"/>
      <c r="AC195" s="262"/>
      <c r="AD195" s="80"/>
      <c r="AE195" s="262"/>
      <c r="AF195" s="80"/>
      <c r="AG195" s="262"/>
      <c r="AH195" s="80"/>
      <c r="AI195" s="262"/>
      <c r="AJ195" s="80"/>
      <c r="AK195" s="262"/>
      <c r="AL195" s="80"/>
      <c r="AM195" s="262"/>
      <c r="AN195" s="80"/>
      <c r="AO195" s="262"/>
      <c r="AP195" s="80"/>
      <c r="AQ195" s="327"/>
      <c r="AR195" s="304"/>
      <c r="AS195" s="80"/>
      <c r="AT195" s="80"/>
      <c r="AU195" s="80"/>
      <c r="AV195" s="307"/>
      <c r="AW195" s="80"/>
      <c r="AX195" s="30" t="str">
        <f t="shared" si="116"/>
        <v/>
      </c>
      <c r="AY195" s="212"/>
      <c r="AZ195" s="620"/>
      <c r="BX195" s="4"/>
      <c r="BY195" s="4"/>
      <c r="CA195" s="32" t="str">
        <f t="shared" si="130"/>
        <v/>
      </c>
      <c r="CB195" s="32" t="str">
        <f t="shared" si="131"/>
        <v/>
      </c>
      <c r="CC195" s="32" t="str">
        <f t="shared" si="118"/>
        <v/>
      </c>
      <c r="CD195" s="32" t="str">
        <f t="shared" si="132"/>
        <v/>
      </c>
      <c r="CE195" s="32" t="str">
        <f t="shared" si="133"/>
        <v/>
      </c>
      <c r="DA195" s="33">
        <f t="shared" si="134"/>
        <v>0</v>
      </c>
      <c r="DB195" s="33">
        <f t="shared" si="119"/>
        <v>0</v>
      </c>
      <c r="DC195" s="33">
        <f t="shared" si="119"/>
        <v>0</v>
      </c>
      <c r="DD195" s="33">
        <f t="shared" si="119"/>
        <v>0</v>
      </c>
      <c r="DE195" s="33">
        <f t="shared" si="135"/>
        <v>0</v>
      </c>
      <c r="DF195" s="15"/>
      <c r="DG195" s="15"/>
    </row>
    <row r="196" spans="1:111" x14ac:dyDescent="0.2">
      <c r="A196" s="4016"/>
      <c r="B196" s="4018"/>
      <c r="C196" s="396" t="s">
        <v>229</v>
      </c>
      <c r="D196" s="308">
        <f t="shared" si="137"/>
        <v>0</v>
      </c>
      <c r="E196" s="308">
        <f t="shared" si="140"/>
        <v>0</v>
      </c>
      <c r="F196" s="397">
        <f t="shared" si="140"/>
        <v>0</v>
      </c>
      <c r="G196" s="364"/>
      <c r="H196" s="371"/>
      <c r="I196" s="364"/>
      <c r="J196" s="371"/>
      <c r="K196" s="364"/>
      <c r="L196" s="371"/>
      <c r="M196" s="364"/>
      <c r="N196" s="371"/>
      <c r="O196" s="364"/>
      <c r="P196" s="371"/>
      <c r="Q196" s="364"/>
      <c r="R196" s="371"/>
      <c r="S196" s="364"/>
      <c r="T196" s="371"/>
      <c r="U196" s="364"/>
      <c r="V196" s="371"/>
      <c r="W196" s="364"/>
      <c r="X196" s="371"/>
      <c r="Y196" s="45"/>
      <c r="Z196" s="46"/>
      <c r="AA196" s="45"/>
      <c r="AB196" s="46"/>
      <c r="AC196" s="45"/>
      <c r="AD196" s="46"/>
      <c r="AE196" s="45"/>
      <c r="AF196" s="46"/>
      <c r="AG196" s="45"/>
      <c r="AH196" s="46"/>
      <c r="AI196" s="45"/>
      <c r="AJ196" s="46"/>
      <c r="AK196" s="45"/>
      <c r="AL196" s="46"/>
      <c r="AM196" s="45"/>
      <c r="AN196" s="46"/>
      <c r="AO196" s="45"/>
      <c r="AP196" s="46"/>
      <c r="AQ196" s="314"/>
      <c r="AR196" s="46"/>
      <c r="AS196" s="46"/>
      <c r="AT196" s="46"/>
      <c r="AU196" s="46"/>
      <c r="AV196" s="49"/>
      <c r="AW196" s="46"/>
      <c r="AX196" s="30" t="str">
        <f t="shared" si="116"/>
        <v/>
      </c>
      <c r="AY196" s="212"/>
      <c r="AZ196" s="620"/>
      <c r="BX196" s="4"/>
      <c r="BY196" s="4"/>
      <c r="CA196" s="32" t="str">
        <f t="shared" si="130"/>
        <v/>
      </c>
      <c r="CB196" s="32" t="str">
        <f t="shared" si="131"/>
        <v/>
      </c>
      <c r="CC196" s="32" t="str">
        <f t="shared" si="118"/>
        <v/>
      </c>
      <c r="CD196" s="32" t="str">
        <f t="shared" si="132"/>
        <v/>
      </c>
      <c r="CE196" s="32" t="str">
        <f t="shared" si="133"/>
        <v/>
      </c>
      <c r="DA196" s="33">
        <f t="shared" si="134"/>
        <v>0</v>
      </c>
      <c r="DB196" s="33">
        <f t="shared" si="119"/>
        <v>0</v>
      </c>
      <c r="DC196" s="33">
        <f t="shared" si="119"/>
        <v>0</v>
      </c>
      <c r="DD196" s="33">
        <f t="shared" si="119"/>
        <v>0</v>
      </c>
      <c r="DE196" s="33">
        <f t="shared" si="135"/>
        <v>0</v>
      </c>
      <c r="DF196" s="15"/>
      <c r="DG196" s="15"/>
    </row>
    <row r="197" spans="1:111" ht="21" x14ac:dyDescent="0.2">
      <c r="A197" s="3392" t="s">
        <v>230</v>
      </c>
      <c r="B197" s="4161" t="s">
        <v>231</v>
      </c>
      <c r="C197" s="2592" t="s">
        <v>232</v>
      </c>
      <c r="D197" s="322">
        <f>SUM(E197+F197)</f>
        <v>0</v>
      </c>
      <c r="E197" s="322">
        <f>SUM(AC197+AE197+AG197+AI197+AK197+AM197+AO197)</f>
        <v>0</v>
      </c>
      <c r="F197" s="399">
        <f>SUM(AD197+AF197+AH197+AJ197+AL197+AN197+AP197)</f>
        <v>0</v>
      </c>
      <c r="G197" s="2567"/>
      <c r="H197" s="2589"/>
      <c r="I197" s="2567"/>
      <c r="J197" s="2589"/>
      <c r="K197" s="2567"/>
      <c r="L197" s="2589"/>
      <c r="M197" s="2567"/>
      <c r="N197" s="2589"/>
      <c r="O197" s="2567"/>
      <c r="P197" s="2589"/>
      <c r="Q197" s="2567"/>
      <c r="R197" s="2589"/>
      <c r="S197" s="2567"/>
      <c r="T197" s="2589"/>
      <c r="U197" s="2567"/>
      <c r="V197" s="2589"/>
      <c r="W197" s="2567"/>
      <c r="X197" s="2589"/>
      <c r="Y197" s="2567"/>
      <c r="Z197" s="2589"/>
      <c r="AA197" s="2567"/>
      <c r="AB197" s="2589"/>
      <c r="AC197" s="2475"/>
      <c r="AD197" s="2482"/>
      <c r="AE197" s="2475"/>
      <c r="AF197" s="2482"/>
      <c r="AG197" s="2475"/>
      <c r="AH197" s="2482"/>
      <c r="AI197" s="2475"/>
      <c r="AJ197" s="2482"/>
      <c r="AK197" s="2475"/>
      <c r="AL197" s="2482"/>
      <c r="AM197" s="2475"/>
      <c r="AN197" s="2482"/>
      <c r="AO197" s="2475"/>
      <c r="AP197" s="2482"/>
      <c r="AQ197" s="2593"/>
      <c r="AR197" s="2482"/>
      <c r="AS197" s="2482"/>
      <c r="AT197" s="2482"/>
      <c r="AU197" s="2482"/>
      <c r="AV197" s="2594"/>
      <c r="AW197" s="2482"/>
      <c r="AX197" s="30" t="str">
        <f t="shared" si="116"/>
        <v/>
      </c>
      <c r="AY197" s="212"/>
      <c r="AZ197" s="620"/>
      <c r="BX197" s="4"/>
      <c r="BY197" s="4"/>
      <c r="CA197" s="32" t="str">
        <f t="shared" si="130"/>
        <v/>
      </c>
      <c r="CB197" s="32" t="str">
        <f t="shared" si="131"/>
        <v/>
      </c>
      <c r="CC197" s="32" t="str">
        <f t="shared" si="118"/>
        <v/>
      </c>
      <c r="CD197" s="32" t="str">
        <f t="shared" si="132"/>
        <v/>
      </c>
      <c r="CE197" s="32" t="str">
        <f t="shared" si="133"/>
        <v/>
      </c>
      <c r="DA197" s="33">
        <f t="shared" si="134"/>
        <v>0</v>
      </c>
      <c r="DB197" s="33">
        <f t="shared" si="119"/>
        <v>0</v>
      </c>
      <c r="DC197" s="33">
        <f t="shared" si="119"/>
        <v>0</v>
      </c>
      <c r="DD197" s="33">
        <f t="shared" si="119"/>
        <v>0</v>
      </c>
      <c r="DE197" s="33">
        <f t="shared" si="135"/>
        <v>0</v>
      </c>
      <c r="DF197" s="15"/>
      <c r="DG197" s="15"/>
    </row>
    <row r="198" spans="1:111" ht="21" x14ac:dyDescent="0.2">
      <c r="A198" s="4011"/>
      <c r="B198" s="3855"/>
      <c r="C198" s="402" t="s">
        <v>233</v>
      </c>
      <c r="D198" s="308">
        <f>SUM(E198+F198)</f>
        <v>0</v>
      </c>
      <c r="E198" s="308">
        <f>SUM(AC198+AE198+AG198+AI198+AK198+AM198+AO198)</f>
        <v>0</v>
      </c>
      <c r="F198" s="397">
        <f>SUM(AD198+AF198+AH198+AJ198+AL198+AN198+AP198)</f>
        <v>0</v>
      </c>
      <c r="G198" s="311"/>
      <c r="H198" s="139"/>
      <c r="I198" s="311"/>
      <c r="J198" s="139"/>
      <c r="K198" s="311"/>
      <c r="L198" s="139"/>
      <c r="M198" s="311"/>
      <c r="N198" s="139"/>
      <c r="O198" s="311"/>
      <c r="P198" s="139"/>
      <c r="Q198" s="311"/>
      <c r="R198" s="139"/>
      <c r="S198" s="311"/>
      <c r="T198" s="139"/>
      <c r="U198" s="311"/>
      <c r="V198" s="139"/>
      <c r="W198" s="311"/>
      <c r="X198" s="139"/>
      <c r="Y198" s="311"/>
      <c r="Z198" s="139"/>
      <c r="AA198" s="311"/>
      <c r="AB198" s="139"/>
      <c r="AC198" s="45"/>
      <c r="AD198" s="46"/>
      <c r="AE198" s="45"/>
      <c r="AF198" s="46"/>
      <c r="AG198" s="45"/>
      <c r="AH198" s="46"/>
      <c r="AI198" s="45"/>
      <c r="AJ198" s="46"/>
      <c r="AK198" s="45"/>
      <c r="AL198" s="46"/>
      <c r="AM198" s="45"/>
      <c r="AN198" s="46"/>
      <c r="AO198" s="45"/>
      <c r="AP198" s="46"/>
      <c r="AQ198" s="403"/>
      <c r="AR198" s="46"/>
      <c r="AS198" s="46"/>
      <c r="AT198" s="46"/>
      <c r="AU198" s="46"/>
      <c r="AV198" s="404"/>
      <c r="AW198" s="46"/>
      <c r="AX198" s="30" t="str">
        <f t="shared" si="116"/>
        <v/>
      </c>
      <c r="AY198" s="212"/>
      <c r="AZ198" s="620"/>
      <c r="BX198" s="4"/>
      <c r="BY198" s="4"/>
      <c r="CA198" s="32" t="str">
        <f t="shared" si="130"/>
        <v/>
      </c>
      <c r="CB198" s="32" t="str">
        <f t="shared" si="131"/>
        <v/>
      </c>
      <c r="CC198" s="32" t="str">
        <f t="shared" si="118"/>
        <v/>
      </c>
      <c r="CD198" s="32" t="str">
        <f t="shared" si="132"/>
        <v/>
      </c>
      <c r="CE198" s="32" t="str">
        <f t="shared" si="133"/>
        <v/>
      </c>
      <c r="DA198" s="33">
        <f t="shared" si="134"/>
        <v>0</v>
      </c>
      <c r="DB198" s="33">
        <f t="shared" si="119"/>
        <v>0</v>
      </c>
      <c r="DC198" s="33">
        <f t="shared" si="119"/>
        <v>0</v>
      </c>
      <c r="DD198" s="33">
        <f t="shared" si="119"/>
        <v>0</v>
      </c>
      <c r="DE198" s="33">
        <f t="shared" si="135"/>
        <v>0</v>
      </c>
      <c r="DF198" s="15"/>
      <c r="DG198" s="15"/>
    </row>
    <row r="199" spans="1:111" x14ac:dyDescent="0.2">
      <c r="A199" s="50" t="s">
        <v>234</v>
      </c>
      <c r="B199" s="88"/>
      <c r="C199" s="88"/>
      <c r="D199" s="88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BV199" s="4"/>
      <c r="BW199" s="4"/>
      <c r="DA199" s="15"/>
      <c r="DB199" s="15"/>
      <c r="DC199" s="15"/>
      <c r="DD199" s="15"/>
      <c r="DE199" s="15"/>
      <c r="DF199" s="15"/>
      <c r="DG199" s="15"/>
    </row>
    <row r="200" spans="1:111" ht="14.25" customHeight="1" x14ac:dyDescent="0.2">
      <c r="A200" s="4152" t="s">
        <v>235</v>
      </c>
      <c r="B200" s="4153"/>
      <c r="C200" s="4154"/>
      <c r="D200" s="4267" t="s">
        <v>4</v>
      </c>
      <c r="E200" s="4268"/>
      <c r="F200" s="4241"/>
      <c r="G200" s="4143" t="s">
        <v>5</v>
      </c>
      <c r="H200" s="4158"/>
      <c r="I200" s="4158"/>
      <c r="J200" s="4158"/>
      <c r="K200" s="4158"/>
      <c r="L200" s="4158"/>
      <c r="M200" s="4158"/>
      <c r="N200" s="4158"/>
      <c r="O200" s="4158"/>
      <c r="P200" s="4158"/>
      <c r="Q200" s="4158"/>
      <c r="R200" s="4158"/>
      <c r="S200" s="4158"/>
      <c r="T200" s="4158"/>
      <c r="U200" s="4158"/>
      <c r="V200" s="4158"/>
      <c r="W200" s="4158"/>
      <c r="X200" s="4158"/>
      <c r="Y200" s="4158"/>
      <c r="Z200" s="4158"/>
      <c r="AA200" s="4158"/>
      <c r="AB200" s="4159"/>
      <c r="AC200" s="4274" t="s">
        <v>9</v>
      </c>
      <c r="AD200" s="4266" t="s">
        <v>236</v>
      </c>
      <c r="AE200" s="4266" t="s">
        <v>237</v>
      </c>
      <c r="AF200" s="4266" t="s">
        <v>238</v>
      </c>
      <c r="AG200" s="4266" t="s">
        <v>239</v>
      </c>
      <c r="BH200" s="4"/>
      <c r="BI200" s="4"/>
      <c r="BJ200" s="5"/>
      <c r="BK200" s="5"/>
      <c r="BL200" s="5"/>
      <c r="DA200" s="15"/>
      <c r="DB200" s="15"/>
      <c r="DC200" s="15"/>
      <c r="DD200" s="15"/>
      <c r="DE200" s="15"/>
      <c r="DF200" s="15"/>
      <c r="DG200" s="15"/>
    </row>
    <row r="201" spans="1:111" x14ac:dyDescent="0.2">
      <c r="A201" s="3272"/>
      <c r="B201" s="3273"/>
      <c r="C201" s="3274"/>
      <c r="D201" s="3394"/>
      <c r="E201" s="3395"/>
      <c r="F201" s="3304"/>
      <c r="G201" s="4254" t="s">
        <v>14</v>
      </c>
      <c r="H201" s="4163"/>
      <c r="I201" s="4143" t="s">
        <v>15</v>
      </c>
      <c r="J201" s="4151"/>
      <c r="K201" s="4158" t="s">
        <v>16</v>
      </c>
      <c r="L201" s="4151"/>
      <c r="M201" s="4143" t="s">
        <v>17</v>
      </c>
      <c r="N201" s="4151"/>
      <c r="O201" s="4143" t="s">
        <v>18</v>
      </c>
      <c r="P201" s="4151"/>
      <c r="Q201" s="4143" t="s">
        <v>19</v>
      </c>
      <c r="R201" s="4151"/>
      <c r="S201" s="4143" t="s">
        <v>20</v>
      </c>
      <c r="T201" s="4151"/>
      <c r="U201" s="4143" t="s">
        <v>21</v>
      </c>
      <c r="V201" s="4151"/>
      <c r="W201" s="4143" t="s">
        <v>22</v>
      </c>
      <c r="X201" s="4151"/>
      <c r="Y201" s="4143" t="s">
        <v>23</v>
      </c>
      <c r="Z201" s="4150"/>
      <c r="AA201" s="4143" t="s">
        <v>24</v>
      </c>
      <c r="AB201" s="4150"/>
      <c r="AC201" s="3397"/>
      <c r="AD201" s="3365"/>
      <c r="AE201" s="3365"/>
      <c r="AF201" s="3365"/>
      <c r="AG201" s="3365"/>
      <c r="BH201" s="4"/>
      <c r="BI201" s="4"/>
      <c r="BJ201" s="5"/>
      <c r="BK201" s="5"/>
      <c r="BL201" s="5"/>
      <c r="DA201" s="15"/>
      <c r="DB201" s="15"/>
      <c r="DC201" s="15"/>
      <c r="DD201" s="15"/>
      <c r="DE201" s="15"/>
      <c r="DF201" s="15"/>
      <c r="DG201" s="15"/>
    </row>
    <row r="202" spans="1:111" x14ac:dyDescent="0.2">
      <c r="A202" s="4066"/>
      <c r="B202" s="3499"/>
      <c r="C202" s="4067"/>
      <c r="D202" s="2493" t="s">
        <v>32</v>
      </c>
      <c r="E202" s="2470" t="s">
        <v>33</v>
      </c>
      <c r="F202" s="2460" t="s">
        <v>34</v>
      </c>
      <c r="G202" s="2495" t="s">
        <v>33</v>
      </c>
      <c r="H202" s="2460" t="s">
        <v>34</v>
      </c>
      <c r="I202" s="2495" t="s">
        <v>33</v>
      </c>
      <c r="J202" s="2460" t="s">
        <v>34</v>
      </c>
      <c r="K202" s="2461" t="s">
        <v>33</v>
      </c>
      <c r="L202" s="2460" t="s">
        <v>34</v>
      </c>
      <c r="M202" s="2461" t="s">
        <v>33</v>
      </c>
      <c r="N202" s="2460" t="s">
        <v>34</v>
      </c>
      <c r="O202" s="2461" t="s">
        <v>33</v>
      </c>
      <c r="P202" s="2460" t="s">
        <v>34</v>
      </c>
      <c r="Q202" s="2461" t="s">
        <v>33</v>
      </c>
      <c r="R202" s="2460" t="s">
        <v>34</v>
      </c>
      <c r="S202" s="2461" t="s">
        <v>33</v>
      </c>
      <c r="T202" s="2460" t="s">
        <v>34</v>
      </c>
      <c r="U202" s="2461" t="s">
        <v>33</v>
      </c>
      <c r="V202" s="2460" t="s">
        <v>34</v>
      </c>
      <c r="W202" s="2461" t="s">
        <v>33</v>
      </c>
      <c r="X202" s="2460" t="s">
        <v>34</v>
      </c>
      <c r="Y202" s="2461" t="s">
        <v>33</v>
      </c>
      <c r="Z202" s="2460" t="s">
        <v>34</v>
      </c>
      <c r="AA202" s="2461" t="s">
        <v>33</v>
      </c>
      <c r="AB202" s="2460" t="s">
        <v>34</v>
      </c>
      <c r="AC202" s="4013"/>
      <c r="AD202" s="4182"/>
      <c r="AE202" s="4182"/>
      <c r="AF202" s="4182"/>
      <c r="AG202" s="4182"/>
      <c r="BL202" s="5"/>
      <c r="DA202" s="15"/>
      <c r="DB202" s="15"/>
      <c r="DC202" s="15"/>
      <c r="DD202" s="15"/>
      <c r="DE202" s="15"/>
      <c r="DF202" s="15"/>
      <c r="DG202" s="15"/>
    </row>
    <row r="203" spans="1:111" x14ac:dyDescent="0.2">
      <c r="A203" s="4271" t="s">
        <v>240</v>
      </c>
      <c r="B203" s="4272"/>
      <c r="C203" s="4273"/>
      <c r="D203" s="2595">
        <f>SUM(E203+F203)</f>
        <v>0</v>
      </c>
      <c r="E203" s="2473">
        <f>+K203+M203+O203+Q203+S203</f>
        <v>0</v>
      </c>
      <c r="F203" s="2596">
        <f>+L203+N203+P203+R203+T203</f>
        <v>0</v>
      </c>
      <c r="G203" s="2567"/>
      <c r="H203" s="2589"/>
      <c r="I203" s="2567"/>
      <c r="J203" s="2589"/>
      <c r="K203" s="2475"/>
      <c r="L203" s="2482"/>
      <c r="M203" s="2475"/>
      <c r="N203" s="2482"/>
      <c r="O203" s="2475"/>
      <c r="P203" s="2482"/>
      <c r="Q203" s="2475"/>
      <c r="R203" s="2482"/>
      <c r="S203" s="2475"/>
      <c r="T203" s="2482"/>
      <c r="U203" s="2597"/>
      <c r="V203" s="2598"/>
      <c r="W203" s="2597"/>
      <c r="X203" s="2598"/>
      <c r="Y203" s="2597"/>
      <c r="Z203" s="2598"/>
      <c r="AA203" s="2597"/>
      <c r="AB203" s="2599"/>
      <c r="AC203" s="2570"/>
      <c r="AD203" s="2463">
        <f t="shared" ref="AD203:AD208" si="141">SUM(AE203:AG203)</f>
        <v>0</v>
      </c>
      <c r="AE203" s="2482"/>
      <c r="AF203" s="2482"/>
      <c r="AG203" s="2482"/>
      <c r="AH203" s="30" t="str">
        <f>$CA203&amp;$CB203&amp;$CC203&amp;$CD203&amp;$CE203&amp;$CF203&amp;$CG203</f>
        <v/>
      </c>
      <c r="BL203" s="5"/>
      <c r="CA203" s="32" t="str">
        <f t="shared" ref="CA203:CA208" si="142">IF(DA203=1,"* El número de actividades en usuarios en situacion de discapacidad NO DEBE ser mayor al total. ","")</f>
        <v/>
      </c>
      <c r="CB203" s="32" t="str">
        <f t="shared" ref="CB203:CB208" si="143">IF(DB203=1,"* El número de actividades en usuarios JUNJI NO DEBE ser mayor al total. ","")</f>
        <v/>
      </c>
      <c r="CC203" s="32" t="str">
        <f t="shared" ref="CC203:CC208" si="144">IF(DC203=1,"* El número de actividades en usuarios INTEGRA NO DEBE ser mayor al total. ","")</f>
        <v/>
      </c>
      <c r="CD203" s="32" t="str">
        <f t="shared" ref="CD203:CD208" si="145">IF(DD203=1,"* El número de actividades en usuarios MINEDUC NO DEBE ser mayor al total. ","")</f>
        <v/>
      </c>
      <c r="CE203" s="32" t="str">
        <f t="shared" ref="CE203:CE208" si="146">IF(DE203=1,"* El total de actividades de JUNJI, Integra y MINEDUC no puede superar el Total.","")</f>
        <v/>
      </c>
      <c r="DA203" s="33">
        <f>IF(D203&lt;AC203,1,0)</f>
        <v>0</v>
      </c>
      <c r="DB203" s="33">
        <f>IF(D203&lt;AE203,1,0)</f>
        <v>0</v>
      </c>
      <c r="DC203" s="33">
        <f>IF(D203&lt;AF203,1,0)</f>
        <v>0</v>
      </c>
      <c r="DD203" s="33">
        <f>IF(D203&lt;AG203,1,0)</f>
        <v>0</v>
      </c>
      <c r="DE203" s="33">
        <f>IF(D203&lt;AD203,1,0)</f>
        <v>0</v>
      </c>
      <c r="DF203" s="15"/>
      <c r="DG203" s="15"/>
    </row>
    <row r="204" spans="1:111" ht="14.25" customHeight="1" x14ac:dyDescent="0.2">
      <c r="A204" s="3300" t="s">
        <v>241</v>
      </c>
      <c r="B204" s="3385"/>
      <c r="C204" s="3301"/>
      <c r="D204" s="411">
        <f>SUM(E204+F204)</f>
        <v>0</v>
      </c>
      <c r="E204" s="35">
        <f t="shared" ref="E204:F206" si="147">+K204+M204+O204+Q204+S204</f>
        <v>0</v>
      </c>
      <c r="F204" s="622">
        <f t="shared" si="147"/>
        <v>0</v>
      </c>
      <c r="G204" s="379"/>
      <c r="H204" s="380"/>
      <c r="I204" s="379"/>
      <c r="J204" s="380"/>
      <c r="K204" s="24"/>
      <c r="L204" s="25"/>
      <c r="M204" s="24"/>
      <c r="N204" s="25"/>
      <c r="O204" s="24"/>
      <c r="P204" s="25"/>
      <c r="Q204" s="24"/>
      <c r="R204" s="25"/>
      <c r="S204" s="24"/>
      <c r="T204" s="25"/>
      <c r="U204" s="413"/>
      <c r="V204" s="414"/>
      <c r="W204" s="413"/>
      <c r="X204" s="414"/>
      <c r="Y204" s="413"/>
      <c r="Z204" s="414"/>
      <c r="AA204" s="413"/>
      <c r="AB204" s="415"/>
      <c r="AC204" s="300"/>
      <c r="AD204" s="416">
        <f t="shared" si="141"/>
        <v>0</v>
      </c>
      <c r="AE204" s="25"/>
      <c r="AF204" s="25"/>
      <c r="AG204" s="25"/>
      <c r="AH204" s="30" t="str">
        <f>$CA204&amp;$CB204&amp;$CC204&amp;$CD204&amp;$CE204&amp;$CF204&amp;$CG204</f>
        <v/>
      </c>
      <c r="BL204" s="5"/>
      <c r="CA204" s="32" t="str">
        <f t="shared" si="142"/>
        <v/>
      </c>
      <c r="CB204" s="32" t="str">
        <f t="shared" si="143"/>
        <v/>
      </c>
      <c r="CC204" s="32" t="str">
        <f t="shared" si="144"/>
        <v/>
      </c>
      <c r="CD204" s="32" t="str">
        <f t="shared" si="145"/>
        <v/>
      </c>
      <c r="CE204" s="32" t="str">
        <f t="shared" si="146"/>
        <v/>
      </c>
      <c r="DA204" s="33">
        <f>IF(D204&lt;AC204,1,0)</f>
        <v>0</v>
      </c>
      <c r="DB204" s="33">
        <f>IF(D204&lt;AE204,1,0)</f>
        <v>0</v>
      </c>
      <c r="DC204" s="33">
        <f>IF(D204&lt;AF204,1,0)</f>
        <v>0</v>
      </c>
      <c r="DD204" s="33">
        <f>IF(D204&lt;AG204,1,0)</f>
        <v>0</v>
      </c>
      <c r="DE204" s="33">
        <f>IF(D204&lt;AD204,1,0)</f>
        <v>0</v>
      </c>
      <c r="DF204" s="15"/>
      <c r="DG204" s="15"/>
    </row>
    <row r="205" spans="1:111" ht="14.25" customHeight="1" x14ac:dyDescent="0.2">
      <c r="A205" s="3386" t="s">
        <v>242</v>
      </c>
      <c r="B205" s="3387"/>
      <c r="C205" s="3388"/>
      <c r="D205" s="417">
        <f>SUM(E205+F205)</f>
        <v>0</v>
      </c>
      <c r="E205" s="418">
        <f t="shared" si="147"/>
        <v>0</v>
      </c>
      <c r="F205" s="419">
        <f t="shared" si="147"/>
        <v>0</v>
      </c>
      <c r="G205" s="379"/>
      <c r="H205" s="380"/>
      <c r="I205" s="379"/>
      <c r="J205" s="380"/>
      <c r="K205" s="24"/>
      <c r="L205" s="25"/>
      <c r="M205" s="24"/>
      <c r="N205" s="25"/>
      <c r="O205" s="24"/>
      <c r="P205" s="25"/>
      <c r="Q205" s="24"/>
      <c r="R205" s="25"/>
      <c r="S205" s="24"/>
      <c r="T205" s="25"/>
      <c r="U205" s="413"/>
      <c r="V205" s="414"/>
      <c r="W205" s="413"/>
      <c r="X205" s="414"/>
      <c r="Y205" s="413"/>
      <c r="Z205" s="414"/>
      <c r="AA205" s="413"/>
      <c r="AB205" s="415"/>
      <c r="AC205" s="300"/>
      <c r="AD205" s="416">
        <f t="shared" si="141"/>
        <v>0</v>
      </c>
      <c r="AE205" s="25"/>
      <c r="AF205" s="25"/>
      <c r="AG205" s="25"/>
      <c r="AH205" s="30" t="str">
        <f>$CA205&amp;$CB205&amp;$CC205&amp;$CD205&amp;$CE205&amp;$CF205&amp;$CG205</f>
        <v/>
      </c>
      <c r="BL205" s="5"/>
      <c r="CA205" s="32" t="str">
        <f t="shared" si="142"/>
        <v/>
      </c>
      <c r="CB205" s="32" t="str">
        <f t="shared" si="143"/>
        <v/>
      </c>
      <c r="CC205" s="32" t="str">
        <f t="shared" si="144"/>
        <v/>
      </c>
      <c r="CD205" s="32" t="str">
        <f t="shared" si="145"/>
        <v/>
      </c>
      <c r="CE205" s="32" t="str">
        <f t="shared" si="146"/>
        <v/>
      </c>
      <c r="DA205" s="33">
        <f>IF(D205&lt;AC205,1,0)</f>
        <v>0</v>
      </c>
      <c r="DB205" s="33">
        <f>IF(D205&lt;AE205,1,0)</f>
        <v>0</v>
      </c>
      <c r="DC205" s="33">
        <f>IF(D205&lt;AF205,1,0)</f>
        <v>0</v>
      </c>
      <c r="DD205" s="33">
        <f>IF(D205&lt;AG205,1,0)</f>
        <v>0</v>
      </c>
      <c r="DE205" s="33">
        <f>IF(D205&lt;AD205,1,0)</f>
        <v>0</v>
      </c>
      <c r="DF205" s="15"/>
      <c r="DG205" s="15"/>
    </row>
    <row r="206" spans="1:111" ht="14.25" customHeight="1" x14ac:dyDescent="0.2">
      <c r="A206" s="3300" t="s">
        <v>243</v>
      </c>
      <c r="B206" s="3385"/>
      <c r="C206" s="3301"/>
      <c r="D206" s="417">
        <f>SUM(E206+F206)</f>
        <v>0</v>
      </c>
      <c r="E206" s="418">
        <f t="shared" si="147"/>
        <v>0</v>
      </c>
      <c r="F206" s="420">
        <f t="shared" si="147"/>
        <v>0</v>
      </c>
      <c r="G206" s="65"/>
      <c r="H206" s="67"/>
      <c r="I206" s="65"/>
      <c r="J206" s="67"/>
      <c r="K206" s="37"/>
      <c r="L206" s="38"/>
      <c r="M206" s="37"/>
      <c r="N206" s="38"/>
      <c r="O206" s="37"/>
      <c r="P206" s="38"/>
      <c r="Q206" s="37"/>
      <c r="R206" s="38"/>
      <c r="S206" s="37"/>
      <c r="T206" s="38"/>
      <c r="U206" s="421"/>
      <c r="V206" s="422"/>
      <c r="W206" s="421"/>
      <c r="X206" s="422"/>
      <c r="Y206" s="421"/>
      <c r="Z206" s="422"/>
      <c r="AA206" s="421"/>
      <c r="AB206" s="423"/>
      <c r="AC206" s="305"/>
      <c r="AD206" s="416">
        <f t="shared" si="141"/>
        <v>0</v>
      </c>
      <c r="AE206" s="38"/>
      <c r="AF206" s="38"/>
      <c r="AG206" s="38"/>
      <c r="AH206" s="30" t="str">
        <f>$CA206&amp;$CB206&amp;$CC206&amp;$CD206&amp;$CE206&amp;$CF206&amp;$CG206</f>
        <v/>
      </c>
      <c r="BL206" s="5"/>
      <c r="CA206" s="32" t="str">
        <f t="shared" si="142"/>
        <v/>
      </c>
      <c r="CB206" s="32" t="str">
        <f t="shared" si="143"/>
        <v/>
      </c>
      <c r="CC206" s="32" t="str">
        <f t="shared" si="144"/>
        <v/>
      </c>
      <c r="CD206" s="32" t="str">
        <f t="shared" si="145"/>
        <v/>
      </c>
      <c r="CE206" s="32" t="str">
        <f t="shared" si="146"/>
        <v/>
      </c>
      <c r="DA206" s="33">
        <f>IF(D206&lt;AC206,1,0)</f>
        <v>0</v>
      </c>
      <c r="DB206" s="33">
        <f>IF(D206&lt;AE206,1,0)</f>
        <v>0</v>
      </c>
      <c r="DC206" s="33">
        <f>IF(D206&lt;AF206,1,0)</f>
        <v>0</v>
      </c>
      <c r="DD206" s="33">
        <f>IF(D206&lt;AG206,1,0)</f>
        <v>0</v>
      </c>
      <c r="DE206" s="33">
        <f>IF(D206&lt;AD206,1,0)</f>
        <v>0</v>
      </c>
      <c r="DF206" s="15"/>
      <c r="DG206" s="15"/>
    </row>
    <row r="207" spans="1:111" ht="14.25" customHeight="1" x14ac:dyDescent="0.2">
      <c r="A207" s="3389" t="s">
        <v>244</v>
      </c>
      <c r="B207" s="3390"/>
      <c r="C207" s="3390"/>
      <c r="D207" s="424"/>
      <c r="E207" s="425"/>
      <c r="F207" s="426"/>
      <c r="G207" s="427"/>
      <c r="H207" s="130"/>
      <c r="I207" s="129"/>
      <c r="J207" s="130"/>
      <c r="K207" s="129"/>
      <c r="L207" s="130"/>
      <c r="M207" s="129"/>
      <c r="N207" s="130"/>
      <c r="O207" s="129"/>
      <c r="P207" s="130"/>
      <c r="Q207" s="129"/>
      <c r="R207" s="130"/>
      <c r="S207" s="129"/>
      <c r="T207" s="130"/>
      <c r="U207" s="129"/>
      <c r="V207" s="130"/>
      <c r="W207" s="129"/>
      <c r="X207" s="130"/>
      <c r="Y207" s="129"/>
      <c r="Z207" s="130"/>
      <c r="AA207" s="129"/>
      <c r="AB207" s="428"/>
      <c r="AC207" s="429"/>
      <c r="AD207" s="430">
        <f t="shared" si="141"/>
        <v>0</v>
      </c>
      <c r="AE207" s="25"/>
      <c r="AF207" s="25"/>
      <c r="AG207" s="25"/>
      <c r="AH207" s="30"/>
      <c r="BL207" s="5"/>
      <c r="CA207" s="32" t="str">
        <f t="shared" si="142"/>
        <v/>
      </c>
      <c r="CB207" s="32" t="str">
        <f t="shared" si="143"/>
        <v/>
      </c>
      <c r="CC207" s="32" t="str">
        <f t="shared" si="144"/>
        <v/>
      </c>
      <c r="CD207" s="32" t="str">
        <f t="shared" si="145"/>
        <v/>
      </c>
      <c r="CE207" s="32" t="str">
        <f t="shared" si="146"/>
        <v/>
      </c>
      <c r="DA207" s="33"/>
      <c r="DB207" s="33"/>
      <c r="DC207" s="33"/>
      <c r="DD207" s="33"/>
      <c r="DE207" s="33"/>
      <c r="DF207" s="15"/>
      <c r="DG207" s="15"/>
    </row>
    <row r="208" spans="1:111" ht="14.25" customHeight="1" x14ac:dyDescent="0.2">
      <c r="A208" s="3391" t="s">
        <v>245</v>
      </c>
      <c r="B208" s="3391"/>
      <c r="C208" s="3391"/>
      <c r="D208" s="431"/>
      <c r="E208" s="432"/>
      <c r="F208" s="433"/>
      <c r="G208" s="311"/>
      <c r="H208" s="139"/>
      <c r="I208" s="311"/>
      <c r="J208" s="139"/>
      <c r="K208" s="311"/>
      <c r="L208" s="139"/>
      <c r="M208" s="311"/>
      <c r="N208" s="139"/>
      <c r="O208" s="311"/>
      <c r="P208" s="139"/>
      <c r="Q208" s="311"/>
      <c r="R208" s="139"/>
      <c r="S208" s="311"/>
      <c r="T208" s="139"/>
      <c r="U208" s="311"/>
      <c r="V208" s="139"/>
      <c r="W208" s="311"/>
      <c r="X208" s="139"/>
      <c r="Y208" s="311"/>
      <c r="Z208" s="139"/>
      <c r="AA208" s="311"/>
      <c r="AB208" s="434"/>
      <c r="AC208" s="435"/>
      <c r="AD208" s="233">
        <f t="shared" si="141"/>
        <v>0</v>
      </c>
      <c r="AE208" s="49"/>
      <c r="AF208" s="46"/>
      <c r="AG208" s="46"/>
      <c r="AH208" s="30"/>
      <c r="BL208" s="5"/>
      <c r="CA208" s="32" t="str">
        <f t="shared" si="142"/>
        <v/>
      </c>
      <c r="CB208" s="32" t="str">
        <f t="shared" si="143"/>
        <v/>
      </c>
      <c r="CC208" s="32" t="str">
        <f t="shared" si="144"/>
        <v/>
      </c>
      <c r="CD208" s="32" t="str">
        <f t="shared" si="145"/>
        <v/>
      </c>
      <c r="CE208" s="32" t="str">
        <f t="shared" si="146"/>
        <v/>
      </c>
      <c r="DA208" s="33"/>
      <c r="DB208" s="33"/>
      <c r="DC208" s="33"/>
      <c r="DD208" s="33"/>
      <c r="DE208" s="33"/>
      <c r="DF208" s="15"/>
      <c r="DG208" s="15"/>
    </row>
    <row r="209" spans="1:111" x14ac:dyDescent="0.2">
      <c r="A209" s="50" t="s">
        <v>246</v>
      </c>
      <c r="B209" s="631"/>
      <c r="C209" s="88"/>
      <c r="D209" s="89"/>
      <c r="E209" s="89"/>
      <c r="F209" s="437"/>
      <c r="G209" s="437"/>
      <c r="H209" s="437"/>
      <c r="I209" s="53"/>
      <c r="J209" s="1060"/>
      <c r="K209" s="439"/>
      <c r="L209" s="53"/>
      <c r="M209" s="440"/>
      <c r="N209" s="44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31"/>
      <c r="AM209" s="31"/>
      <c r="AN209" s="31"/>
      <c r="AO209" s="31"/>
      <c r="AP209" s="31"/>
      <c r="AQ209" s="31"/>
      <c r="AR209" s="31"/>
      <c r="AS209" s="10"/>
      <c r="AT209" s="10"/>
      <c r="BX209" s="2"/>
      <c r="BY209" s="2"/>
      <c r="CA209" s="32"/>
      <c r="CB209" s="32"/>
      <c r="CC209" s="32"/>
      <c r="CD209" s="32"/>
      <c r="CE209" s="32"/>
      <c r="CF209" s="32"/>
      <c r="CG209" s="32"/>
      <c r="DA209" s="33"/>
      <c r="DB209" s="33"/>
      <c r="DC209" s="33"/>
      <c r="DD209" s="33"/>
      <c r="DE209" s="33"/>
      <c r="DF209" s="33"/>
      <c r="DG209" s="33"/>
    </row>
    <row r="210" spans="1:111" ht="14.25" customHeight="1" x14ac:dyDescent="0.2">
      <c r="A210" s="4152" t="s">
        <v>235</v>
      </c>
      <c r="B210" s="4153"/>
      <c r="C210" s="4154"/>
      <c r="D210" s="4267" t="s">
        <v>4</v>
      </c>
      <c r="E210" s="4268"/>
      <c r="F210" s="4269"/>
      <c r="G210" s="4270" t="s">
        <v>5</v>
      </c>
      <c r="H210" s="4158"/>
      <c r="I210" s="4158"/>
      <c r="J210" s="4158"/>
      <c r="K210" s="4158"/>
      <c r="L210" s="4158"/>
      <c r="M210" s="4158"/>
      <c r="N210" s="4158"/>
      <c r="O210" s="4158"/>
      <c r="P210" s="4158"/>
      <c r="Q210" s="4158"/>
      <c r="R210" s="4158"/>
      <c r="S210" s="4158"/>
      <c r="T210" s="4158"/>
      <c r="U210" s="4158"/>
      <c r="V210" s="4158"/>
      <c r="W210" s="4158"/>
      <c r="X210" s="4158"/>
      <c r="Y210" s="4158"/>
      <c r="Z210" s="4158"/>
      <c r="AA210" s="4158"/>
      <c r="AB210" s="4158"/>
      <c r="AC210" s="4158"/>
      <c r="AD210" s="4158"/>
      <c r="AE210" s="4158"/>
      <c r="AF210" s="4158"/>
      <c r="AG210" s="4158"/>
      <c r="AH210" s="4158"/>
      <c r="AI210" s="4158"/>
      <c r="AJ210" s="4158"/>
      <c r="AK210" s="4158"/>
      <c r="AL210" s="4158"/>
      <c r="AM210" s="4158"/>
      <c r="AN210" s="4158"/>
      <c r="AO210" s="4158"/>
      <c r="AP210" s="4151"/>
      <c r="AQ210" s="31"/>
      <c r="AR210" s="31"/>
      <c r="AS210" s="10"/>
      <c r="AT210" s="10"/>
      <c r="BX210" s="2"/>
      <c r="BY210" s="2"/>
      <c r="CA210" s="32"/>
      <c r="CB210" s="32"/>
      <c r="CC210" s="32"/>
      <c r="CD210" s="32"/>
      <c r="CE210" s="32"/>
      <c r="CF210" s="32"/>
      <c r="CG210" s="32"/>
      <c r="DA210" s="33"/>
      <c r="DB210" s="33"/>
      <c r="DC210" s="33"/>
      <c r="DD210" s="33"/>
      <c r="DE210" s="33"/>
      <c r="DF210" s="33"/>
      <c r="DG210" s="33"/>
    </row>
    <row r="211" spans="1:111" ht="14.25" customHeight="1" x14ac:dyDescent="0.2">
      <c r="A211" s="3272"/>
      <c r="B211" s="3273"/>
      <c r="C211" s="3274"/>
      <c r="D211" s="4183"/>
      <c r="E211" s="3567"/>
      <c r="F211" s="4185"/>
      <c r="G211" s="4254" t="s">
        <v>14</v>
      </c>
      <c r="H211" s="4163"/>
      <c r="I211" s="4143" t="s">
        <v>15</v>
      </c>
      <c r="J211" s="4151"/>
      <c r="K211" s="4158" t="s">
        <v>16</v>
      </c>
      <c r="L211" s="4151"/>
      <c r="M211" s="4143" t="s">
        <v>17</v>
      </c>
      <c r="N211" s="4151"/>
      <c r="O211" s="4143" t="s">
        <v>18</v>
      </c>
      <c r="P211" s="4151"/>
      <c r="Q211" s="4143" t="s">
        <v>19</v>
      </c>
      <c r="R211" s="4151"/>
      <c r="S211" s="4143" t="s">
        <v>20</v>
      </c>
      <c r="T211" s="4151"/>
      <c r="U211" s="4143" t="s">
        <v>21</v>
      </c>
      <c r="V211" s="4151"/>
      <c r="W211" s="4143" t="s">
        <v>22</v>
      </c>
      <c r="X211" s="4151"/>
      <c r="Y211" s="4143" t="s">
        <v>23</v>
      </c>
      <c r="Z211" s="4150"/>
      <c r="AA211" s="4143" t="s">
        <v>24</v>
      </c>
      <c r="AB211" s="4150"/>
      <c r="AC211" s="4143" t="s">
        <v>247</v>
      </c>
      <c r="AD211" s="4150"/>
      <c r="AE211" s="4143" t="s">
        <v>248</v>
      </c>
      <c r="AF211" s="4150"/>
      <c r="AG211" s="4143" t="s">
        <v>249</v>
      </c>
      <c r="AH211" s="4150"/>
      <c r="AI211" s="4143" t="s">
        <v>250</v>
      </c>
      <c r="AJ211" s="4150"/>
      <c r="AK211" s="4143" t="s">
        <v>29</v>
      </c>
      <c r="AL211" s="4150"/>
      <c r="AM211" s="4143" t="s">
        <v>30</v>
      </c>
      <c r="AN211" s="4150"/>
      <c r="AO211" s="4143" t="s">
        <v>31</v>
      </c>
      <c r="AP211" s="4150"/>
      <c r="AQ211" s="31"/>
      <c r="AR211" s="31"/>
      <c r="AS211" s="10"/>
      <c r="AT211" s="10"/>
      <c r="BV211" s="4"/>
      <c r="BW211" s="4"/>
      <c r="CA211" s="32"/>
      <c r="CB211" s="32"/>
      <c r="CC211" s="32"/>
      <c r="CD211" s="32"/>
      <c r="CE211" s="32"/>
      <c r="CF211" s="32"/>
      <c r="CG211" s="32"/>
      <c r="DA211" s="33"/>
      <c r="DB211" s="33"/>
      <c r="DC211" s="33"/>
      <c r="DD211" s="33"/>
      <c r="DE211" s="33"/>
      <c r="DF211" s="33"/>
      <c r="DG211" s="33"/>
    </row>
    <row r="212" spans="1:111" x14ac:dyDescent="0.2">
      <c r="A212" s="4066"/>
      <c r="B212" s="3499"/>
      <c r="C212" s="4067"/>
      <c r="D212" s="2600" t="s">
        <v>32</v>
      </c>
      <c r="E212" s="2546" t="s">
        <v>33</v>
      </c>
      <c r="F212" s="442" t="s">
        <v>34</v>
      </c>
      <c r="G212" s="2461" t="s">
        <v>33</v>
      </c>
      <c r="H212" s="2460" t="s">
        <v>34</v>
      </c>
      <c r="I212" s="2461" t="s">
        <v>33</v>
      </c>
      <c r="J212" s="2460" t="s">
        <v>34</v>
      </c>
      <c r="K212" s="2461" t="s">
        <v>33</v>
      </c>
      <c r="L212" s="2460" t="s">
        <v>34</v>
      </c>
      <c r="M212" s="2461" t="s">
        <v>33</v>
      </c>
      <c r="N212" s="2460" t="s">
        <v>34</v>
      </c>
      <c r="O212" s="2461" t="s">
        <v>33</v>
      </c>
      <c r="P212" s="2460" t="s">
        <v>34</v>
      </c>
      <c r="Q212" s="2461" t="s">
        <v>33</v>
      </c>
      <c r="R212" s="2460" t="s">
        <v>34</v>
      </c>
      <c r="S212" s="2461" t="s">
        <v>33</v>
      </c>
      <c r="T212" s="2460" t="s">
        <v>34</v>
      </c>
      <c r="U212" s="2461" t="s">
        <v>33</v>
      </c>
      <c r="V212" s="2460" t="s">
        <v>34</v>
      </c>
      <c r="W212" s="2461" t="s">
        <v>33</v>
      </c>
      <c r="X212" s="2460" t="s">
        <v>34</v>
      </c>
      <c r="Y212" s="2461" t="s">
        <v>33</v>
      </c>
      <c r="Z212" s="2460" t="s">
        <v>34</v>
      </c>
      <c r="AA212" s="2461" t="s">
        <v>33</v>
      </c>
      <c r="AB212" s="2460" t="s">
        <v>34</v>
      </c>
      <c r="AC212" s="2461" t="s">
        <v>33</v>
      </c>
      <c r="AD212" s="2460" t="s">
        <v>34</v>
      </c>
      <c r="AE212" s="2461" t="s">
        <v>33</v>
      </c>
      <c r="AF212" s="2460" t="s">
        <v>34</v>
      </c>
      <c r="AG212" s="2461" t="s">
        <v>33</v>
      </c>
      <c r="AH212" s="2460" t="s">
        <v>34</v>
      </c>
      <c r="AI212" s="2461" t="s">
        <v>33</v>
      </c>
      <c r="AJ212" s="2460" t="s">
        <v>34</v>
      </c>
      <c r="AK212" s="2461" t="s">
        <v>33</v>
      </c>
      <c r="AL212" s="2460" t="s">
        <v>34</v>
      </c>
      <c r="AM212" s="2461" t="s">
        <v>33</v>
      </c>
      <c r="AN212" s="2460" t="s">
        <v>34</v>
      </c>
      <c r="AO212" s="2461" t="s">
        <v>33</v>
      </c>
      <c r="AP212" s="2460" t="s">
        <v>34</v>
      </c>
      <c r="BV212" s="4"/>
      <c r="BW212" s="4"/>
      <c r="CA212" s="32"/>
      <c r="CB212" s="32"/>
      <c r="CC212" s="32"/>
      <c r="CD212" s="32"/>
      <c r="CE212" s="32"/>
      <c r="CF212" s="32"/>
      <c r="CG212" s="32"/>
      <c r="DA212" s="33"/>
      <c r="DB212" s="33"/>
      <c r="DC212" s="33"/>
      <c r="DD212" s="33"/>
      <c r="DE212" s="33"/>
      <c r="DF212" s="33"/>
      <c r="DG212" s="33"/>
    </row>
    <row r="213" spans="1:111" ht="14.25" customHeight="1" x14ac:dyDescent="0.2">
      <c r="A213" s="4261" t="s">
        <v>251</v>
      </c>
      <c r="B213" s="4262"/>
      <c r="C213" s="4263"/>
      <c r="D213" s="2462">
        <f>SUM(E213:F213)</f>
        <v>0</v>
      </c>
      <c r="E213" s="2463">
        <f>SUM(G213+I213+K213+M213+O213+Q213+S213+U213+W213+Y213+AA213+AC213+AE213+AG213+AI213+AK213+AM213+AO213)</f>
        <v>0</v>
      </c>
      <c r="F213" s="2601">
        <f t="shared" ref="E213:F216" si="148">SUM(H213+J213+L213+N213+P213+R213+T213+V213+X213+Z213+AB213+AD213+AF213+AH213+AJ213+AL213+AN213+AP213)</f>
        <v>0</v>
      </c>
      <c r="G213" s="2602"/>
      <c r="H213" s="2465"/>
      <c r="I213" s="2464"/>
      <c r="J213" s="2465"/>
      <c r="K213" s="2464"/>
      <c r="L213" s="2465"/>
      <c r="M213" s="2464"/>
      <c r="N213" s="2465"/>
      <c r="O213" s="2464"/>
      <c r="P213" s="2465"/>
      <c r="Q213" s="2464"/>
      <c r="R213" s="2465"/>
      <c r="S213" s="2464"/>
      <c r="T213" s="2465"/>
      <c r="U213" s="2464"/>
      <c r="V213" s="2465"/>
      <c r="W213" s="2559"/>
      <c r="X213" s="2465"/>
      <c r="Y213" s="2464"/>
      <c r="Z213" s="2465"/>
      <c r="AA213" s="2464"/>
      <c r="AB213" s="2465"/>
      <c r="AC213" s="2464"/>
      <c r="AD213" s="2465"/>
      <c r="AE213" s="2464"/>
      <c r="AF213" s="2465"/>
      <c r="AG213" s="2464"/>
      <c r="AH213" s="2465"/>
      <c r="AI213" s="2464"/>
      <c r="AJ213" s="2465"/>
      <c r="AK213" s="2559"/>
      <c r="AL213" s="2465"/>
      <c r="AM213" s="2464"/>
      <c r="AN213" s="2465"/>
      <c r="AO213" s="2464"/>
      <c r="AP213" s="2465"/>
      <c r="BV213" s="4"/>
      <c r="BW213" s="4"/>
      <c r="CA213" s="32"/>
      <c r="CB213" s="32"/>
      <c r="CC213" s="32"/>
      <c r="CD213" s="32"/>
      <c r="CE213" s="32"/>
      <c r="CF213" s="32"/>
      <c r="CG213" s="32"/>
      <c r="DA213" s="33"/>
      <c r="DB213" s="33"/>
      <c r="DC213" s="33"/>
      <c r="DD213" s="33"/>
      <c r="DE213" s="33"/>
      <c r="DF213" s="33"/>
      <c r="DG213" s="33"/>
    </row>
    <row r="214" spans="1:111" x14ac:dyDescent="0.2">
      <c r="A214" s="3258" t="s">
        <v>252</v>
      </c>
      <c r="B214" s="3259"/>
      <c r="C214" s="3260"/>
      <c r="D214" s="445">
        <f>SUM(E214:F214)</f>
        <v>0</v>
      </c>
      <c r="E214" s="416">
        <f t="shared" si="148"/>
        <v>0</v>
      </c>
      <c r="F214" s="446">
        <f t="shared" si="148"/>
        <v>0</v>
      </c>
      <c r="G214" s="447"/>
      <c r="H214" s="39"/>
      <c r="I214" s="68"/>
      <c r="J214" s="39"/>
      <c r="K214" s="68"/>
      <c r="L214" s="39"/>
      <c r="M214" s="68"/>
      <c r="N214" s="39"/>
      <c r="O214" s="68"/>
      <c r="P214" s="39"/>
      <c r="Q214" s="68"/>
      <c r="R214" s="39"/>
      <c r="S214" s="68"/>
      <c r="T214" s="39"/>
      <c r="U214" s="68"/>
      <c r="V214" s="39"/>
      <c r="W214" s="276"/>
      <c r="X214" s="39"/>
      <c r="Y214" s="68"/>
      <c r="Z214" s="39"/>
      <c r="AA214" s="68"/>
      <c r="AB214" s="39"/>
      <c r="AC214" s="68"/>
      <c r="AD214" s="39"/>
      <c r="AE214" s="68"/>
      <c r="AF214" s="39"/>
      <c r="AG214" s="68"/>
      <c r="AH214" s="39"/>
      <c r="AI214" s="68"/>
      <c r="AJ214" s="39"/>
      <c r="AK214" s="276"/>
      <c r="AL214" s="39"/>
      <c r="AM214" s="68"/>
      <c r="AN214" s="39"/>
      <c r="AO214" s="68"/>
      <c r="AP214" s="39"/>
      <c r="BV214" s="4"/>
      <c r="BW214" s="4"/>
      <c r="CA214" s="32"/>
      <c r="CB214" s="32"/>
      <c r="CC214" s="32"/>
      <c r="CD214" s="32"/>
      <c r="CE214" s="32"/>
      <c r="CF214" s="32"/>
      <c r="CG214" s="32"/>
      <c r="DA214" s="33"/>
      <c r="DB214" s="33"/>
      <c r="DC214" s="33"/>
      <c r="DD214" s="33"/>
      <c r="DE214" s="33"/>
      <c r="DF214" s="33"/>
      <c r="DG214" s="33"/>
    </row>
    <row r="215" spans="1:111" ht="14.25" customHeight="1" x14ac:dyDescent="0.2">
      <c r="A215" s="3357" t="s">
        <v>253</v>
      </c>
      <c r="B215" s="3358"/>
      <c r="C215" s="3359"/>
      <c r="D215" s="445">
        <f>SUM(E215:F215)</f>
        <v>0</v>
      </c>
      <c r="E215" s="416">
        <f t="shared" si="148"/>
        <v>0</v>
      </c>
      <c r="F215" s="446">
        <f t="shared" si="148"/>
        <v>0</v>
      </c>
      <c r="G215" s="447"/>
      <c r="H215" s="39"/>
      <c r="I215" s="68"/>
      <c r="J215" s="39"/>
      <c r="K215" s="68"/>
      <c r="L215" s="39"/>
      <c r="M215" s="68"/>
      <c r="N215" s="39"/>
      <c r="O215" s="68"/>
      <c r="P215" s="39"/>
      <c r="Q215" s="68"/>
      <c r="R215" s="39"/>
      <c r="S215" s="68"/>
      <c r="T215" s="39"/>
      <c r="U215" s="68"/>
      <c r="V215" s="39"/>
      <c r="W215" s="276"/>
      <c r="X215" s="39"/>
      <c r="Y215" s="68"/>
      <c r="Z215" s="39"/>
      <c r="AA215" s="68"/>
      <c r="AB215" s="39"/>
      <c r="AC215" s="68"/>
      <c r="AD215" s="39"/>
      <c r="AE215" s="68"/>
      <c r="AF215" s="39"/>
      <c r="AG215" s="68"/>
      <c r="AH215" s="39"/>
      <c r="AI215" s="68"/>
      <c r="AJ215" s="39"/>
      <c r="AK215" s="276"/>
      <c r="AL215" s="39"/>
      <c r="AM215" s="68"/>
      <c r="AN215" s="39"/>
      <c r="AO215" s="68"/>
      <c r="AP215" s="39"/>
      <c r="BV215" s="4"/>
      <c r="BW215" s="4"/>
      <c r="CA215" s="32"/>
      <c r="CB215" s="32"/>
      <c r="CC215" s="32"/>
      <c r="CD215" s="32"/>
      <c r="CE215" s="32"/>
      <c r="CF215" s="32"/>
      <c r="CG215" s="32"/>
      <c r="DA215" s="33"/>
      <c r="DB215" s="33"/>
      <c r="DC215" s="33"/>
      <c r="DD215" s="33"/>
      <c r="DE215" s="33"/>
      <c r="DF215" s="33"/>
      <c r="DG215" s="33"/>
    </row>
    <row r="216" spans="1:111" x14ac:dyDescent="0.2">
      <c r="A216" s="3265" t="s">
        <v>254</v>
      </c>
      <c r="B216" s="3265"/>
      <c r="C216" s="3266"/>
      <c r="D216" s="448">
        <f>SUM(E216:F216)</f>
        <v>0</v>
      </c>
      <c r="E216" s="233">
        <f t="shared" si="148"/>
        <v>0</v>
      </c>
      <c r="F216" s="449">
        <f t="shared" si="148"/>
        <v>0</v>
      </c>
      <c r="G216" s="450"/>
      <c r="H216" s="47"/>
      <c r="I216" s="78"/>
      <c r="J216" s="47"/>
      <c r="K216" s="78"/>
      <c r="L216" s="47"/>
      <c r="M216" s="78"/>
      <c r="N216" s="47"/>
      <c r="O216" s="78"/>
      <c r="P216" s="47"/>
      <c r="Q216" s="78"/>
      <c r="R216" s="47"/>
      <c r="S216" s="78"/>
      <c r="T216" s="47"/>
      <c r="U216" s="78"/>
      <c r="V216" s="47"/>
      <c r="W216" s="279"/>
      <c r="X216" s="47"/>
      <c r="Y216" s="78"/>
      <c r="Z216" s="47"/>
      <c r="AA216" s="78"/>
      <c r="AB216" s="47"/>
      <c r="AC216" s="78"/>
      <c r="AD216" s="47"/>
      <c r="AE216" s="78"/>
      <c r="AF216" s="47"/>
      <c r="AG216" s="78"/>
      <c r="AH216" s="47"/>
      <c r="AI216" s="78"/>
      <c r="AJ216" s="47"/>
      <c r="AK216" s="279"/>
      <c r="AL216" s="47"/>
      <c r="AM216" s="78"/>
      <c r="AN216" s="47"/>
      <c r="AO216" s="78"/>
      <c r="AP216" s="47"/>
      <c r="BV216" s="4"/>
      <c r="BW216" s="4"/>
      <c r="CA216" s="32"/>
      <c r="CB216" s="32"/>
      <c r="CC216" s="32"/>
      <c r="CD216" s="32"/>
      <c r="CE216" s="32"/>
      <c r="CF216" s="32"/>
      <c r="CG216" s="32"/>
      <c r="DA216" s="33"/>
      <c r="DB216" s="33"/>
      <c r="DC216" s="33"/>
      <c r="DD216" s="33"/>
      <c r="DE216" s="33"/>
      <c r="DF216" s="33"/>
      <c r="DG216" s="33"/>
    </row>
    <row r="217" spans="1:111" x14ac:dyDescent="0.2">
      <c r="A217" s="50" t="s">
        <v>255</v>
      </c>
      <c r="B217" s="451"/>
      <c r="C217" s="451"/>
      <c r="D217" s="452"/>
      <c r="E217" s="452"/>
      <c r="F217" s="452"/>
      <c r="G217" s="632"/>
      <c r="H217" s="632"/>
      <c r="I217" s="632"/>
      <c r="J217" s="633"/>
      <c r="K217" s="455"/>
      <c r="L217" s="632"/>
      <c r="M217" s="455"/>
      <c r="N217" s="456"/>
      <c r="O217" s="10"/>
      <c r="P217" s="10"/>
      <c r="Q217" s="10"/>
      <c r="R217" s="10"/>
      <c r="S217" s="10"/>
      <c r="T217" s="10"/>
      <c r="U217" s="10"/>
      <c r="V217" s="10"/>
      <c r="W217" s="10"/>
      <c r="BV217" s="4"/>
      <c r="BW217" s="4"/>
      <c r="CA217" s="32"/>
      <c r="CB217" s="32"/>
      <c r="CC217" s="32"/>
      <c r="CD217" s="32"/>
      <c r="CE217" s="32"/>
      <c r="CF217" s="32"/>
      <c r="CG217" s="32"/>
      <c r="DA217" s="33"/>
      <c r="DB217" s="33"/>
      <c r="DC217" s="33"/>
      <c r="DD217" s="33"/>
      <c r="DE217" s="33"/>
      <c r="DF217" s="33"/>
      <c r="DG217" s="33"/>
    </row>
    <row r="218" spans="1:111" s="620" customFormat="1" ht="14.25" customHeight="1" x14ac:dyDescent="0.2">
      <c r="A218" s="4264" t="s">
        <v>256</v>
      </c>
      <c r="B218" s="4265"/>
      <c r="C218" s="4266"/>
      <c r="D218" s="4267" t="s">
        <v>257</v>
      </c>
      <c r="E218" s="4268"/>
      <c r="F218" s="4241"/>
      <c r="G218" s="4143" t="s">
        <v>5</v>
      </c>
      <c r="H218" s="4158"/>
      <c r="I218" s="4158"/>
      <c r="J218" s="4158"/>
      <c r="K218" s="4158"/>
      <c r="L218" s="4158"/>
      <c r="M218" s="4158"/>
      <c r="N218" s="4158"/>
      <c r="O218" s="4158"/>
      <c r="P218" s="4158"/>
      <c r="Q218" s="4158"/>
      <c r="R218" s="4158"/>
      <c r="S218" s="4158"/>
      <c r="T218" s="4158"/>
      <c r="U218" s="4158"/>
      <c r="V218" s="4158"/>
      <c r="W218" s="4158"/>
      <c r="X218" s="4158"/>
      <c r="Y218" s="4158"/>
      <c r="Z218" s="4158"/>
      <c r="AA218" s="4158"/>
      <c r="AB218" s="4158"/>
      <c r="AC218" s="4158"/>
      <c r="AD218" s="4158"/>
      <c r="AE218" s="4158"/>
      <c r="AF218" s="4158"/>
      <c r="AG218" s="4158"/>
      <c r="AH218" s="4158"/>
      <c r="AI218" s="4158"/>
      <c r="AJ218" s="4158"/>
      <c r="AK218" s="4158"/>
      <c r="AL218" s="4158"/>
      <c r="AM218" s="4158"/>
      <c r="AN218" s="4159"/>
      <c r="AO218" s="4255" t="s">
        <v>7</v>
      </c>
      <c r="AP218" s="4256" t="s">
        <v>258</v>
      </c>
      <c r="AQ218" s="4257" t="s">
        <v>259</v>
      </c>
      <c r="AR218" s="4253"/>
      <c r="AS218" s="4258" t="s">
        <v>260</v>
      </c>
      <c r="AT218" s="4251" t="s">
        <v>42</v>
      </c>
      <c r="AU218" s="4251" t="s">
        <v>261</v>
      </c>
      <c r="AV218" s="4252" t="s">
        <v>9</v>
      </c>
      <c r="AW218" s="4252" t="s">
        <v>262</v>
      </c>
      <c r="AX218" s="4253" t="s">
        <v>10</v>
      </c>
      <c r="AZ218" s="457"/>
      <c r="BA218" s="457"/>
      <c r="BB218" s="457"/>
      <c r="BC218" s="458"/>
      <c r="BE218" s="458"/>
      <c r="BG218" s="457"/>
      <c r="BH218" s="457"/>
      <c r="BI218" s="457"/>
      <c r="BJ218" s="457"/>
      <c r="BK218" s="457"/>
      <c r="BL218" s="457"/>
      <c r="BM218" s="457"/>
      <c r="BN218" s="458"/>
      <c r="BP218" s="457"/>
      <c r="BQ218" s="457"/>
      <c r="BR218" s="457"/>
      <c r="BS218" s="457"/>
      <c r="BT218" s="458"/>
      <c r="BU218" s="76"/>
      <c r="BV218" s="459"/>
      <c r="BW218" s="5"/>
      <c r="BX218" s="460"/>
      <c r="BY218" s="5"/>
      <c r="CA218" s="32"/>
      <c r="CB218" s="32"/>
      <c r="CC218" s="32"/>
      <c r="CD218" s="32"/>
      <c r="CE218" s="32"/>
      <c r="CF218" s="32"/>
      <c r="CG218" s="32"/>
      <c r="CO218" s="6"/>
      <c r="CP218" s="6"/>
      <c r="CQ218" s="6"/>
      <c r="CR218" s="6"/>
      <c r="CS218" s="6"/>
      <c r="CT218" s="6"/>
      <c r="DA218" s="33"/>
      <c r="DB218" s="33"/>
      <c r="DC218" s="33"/>
      <c r="DD218" s="33"/>
      <c r="DE218" s="33"/>
      <c r="DF218" s="33"/>
      <c r="DG218" s="33"/>
    </row>
    <row r="219" spans="1:111" ht="14.25" customHeight="1" x14ac:dyDescent="0.2">
      <c r="A219" s="3363"/>
      <c r="B219" s="3364"/>
      <c r="C219" s="3365"/>
      <c r="D219" s="4183"/>
      <c r="E219" s="3567"/>
      <c r="F219" s="4184"/>
      <c r="G219" s="4254" t="s">
        <v>124</v>
      </c>
      <c r="H219" s="4163"/>
      <c r="I219" s="4158" t="s">
        <v>16</v>
      </c>
      <c r="J219" s="4151"/>
      <c r="K219" s="4143" t="s">
        <v>17</v>
      </c>
      <c r="L219" s="4151"/>
      <c r="M219" s="4143" t="s">
        <v>18</v>
      </c>
      <c r="N219" s="4151"/>
      <c r="O219" s="4143" t="s">
        <v>19</v>
      </c>
      <c r="P219" s="4151"/>
      <c r="Q219" s="4143" t="s">
        <v>20</v>
      </c>
      <c r="R219" s="4151"/>
      <c r="S219" s="4143" t="s">
        <v>21</v>
      </c>
      <c r="T219" s="4151"/>
      <c r="U219" s="4143" t="s">
        <v>22</v>
      </c>
      <c r="V219" s="4151"/>
      <c r="W219" s="4143" t="s">
        <v>23</v>
      </c>
      <c r="X219" s="4150"/>
      <c r="Y219" s="4143" t="s">
        <v>24</v>
      </c>
      <c r="Z219" s="4150"/>
      <c r="AA219" s="4143" t="s">
        <v>247</v>
      </c>
      <c r="AB219" s="4150"/>
      <c r="AC219" s="4143" t="s">
        <v>248</v>
      </c>
      <c r="AD219" s="4150"/>
      <c r="AE219" s="4143" t="s">
        <v>249</v>
      </c>
      <c r="AF219" s="4150"/>
      <c r="AG219" s="4143" t="s">
        <v>250</v>
      </c>
      <c r="AH219" s="4150"/>
      <c r="AI219" s="4143" t="s">
        <v>29</v>
      </c>
      <c r="AJ219" s="4150"/>
      <c r="AK219" s="4143" t="s">
        <v>30</v>
      </c>
      <c r="AL219" s="4150"/>
      <c r="AM219" s="4143" t="s">
        <v>31</v>
      </c>
      <c r="AN219" s="4150"/>
      <c r="AO219" s="3343"/>
      <c r="AP219" s="3346"/>
      <c r="AQ219" s="4259" t="s">
        <v>263</v>
      </c>
      <c r="AR219" s="4260" t="s">
        <v>264</v>
      </c>
      <c r="AS219" s="3350"/>
      <c r="AT219" s="3331"/>
      <c r="AU219" s="3331"/>
      <c r="AV219" s="3334"/>
      <c r="AW219" s="3334"/>
      <c r="AX219" s="4253"/>
      <c r="BU219" s="4"/>
      <c r="BV219" s="4"/>
      <c r="BW219" s="5"/>
      <c r="CA219" s="32"/>
      <c r="CB219" s="32"/>
      <c r="CC219" s="32"/>
      <c r="CD219" s="32"/>
      <c r="CE219" s="32"/>
      <c r="CF219" s="32"/>
      <c r="CG219" s="32"/>
      <c r="DA219" s="33"/>
      <c r="DB219" s="33"/>
      <c r="DC219" s="33"/>
      <c r="DD219" s="33"/>
      <c r="DE219" s="33"/>
      <c r="DF219" s="33"/>
      <c r="DG219" s="33"/>
    </row>
    <row r="220" spans="1:111" x14ac:dyDescent="0.2">
      <c r="A220" s="4181"/>
      <c r="B220" s="3562"/>
      <c r="C220" s="4182"/>
      <c r="D220" s="2603" t="s">
        <v>32</v>
      </c>
      <c r="E220" s="2604" t="s">
        <v>33</v>
      </c>
      <c r="F220" s="617" t="s">
        <v>34</v>
      </c>
      <c r="G220" s="2461" t="s">
        <v>33</v>
      </c>
      <c r="H220" s="2460" t="s">
        <v>34</v>
      </c>
      <c r="I220" s="2461" t="s">
        <v>33</v>
      </c>
      <c r="J220" s="2460" t="s">
        <v>34</v>
      </c>
      <c r="K220" s="2461" t="s">
        <v>33</v>
      </c>
      <c r="L220" s="2460" t="s">
        <v>34</v>
      </c>
      <c r="M220" s="2461" t="s">
        <v>33</v>
      </c>
      <c r="N220" s="2460" t="s">
        <v>34</v>
      </c>
      <c r="O220" s="2461" t="s">
        <v>33</v>
      </c>
      <c r="P220" s="2460" t="s">
        <v>34</v>
      </c>
      <c r="Q220" s="2461" t="s">
        <v>33</v>
      </c>
      <c r="R220" s="2460" t="s">
        <v>34</v>
      </c>
      <c r="S220" s="2461" t="s">
        <v>33</v>
      </c>
      <c r="T220" s="2460" t="s">
        <v>34</v>
      </c>
      <c r="U220" s="2461" t="s">
        <v>33</v>
      </c>
      <c r="V220" s="2460" t="s">
        <v>34</v>
      </c>
      <c r="W220" s="2461" t="s">
        <v>33</v>
      </c>
      <c r="X220" s="2460" t="s">
        <v>34</v>
      </c>
      <c r="Y220" s="2461" t="s">
        <v>33</v>
      </c>
      <c r="Z220" s="2460" t="s">
        <v>34</v>
      </c>
      <c r="AA220" s="2461" t="s">
        <v>33</v>
      </c>
      <c r="AB220" s="2460" t="s">
        <v>34</v>
      </c>
      <c r="AC220" s="2461" t="s">
        <v>33</v>
      </c>
      <c r="AD220" s="2460" t="s">
        <v>34</v>
      </c>
      <c r="AE220" s="2461" t="s">
        <v>33</v>
      </c>
      <c r="AF220" s="2460" t="s">
        <v>34</v>
      </c>
      <c r="AG220" s="2461" t="s">
        <v>33</v>
      </c>
      <c r="AH220" s="2460" t="s">
        <v>34</v>
      </c>
      <c r="AI220" s="2461" t="s">
        <v>33</v>
      </c>
      <c r="AJ220" s="2460" t="s">
        <v>34</v>
      </c>
      <c r="AK220" s="2461" t="s">
        <v>33</v>
      </c>
      <c r="AL220" s="2460" t="s">
        <v>34</v>
      </c>
      <c r="AM220" s="2461" t="s">
        <v>33</v>
      </c>
      <c r="AN220" s="2460" t="s">
        <v>34</v>
      </c>
      <c r="AO220" s="3984"/>
      <c r="AP220" s="3986"/>
      <c r="AQ220" s="4177"/>
      <c r="AR220" s="3993"/>
      <c r="AS220" s="3989"/>
      <c r="AT220" s="4173"/>
      <c r="AU220" s="4173"/>
      <c r="AV220" s="3537"/>
      <c r="AW220" s="3537"/>
      <c r="AX220" s="4253"/>
      <c r="BU220" s="4"/>
      <c r="BV220" s="4"/>
      <c r="BW220" s="5"/>
      <c r="CA220" s="32"/>
      <c r="CB220" s="32"/>
      <c r="CC220" s="32"/>
      <c r="CD220" s="32"/>
      <c r="CE220" s="32"/>
      <c r="CF220" s="32"/>
      <c r="CG220" s="32"/>
      <c r="DA220" s="33"/>
      <c r="DB220" s="33"/>
      <c r="DC220" s="33"/>
      <c r="DD220" s="33"/>
      <c r="DE220" s="33"/>
      <c r="DF220" s="33"/>
      <c r="DG220" s="33"/>
    </row>
    <row r="221" spans="1:111" ht="14.25" customHeight="1" x14ac:dyDescent="0.2">
      <c r="A221" s="4248" t="s">
        <v>265</v>
      </c>
      <c r="B221" s="4249" t="s">
        <v>266</v>
      </c>
      <c r="C221" s="4250"/>
      <c r="D221" s="2605">
        <f t="shared" ref="D221:D265" si="149">SUM(E221+F221)</f>
        <v>8</v>
      </c>
      <c r="E221" s="2606">
        <f t="shared" ref="E221:F227" si="150">SUM(G221+I221+K221+M221+O221+Q221+S221+U221+W221+Y221+AA221+AC221+AE221+AG221+AI221+AK221+AM221)</f>
        <v>4</v>
      </c>
      <c r="F221" s="2607">
        <f t="shared" si="150"/>
        <v>4</v>
      </c>
      <c r="G221" s="2608">
        <v>0</v>
      </c>
      <c r="H221" s="2609">
        <v>0</v>
      </c>
      <c r="I221" s="2610">
        <v>0</v>
      </c>
      <c r="J221" s="2609">
        <v>0</v>
      </c>
      <c r="K221" s="2610">
        <v>0</v>
      </c>
      <c r="L221" s="2609">
        <v>0</v>
      </c>
      <c r="M221" s="2610">
        <v>1</v>
      </c>
      <c r="N221" s="2609">
        <v>1</v>
      </c>
      <c r="O221" s="2610">
        <v>0</v>
      </c>
      <c r="P221" s="2609">
        <v>0</v>
      </c>
      <c r="Q221" s="2610">
        <v>1</v>
      </c>
      <c r="R221" s="2609">
        <v>1</v>
      </c>
      <c r="S221" s="2610">
        <v>1</v>
      </c>
      <c r="T221" s="2609">
        <v>1</v>
      </c>
      <c r="U221" s="2610">
        <v>0</v>
      </c>
      <c r="V221" s="2611">
        <v>1</v>
      </c>
      <c r="W221" s="2610">
        <v>0</v>
      </c>
      <c r="X221" s="2611">
        <v>0</v>
      </c>
      <c r="Y221" s="2610">
        <v>1</v>
      </c>
      <c r="Z221" s="2611">
        <v>0</v>
      </c>
      <c r="AA221" s="2610">
        <v>0</v>
      </c>
      <c r="AB221" s="2611">
        <v>0</v>
      </c>
      <c r="AC221" s="2610">
        <v>0</v>
      </c>
      <c r="AD221" s="2611">
        <v>0</v>
      </c>
      <c r="AE221" s="2610">
        <v>0</v>
      </c>
      <c r="AF221" s="2611">
        <v>0</v>
      </c>
      <c r="AG221" s="2610">
        <v>0</v>
      </c>
      <c r="AH221" s="2611">
        <v>0</v>
      </c>
      <c r="AI221" s="2610">
        <v>0</v>
      </c>
      <c r="AJ221" s="2611">
        <v>0</v>
      </c>
      <c r="AK221" s="2610">
        <v>0</v>
      </c>
      <c r="AL221" s="2611">
        <v>0</v>
      </c>
      <c r="AM221" s="2610">
        <v>0</v>
      </c>
      <c r="AN221" s="2611">
        <v>0</v>
      </c>
      <c r="AO221" s="2612">
        <v>0</v>
      </c>
      <c r="AP221" s="2613">
        <v>0</v>
      </c>
      <c r="AQ221" s="466"/>
      <c r="AR221" s="467"/>
      <c r="AS221" s="467"/>
      <c r="AT221" s="2610">
        <v>0</v>
      </c>
      <c r="AU221" s="2610">
        <v>0</v>
      </c>
      <c r="AV221" s="2614">
        <v>0</v>
      </c>
      <c r="AW221" s="2614">
        <v>0</v>
      </c>
      <c r="AX221" s="2611">
        <v>0</v>
      </c>
      <c r="AY221" s="468" t="str">
        <f t="shared" ref="AY221:AY284" si="151">$CA221&amp;$CB221&amp;$CC221&amp;$CD221&amp;$CE221&amp;$CF221&amp;$CG221</f>
        <v/>
      </c>
      <c r="BU221" s="4"/>
      <c r="BV221" s="4"/>
      <c r="BW221" s="5"/>
      <c r="CA221" s="32" t="str">
        <f t="shared" ref="CA221:CA284" si="152">IF(DA221=1,"* El número de pacientes de 60 años NO DEBE Ser mayor a lo registrado en el grupo Etario 60-64 años. ","")</f>
        <v/>
      </c>
      <c r="CB221" s="32" t="str">
        <f>IF(DB221=1,"* La consulta pertinente según Protocolo de Referencia NO DEBE ser mayor al Total registrado. ","")</f>
        <v/>
      </c>
      <c r="CC221" s="32" t="str">
        <f t="shared" ref="CC221:CC284" si="153">IF(DC221=1,"* La consulta pertinente según condición clínica NO DEBE ser mayor al Total registrado. ","")</f>
        <v/>
      </c>
      <c r="CD221" s="32" t="str">
        <f t="shared" ref="CD221:CD246" si="154">IF(AND(D221&lt;&gt;0,AO221=""),"* Recuerde que las Embarazadas deben ser incluídas en el ingreso por rango Etario (Digite CEROS si no tiene). ",IF(F221&lt;AO221,"* Las Embarazadas NO DEBEN ser mayor al total de Mujeres. ",""))</f>
        <v/>
      </c>
      <c r="CE221" s="32" t="str">
        <f t="shared" ref="CE221:CE284" si="155">IF(AND($D221&lt;&gt;0,AV221=""),"* No olvide digitar la columna Usuarios en Situación de Discapacidad (Digite CEROS si no tiene). ",IF($D221&lt;AV221,"* Los Usuarios en Situación de Discapacidad NO DEBEN ser mayor al total. ",""))</f>
        <v/>
      </c>
      <c r="CF221" s="32"/>
      <c r="CG221" s="32" t="str">
        <f t="shared" ref="CG221:CG284" si="156">IF(AND($D221&lt;&gt;0,AX221=""),"* No olvide digitar la columna Migrantes (Digite CEROS si no tiene). ",IF($D221&lt;AX221,"* Los Migrantes NO DEBEN ser mayor al total. ",""))</f>
        <v/>
      </c>
      <c r="DA221" s="33">
        <f t="shared" ref="DA221:DA240" si="157">IF((AI221+AJ221)&lt;AP221,1,0)</f>
        <v>0</v>
      </c>
      <c r="DB221" s="33">
        <f>IF(D221&lt;AQ221,1,0)</f>
        <v>0</v>
      </c>
      <c r="DC221" s="33">
        <f>IF(D221&lt;AR221,1,0)</f>
        <v>0</v>
      </c>
      <c r="DD221" s="33">
        <f t="shared" ref="DD221:DD246" si="158">IF(AND(D221&lt;&gt;0,AO221=""),1,IF(F221&lt;AO221,1,0))</f>
        <v>0</v>
      </c>
      <c r="DE221" s="33">
        <f t="shared" ref="DE221:DE284" si="159">IF(AND($D221&lt;&gt;0,AV221=""),1,IF($D221&lt;AV221,1,0))</f>
        <v>0</v>
      </c>
      <c r="DF221" s="33"/>
      <c r="DG221" s="33">
        <f t="shared" ref="DG221:DG284" si="160">IF(AND($D221&lt;&gt;0,AX221=""),1,IF($D221&lt;AX221,1,0))</f>
        <v>0</v>
      </c>
    </row>
    <row r="222" spans="1:111" ht="14.25" customHeight="1" x14ac:dyDescent="0.2">
      <c r="A222" s="3325"/>
      <c r="B222" s="3328" t="s">
        <v>267</v>
      </c>
      <c r="C222" s="3329"/>
      <c r="D222" s="469">
        <f>SUM(E222+F222)</f>
        <v>68</v>
      </c>
      <c r="E222" s="470">
        <f t="shared" si="150"/>
        <v>18</v>
      </c>
      <c r="F222" s="471">
        <f t="shared" si="150"/>
        <v>50</v>
      </c>
      <c r="G222" s="472">
        <v>1</v>
      </c>
      <c r="H222" s="473">
        <v>1</v>
      </c>
      <c r="I222" s="474">
        <v>1</v>
      </c>
      <c r="J222" s="473">
        <v>1</v>
      </c>
      <c r="K222" s="474">
        <v>0</v>
      </c>
      <c r="L222" s="473">
        <v>0</v>
      </c>
      <c r="M222" s="474">
        <v>0</v>
      </c>
      <c r="N222" s="473">
        <v>1</v>
      </c>
      <c r="O222" s="474">
        <v>0</v>
      </c>
      <c r="P222" s="473">
        <v>0</v>
      </c>
      <c r="Q222" s="474">
        <v>1</v>
      </c>
      <c r="R222" s="473">
        <v>0</v>
      </c>
      <c r="S222" s="474">
        <v>0</v>
      </c>
      <c r="T222" s="473">
        <v>1</v>
      </c>
      <c r="U222" s="474">
        <v>1</v>
      </c>
      <c r="V222" s="475">
        <v>0</v>
      </c>
      <c r="W222" s="474">
        <v>0</v>
      </c>
      <c r="X222" s="475">
        <v>3</v>
      </c>
      <c r="Y222" s="474">
        <v>0</v>
      </c>
      <c r="Z222" s="475">
        <v>1</v>
      </c>
      <c r="AA222" s="474">
        <v>1</v>
      </c>
      <c r="AB222" s="475">
        <v>6</v>
      </c>
      <c r="AC222" s="474">
        <v>2</v>
      </c>
      <c r="AD222" s="475">
        <v>5</v>
      </c>
      <c r="AE222" s="474">
        <v>2</v>
      </c>
      <c r="AF222" s="475">
        <v>7</v>
      </c>
      <c r="AG222" s="474">
        <v>4</v>
      </c>
      <c r="AH222" s="475">
        <v>9</v>
      </c>
      <c r="AI222" s="474">
        <v>1</v>
      </c>
      <c r="AJ222" s="475">
        <v>7</v>
      </c>
      <c r="AK222" s="474">
        <v>3</v>
      </c>
      <c r="AL222" s="475">
        <v>4</v>
      </c>
      <c r="AM222" s="474">
        <v>1</v>
      </c>
      <c r="AN222" s="475">
        <v>4</v>
      </c>
      <c r="AO222" s="476">
        <v>1</v>
      </c>
      <c r="AP222" s="477">
        <v>0</v>
      </c>
      <c r="AQ222" s="466"/>
      <c r="AR222" s="467"/>
      <c r="AS222" s="467"/>
      <c r="AT222" s="474">
        <v>0</v>
      </c>
      <c r="AU222" s="474">
        <v>0</v>
      </c>
      <c r="AV222" s="478">
        <v>1</v>
      </c>
      <c r="AW222" s="478">
        <v>0</v>
      </c>
      <c r="AX222" s="475">
        <v>0</v>
      </c>
      <c r="AY222" s="468" t="str">
        <f t="shared" si="151"/>
        <v/>
      </c>
      <c r="BU222" s="4"/>
      <c r="BV222" s="4"/>
      <c r="BW222" s="5"/>
      <c r="CA222" s="32" t="str">
        <f t="shared" si="152"/>
        <v/>
      </c>
      <c r="CB222" s="32" t="str">
        <f>IF(DB222=1,"* La consulta pertinente según Protocolo de Referencia NO DEBE ser mayor al Total registrado. ","")</f>
        <v/>
      </c>
      <c r="CC222" s="32" t="str">
        <f t="shared" si="153"/>
        <v/>
      </c>
      <c r="CD222" s="32" t="str">
        <f t="shared" si="154"/>
        <v/>
      </c>
      <c r="CE222" s="32" t="str">
        <f t="shared" si="155"/>
        <v/>
      </c>
      <c r="CF222" s="32"/>
      <c r="CG222" s="32" t="str">
        <f t="shared" si="156"/>
        <v/>
      </c>
      <c r="DA222" s="33">
        <f t="shared" si="157"/>
        <v>0</v>
      </c>
      <c r="DB222" s="33">
        <f>IF(D222&lt;AQ222,1,0)</f>
        <v>0</v>
      </c>
      <c r="DC222" s="33">
        <f>IF(D222&lt;AR222,1,0)</f>
        <v>0</v>
      </c>
      <c r="DD222" s="33">
        <f t="shared" si="158"/>
        <v>0</v>
      </c>
      <c r="DE222" s="33">
        <f t="shared" si="159"/>
        <v>0</v>
      </c>
      <c r="DF222" s="33"/>
      <c r="DG222" s="33">
        <f t="shared" si="160"/>
        <v>0</v>
      </c>
    </row>
    <row r="223" spans="1:111" x14ac:dyDescent="0.2">
      <c r="A223" s="3290" t="s">
        <v>268</v>
      </c>
      <c r="B223" s="3296" t="s">
        <v>269</v>
      </c>
      <c r="C223" s="3296"/>
      <c r="D223" s="411">
        <f t="shared" si="149"/>
        <v>0</v>
      </c>
      <c r="E223" s="479">
        <f t="shared" si="150"/>
        <v>0</v>
      </c>
      <c r="F223" s="480">
        <f t="shared" si="150"/>
        <v>0</v>
      </c>
      <c r="G223" s="481"/>
      <c r="H223" s="482"/>
      <c r="I223" s="483"/>
      <c r="J223" s="482"/>
      <c r="K223" s="483"/>
      <c r="L223" s="482"/>
      <c r="M223" s="483"/>
      <c r="N223" s="482"/>
      <c r="O223" s="483"/>
      <c r="P223" s="482"/>
      <c r="Q223" s="483"/>
      <c r="R223" s="482"/>
      <c r="S223" s="483"/>
      <c r="T223" s="482"/>
      <c r="U223" s="483"/>
      <c r="V223" s="484"/>
      <c r="W223" s="483"/>
      <c r="X223" s="484"/>
      <c r="Y223" s="483"/>
      <c r="Z223" s="484"/>
      <c r="AA223" s="483"/>
      <c r="AB223" s="484"/>
      <c r="AC223" s="483"/>
      <c r="AD223" s="484"/>
      <c r="AE223" s="483"/>
      <c r="AF223" s="484"/>
      <c r="AG223" s="483"/>
      <c r="AH223" s="484"/>
      <c r="AI223" s="483"/>
      <c r="AJ223" s="484"/>
      <c r="AK223" s="483"/>
      <c r="AL223" s="484"/>
      <c r="AM223" s="483"/>
      <c r="AN223" s="484"/>
      <c r="AO223" s="485"/>
      <c r="AP223" s="486"/>
      <c r="AQ223" s="481">
        <v>0</v>
      </c>
      <c r="AR223" s="486">
        <v>0</v>
      </c>
      <c r="AS223" s="2608">
        <v>0</v>
      </c>
      <c r="AT223" s="483">
        <v>0</v>
      </c>
      <c r="AU223" s="483">
        <v>0</v>
      </c>
      <c r="AV223" s="487">
        <v>0</v>
      </c>
      <c r="AW223" s="487">
        <v>0</v>
      </c>
      <c r="AX223" s="482">
        <v>0</v>
      </c>
      <c r="AY223" s="468" t="str">
        <f t="shared" si="151"/>
        <v/>
      </c>
      <c r="BU223" s="4"/>
      <c r="BV223" s="4"/>
      <c r="BW223" s="5"/>
      <c r="CA223" s="32" t="str">
        <f t="shared" si="152"/>
        <v/>
      </c>
      <c r="CB223" s="32" t="str">
        <f>IF(DB223=1,"* La consulta pertinente según Protocolo de Referencia NO DEBE ser mayor al Total registrado. ","")</f>
        <v/>
      </c>
      <c r="CC223" s="32" t="str">
        <f t="shared" si="153"/>
        <v/>
      </c>
      <c r="CD223" s="32" t="str">
        <f t="shared" si="154"/>
        <v/>
      </c>
      <c r="CE223" s="32" t="str">
        <f t="shared" si="155"/>
        <v/>
      </c>
      <c r="CF223" s="32"/>
      <c r="CG223" s="32" t="str">
        <f t="shared" si="156"/>
        <v/>
      </c>
      <c r="DA223" s="33">
        <f t="shared" si="157"/>
        <v>0</v>
      </c>
      <c r="DB223" s="33">
        <f>IF(D223&lt;AQ223,1,0)</f>
        <v>0</v>
      </c>
      <c r="DC223" s="33">
        <f>IF(D223&lt;AR223,1,0)</f>
        <v>0</v>
      </c>
      <c r="DD223" s="33">
        <f t="shared" si="158"/>
        <v>0</v>
      </c>
      <c r="DE223" s="33">
        <f t="shared" si="159"/>
        <v>0</v>
      </c>
      <c r="DF223" s="33"/>
      <c r="DG223" s="33">
        <f t="shared" si="160"/>
        <v>0</v>
      </c>
    </row>
    <row r="224" spans="1:111" x14ac:dyDescent="0.2">
      <c r="A224" s="3290"/>
      <c r="B224" s="3297" t="s">
        <v>270</v>
      </c>
      <c r="C224" s="3297"/>
      <c r="D224" s="417">
        <f t="shared" si="149"/>
        <v>0</v>
      </c>
      <c r="E224" s="488">
        <f t="shared" si="150"/>
        <v>0</v>
      </c>
      <c r="F224" s="489">
        <f t="shared" si="150"/>
        <v>0</v>
      </c>
      <c r="G224" s="490"/>
      <c r="H224" s="491"/>
      <c r="I224" s="492"/>
      <c r="J224" s="491"/>
      <c r="K224" s="492"/>
      <c r="L224" s="491"/>
      <c r="M224" s="492"/>
      <c r="N224" s="491"/>
      <c r="O224" s="492"/>
      <c r="P224" s="491"/>
      <c r="Q224" s="492"/>
      <c r="R224" s="491"/>
      <c r="S224" s="492"/>
      <c r="T224" s="491"/>
      <c r="U224" s="492"/>
      <c r="V224" s="493"/>
      <c r="W224" s="492"/>
      <c r="X224" s="493"/>
      <c r="Y224" s="492"/>
      <c r="Z224" s="493"/>
      <c r="AA224" s="492"/>
      <c r="AB224" s="493"/>
      <c r="AC224" s="492"/>
      <c r="AD224" s="493"/>
      <c r="AE224" s="492"/>
      <c r="AF224" s="493"/>
      <c r="AG224" s="492"/>
      <c r="AH224" s="493"/>
      <c r="AI224" s="492"/>
      <c r="AJ224" s="493"/>
      <c r="AK224" s="492"/>
      <c r="AL224" s="493"/>
      <c r="AM224" s="492"/>
      <c r="AN224" s="493"/>
      <c r="AO224" s="494"/>
      <c r="AP224" s="495"/>
      <c r="AQ224" s="466"/>
      <c r="AR224" s="467"/>
      <c r="AS224" s="481">
        <v>0</v>
      </c>
      <c r="AT224" s="492">
        <v>0</v>
      </c>
      <c r="AU224" s="492">
        <v>0</v>
      </c>
      <c r="AV224" s="496">
        <v>0</v>
      </c>
      <c r="AW224" s="496">
        <v>0</v>
      </c>
      <c r="AX224" s="491">
        <v>0</v>
      </c>
      <c r="AY224" s="468" t="str">
        <f t="shared" si="151"/>
        <v/>
      </c>
      <c r="BU224" s="4"/>
      <c r="BV224" s="4"/>
      <c r="BW224" s="5"/>
      <c r="CA224" s="32" t="str">
        <f t="shared" si="152"/>
        <v/>
      </c>
      <c r="CB224" s="32"/>
      <c r="CC224" s="32" t="str">
        <f t="shared" si="153"/>
        <v/>
      </c>
      <c r="CD224" s="32" t="str">
        <f t="shared" si="154"/>
        <v/>
      </c>
      <c r="CE224" s="32" t="str">
        <f t="shared" si="155"/>
        <v/>
      </c>
      <c r="CF224" s="32"/>
      <c r="CG224" s="32" t="str">
        <f t="shared" si="156"/>
        <v/>
      </c>
      <c r="DA224" s="33">
        <f t="shared" si="157"/>
        <v>0</v>
      </c>
      <c r="DB224" s="33"/>
      <c r="DC224" s="33"/>
      <c r="DD224" s="33">
        <f t="shared" si="158"/>
        <v>0</v>
      </c>
      <c r="DE224" s="33">
        <f t="shared" si="159"/>
        <v>0</v>
      </c>
      <c r="DF224" s="33"/>
      <c r="DG224" s="33">
        <f t="shared" si="160"/>
        <v>0</v>
      </c>
    </row>
    <row r="225" spans="1:111" ht="14.25" customHeight="1" x14ac:dyDescent="0.2">
      <c r="A225" s="3290"/>
      <c r="B225" s="3297" t="s">
        <v>271</v>
      </c>
      <c r="C225" s="3297"/>
      <c r="D225" s="417">
        <f t="shared" si="149"/>
        <v>0</v>
      </c>
      <c r="E225" s="488">
        <f t="shared" si="150"/>
        <v>0</v>
      </c>
      <c r="F225" s="489">
        <f t="shared" si="150"/>
        <v>0</v>
      </c>
      <c r="G225" s="490"/>
      <c r="H225" s="491"/>
      <c r="I225" s="492"/>
      <c r="J225" s="491"/>
      <c r="K225" s="492"/>
      <c r="L225" s="491"/>
      <c r="M225" s="492"/>
      <c r="N225" s="491"/>
      <c r="O225" s="492"/>
      <c r="P225" s="491"/>
      <c r="Q225" s="492"/>
      <c r="R225" s="491"/>
      <c r="S225" s="492"/>
      <c r="T225" s="491"/>
      <c r="U225" s="492"/>
      <c r="V225" s="493"/>
      <c r="W225" s="492"/>
      <c r="X225" s="493"/>
      <c r="Y225" s="492"/>
      <c r="Z225" s="493"/>
      <c r="AA225" s="492"/>
      <c r="AB225" s="493"/>
      <c r="AC225" s="492"/>
      <c r="AD225" s="493"/>
      <c r="AE225" s="492"/>
      <c r="AF225" s="493"/>
      <c r="AG225" s="492"/>
      <c r="AH225" s="493"/>
      <c r="AI225" s="492"/>
      <c r="AJ225" s="493"/>
      <c r="AK225" s="492"/>
      <c r="AL225" s="493"/>
      <c r="AM225" s="492"/>
      <c r="AN225" s="493"/>
      <c r="AO225" s="494"/>
      <c r="AP225" s="495"/>
      <c r="AQ225" s="466"/>
      <c r="AR225" s="467"/>
      <c r="AS225" s="467"/>
      <c r="AT225" s="492">
        <v>0</v>
      </c>
      <c r="AU225" s="492">
        <v>0</v>
      </c>
      <c r="AV225" s="496">
        <v>0</v>
      </c>
      <c r="AW225" s="496">
        <v>0</v>
      </c>
      <c r="AX225" s="491">
        <v>0</v>
      </c>
      <c r="AY225" s="468" t="str">
        <f t="shared" si="151"/>
        <v/>
      </c>
      <c r="BU225" s="4"/>
      <c r="BV225" s="4"/>
      <c r="BW225" s="5"/>
      <c r="CA225" s="32" t="str">
        <f t="shared" si="152"/>
        <v/>
      </c>
      <c r="CB225" s="32"/>
      <c r="CC225" s="32" t="str">
        <f t="shared" si="153"/>
        <v/>
      </c>
      <c r="CD225" s="32" t="str">
        <f t="shared" si="154"/>
        <v/>
      </c>
      <c r="CE225" s="32" t="str">
        <f t="shared" si="155"/>
        <v/>
      </c>
      <c r="CF225" s="32"/>
      <c r="CG225" s="32" t="str">
        <f t="shared" si="156"/>
        <v/>
      </c>
      <c r="DA225" s="33">
        <f t="shared" si="157"/>
        <v>0</v>
      </c>
      <c r="DB225" s="33"/>
      <c r="DC225" s="33"/>
      <c r="DD225" s="33">
        <f t="shared" si="158"/>
        <v>0</v>
      </c>
      <c r="DE225" s="33">
        <f t="shared" si="159"/>
        <v>0</v>
      </c>
      <c r="DF225" s="33"/>
      <c r="DG225" s="33">
        <f t="shared" si="160"/>
        <v>0</v>
      </c>
    </row>
    <row r="226" spans="1:111" ht="14.25" customHeight="1" x14ac:dyDescent="0.2">
      <c r="A226" s="3290"/>
      <c r="B226" s="3300" t="s">
        <v>272</v>
      </c>
      <c r="C226" s="3301"/>
      <c r="D226" s="417">
        <f t="shared" si="149"/>
        <v>0</v>
      </c>
      <c r="E226" s="488">
        <f t="shared" si="150"/>
        <v>0</v>
      </c>
      <c r="F226" s="489">
        <f t="shared" si="150"/>
        <v>0</v>
      </c>
      <c r="G226" s="497"/>
      <c r="H226" s="498"/>
      <c r="I226" s="499"/>
      <c r="J226" s="498"/>
      <c r="K226" s="499"/>
      <c r="L226" s="498"/>
      <c r="M226" s="499"/>
      <c r="N226" s="498"/>
      <c r="O226" s="499"/>
      <c r="P226" s="498"/>
      <c r="Q226" s="499"/>
      <c r="R226" s="498"/>
      <c r="S226" s="499"/>
      <c r="T226" s="498"/>
      <c r="U226" s="499"/>
      <c r="V226" s="500"/>
      <c r="W226" s="499"/>
      <c r="X226" s="500"/>
      <c r="Y226" s="499"/>
      <c r="Z226" s="500"/>
      <c r="AA226" s="499"/>
      <c r="AB226" s="500"/>
      <c r="AC226" s="499"/>
      <c r="AD226" s="500"/>
      <c r="AE226" s="499"/>
      <c r="AF226" s="500"/>
      <c r="AG226" s="499"/>
      <c r="AH226" s="500"/>
      <c r="AI226" s="499"/>
      <c r="AJ226" s="500"/>
      <c r="AK226" s="499"/>
      <c r="AL226" s="500"/>
      <c r="AM226" s="499"/>
      <c r="AN226" s="500"/>
      <c r="AO226" s="501"/>
      <c r="AP226" s="502"/>
      <c r="AQ226" s="503"/>
      <c r="AR226" s="504"/>
      <c r="AS226" s="504"/>
      <c r="AT226" s="499">
        <v>0</v>
      </c>
      <c r="AU226" s="499">
        <v>0</v>
      </c>
      <c r="AV226" s="505">
        <v>0</v>
      </c>
      <c r="AW226" s="505">
        <v>0</v>
      </c>
      <c r="AX226" s="498">
        <v>0</v>
      </c>
      <c r="AY226" s="468" t="str">
        <f t="shared" si="151"/>
        <v/>
      </c>
      <c r="BU226" s="4"/>
      <c r="BV226" s="4"/>
      <c r="BW226" s="5"/>
      <c r="CA226" s="32" t="str">
        <f t="shared" si="152"/>
        <v/>
      </c>
      <c r="CB226" s="32"/>
      <c r="CC226" s="32" t="str">
        <f t="shared" si="153"/>
        <v/>
      </c>
      <c r="CD226" s="32" t="str">
        <f t="shared" si="154"/>
        <v/>
      </c>
      <c r="CE226" s="32" t="str">
        <f t="shared" si="155"/>
        <v/>
      </c>
      <c r="CF226" s="32"/>
      <c r="CG226" s="32" t="str">
        <f t="shared" si="156"/>
        <v/>
      </c>
      <c r="DA226" s="33">
        <f t="shared" si="157"/>
        <v>0</v>
      </c>
      <c r="DB226" s="33"/>
      <c r="DC226" s="33"/>
      <c r="DD226" s="33">
        <f t="shared" si="158"/>
        <v>0</v>
      </c>
      <c r="DE226" s="33">
        <f t="shared" si="159"/>
        <v>0</v>
      </c>
      <c r="DF226" s="33"/>
      <c r="DG226" s="33">
        <f t="shared" si="160"/>
        <v>0</v>
      </c>
    </row>
    <row r="227" spans="1:111" ht="14.25" customHeight="1" x14ac:dyDescent="0.2">
      <c r="A227" s="3290"/>
      <c r="B227" s="3300" t="s">
        <v>273</v>
      </c>
      <c r="C227" s="3301"/>
      <c r="D227" s="417">
        <f t="shared" si="149"/>
        <v>0</v>
      </c>
      <c r="E227" s="488">
        <f t="shared" si="150"/>
        <v>0</v>
      </c>
      <c r="F227" s="489">
        <f t="shared" si="150"/>
        <v>0</v>
      </c>
      <c r="G227" s="497"/>
      <c r="H227" s="498"/>
      <c r="I227" s="499"/>
      <c r="J227" s="498"/>
      <c r="K227" s="499"/>
      <c r="L227" s="498"/>
      <c r="M227" s="499"/>
      <c r="N227" s="498"/>
      <c r="O227" s="499"/>
      <c r="P227" s="498"/>
      <c r="Q227" s="499"/>
      <c r="R227" s="498"/>
      <c r="S227" s="499"/>
      <c r="T227" s="498"/>
      <c r="U227" s="499"/>
      <c r="V227" s="500"/>
      <c r="W227" s="499"/>
      <c r="X227" s="500"/>
      <c r="Y227" s="499"/>
      <c r="Z227" s="500"/>
      <c r="AA227" s="499"/>
      <c r="AB227" s="500"/>
      <c r="AC227" s="499"/>
      <c r="AD227" s="500"/>
      <c r="AE227" s="499"/>
      <c r="AF227" s="500"/>
      <c r="AG227" s="499"/>
      <c r="AH227" s="500"/>
      <c r="AI227" s="499"/>
      <c r="AJ227" s="500"/>
      <c r="AK227" s="499"/>
      <c r="AL227" s="500"/>
      <c r="AM227" s="499"/>
      <c r="AN227" s="500"/>
      <c r="AO227" s="501"/>
      <c r="AP227" s="502"/>
      <c r="AQ227" s="503"/>
      <c r="AR227" s="504"/>
      <c r="AS227" s="504"/>
      <c r="AT227" s="499">
        <v>0</v>
      </c>
      <c r="AU227" s="499">
        <v>0</v>
      </c>
      <c r="AV227" s="505">
        <v>0</v>
      </c>
      <c r="AW227" s="505">
        <v>0</v>
      </c>
      <c r="AX227" s="498">
        <v>0</v>
      </c>
      <c r="AY227" s="468" t="str">
        <f t="shared" si="151"/>
        <v/>
      </c>
      <c r="BU227" s="4"/>
      <c r="BV227" s="4"/>
      <c r="BW227" s="5"/>
      <c r="CA227" s="32" t="str">
        <f t="shared" si="152"/>
        <v/>
      </c>
      <c r="CB227" s="32"/>
      <c r="CC227" s="32" t="str">
        <f t="shared" si="153"/>
        <v/>
      </c>
      <c r="CD227" s="32" t="str">
        <f t="shared" si="154"/>
        <v/>
      </c>
      <c r="CE227" s="32" t="str">
        <f t="shared" si="155"/>
        <v/>
      </c>
      <c r="CF227" s="32"/>
      <c r="CG227" s="32" t="str">
        <f t="shared" si="156"/>
        <v/>
      </c>
      <c r="DA227" s="33">
        <f t="shared" si="157"/>
        <v>0</v>
      </c>
      <c r="DB227" s="33"/>
      <c r="DC227" s="33"/>
      <c r="DD227" s="33">
        <f t="shared" si="158"/>
        <v>0</v>
      </c>
      <c r="DE227" s="33">
        <f t="shared" si="159"/>
        <v>0</v>
      </c>
      <c r="DF227" s="33"/>
      <c r="DG227" s="33">
        <f t="shared" si="160"/>
        <v>0</v>
      </c>
    </row>
    <row r="228" spans="1:111" ht="14.25" customHeight="1" x14ac:dyDescent="0.2">
      <c r="A228" s="3855"/>
      <c r="B228" s="3302" t="s">
        <v>274</v>
      </c>
      <c r="C228" s="3302"/>
      <c r="D228" s="506">
        <f t="shared" si="149"/>
        <v>0</v>
      </c>
      <c r="E228" s="507">
        <f t="shared" ref="E228:F264" si="161">SUM(G228+I228+K228+M228+O228+Q228+S228+U228+W228+Y228+AA228+AC228+AE228+AG228+AI228+AK228+AM228)</f>
        <v>0</v>
      </c>
      <c r="F228" s="508">
        <f t="shared" si="161"/>
        <v>0</v>
      </c>
      <c r="G228" s="3528"/>
      <c r="H228" s="3528"/>
      <c r="I228" s="474"/>
      <c r="J228" s="473"/>
      <c r="K228" s="474"/>
      <c r="L228" s="473"/>
      <c r="M228" s="474"/>
      <c r="N228" s="473"/>
      <c r="O228" s="474"/>
      <c r="P228" s="473"/>
      <c r="Q228" s="474"/>
      <c r="R228" s="473"/>
      <c r="S228" s="474"/>
      <c r="T228" s="473"/>
      <c r="U228" s="474"/>
      <c r="V228" s="475"/>
      <c r="W228" s="474"/>
      <c r="X228" s="475"/>
      <c r="Y228" s="474"/>
      <c r="Z228" s="475"/>
      <c r="AA228" s="474"/>
      <c r="AB228" s="475"/>
      <c r="AC228" s="474"/>
      <c r="AD228" s="475"/>
      <c r="AE228" s="474"/>
      <c r="AF228" s="475"/>
      <c r="AG228" s="474"/>
      <c r="AH228" s="475"/>
      <c r="AI228" s="474"/>
      <c r="AJ228" s="475"/>
      <c r="AK228" s="474"/>
      <c r="AL228" s="475"/>
      <c r="AM228" s="474"/>
      <c r="AN228" s="475"/>
      <c r="AO228" s="476"/>
      <c r="AP228" s="477"/>
      <c r="AQ228" s="509"/>
      <c r="AR228" s="510"/>
      <c r="AS228" s="510"/>
      <c r="AT228" s="474">
        <v>0</v>
      </c>
      <c r="AU228" s="474">
        <v>0</v>
      </c>
      <c r="AV228" s="478">
        <v>0</v>
      </c>
      <c r="AW228" s="478">
        <v>0</v>
      </c>
      <c r="AX228" s="473">
        <v>0</v>
      </c>
      <c r="AY228" s="468" t="str">
        <f t="shared" si="151"/>
        <v/>
      </c>
      <c r="BU228" s="4"/>
      <c r="BV228" s="4"/>
      <c r="BW228" s="5"/>
      <c r="CA228" s="32" t="str">
        <f t="shared" si="152"/>
        <v/>
      </c>
      <c r="CB228" s="32"/>
      <c r="CC228" s="32" t="str">
        <f t="shared" si="153"/>
        <v/>
      </c>
      <c r="CD228" s="32" t="str">
        <f t="shared" si="154"/>
        <v/>
      </c>
      <c r="CE228" s="32" t="str">
        <f t="shared" si="155"/>
        <v/>
      </c>
      <c r="CF228" s="32"/>
      <c r="CG228" s="32" t="str">
        <f t="shared" si="156"/>
        <v/>
      </c>
      <c r="DA228" s="33">
        <f t="shared" si="157"/>
        <v>0</v>
      </c>
      <c r="DB228" s="33"/>
      <c r="DC228" s="33"/>
      <c r="DD228" s="33">
        <f t="shared" si="158"/>
        <v>0</v>
      </c>
      <c r="DE228" s="33">
        <f t="shared" si="159"/>
        <v>0</v>
      </c>
      <c r="DF228" s="33"/>
      <c r="DG228" s="33">
        <f t="shared" si="160"/>
        <v>0</v>
      </c>
    </row>
    <row r="229" spans="1:111" ht="14.25" customHeight="1" x14ac:dyDescent="0.2">
      <c r="A229" s="4161" t="s">
        <v>100</v>
      </c>
      <c r="B229" s="3296" t="s">
        <v>269</v>
      </c>
      <c r="C229" s="3296"/>
      <c r="D229" s="2595">
        <f t="shared" si="149"/>
        <v>69</v>
      </c>
      <c r="E229" s="2615">
        <f t="shared" si="161"/>
        <v>29</v>
      </c>
      <c r="F229" s="2616">
        <f t="shared" si="161"/>
        <v>40</v>
      </c>
      <c r="G229" s="2608">
        <v>6</v>
      </c>
      <c r="H229" s="2609">
        <v>2</v>
      </c>
      <c r="I229" s="2610">
        <v>1</v>
      </c>
      <c r="J229" s="2609">
        <v>0</v>
      </c>
      <c r="K229" s="2610">
        <v>0</v>
      </c>
      <c r="L229" s="2609">
        <v>0</v>
      </c>
      <c r="M229" s="2610">
        <v>0</v>
      </c>
      <c r="N229" s="2609">
        <v>0</v>
      </c>
      <c r="O229" s="2610">
        <v>1</v>
      </c>
      <c r="P229" s="2609">
        <v>0</v>
      </c>
      <c r="Q229" s="2610">
        <v>1</v>
      </c>
      <c r="R229" s="2609">
        <v>1</v>
      </c>
      <c r="S229" s="2610">
        <v>1</v>
      </c>
      <c r="T229" s="2609">
        <v>1</v>
      </c>
      <c r="U229" s="2610">
        <v>0</v>
      </c>
      <c r="V229" s="2611">
        <v>2</v>
      </c>
      <c r="W229" s="2610">
        <v>1</v>
      </c>
      <c r="X229" s="2611">
        <v>2</v>
      </c>
      <c r="Y229" s="2610">
        <v>2</v>
      </c>
      <c r="Z229" s="2611">
        <v>7</v>
      </c>
      <c r="AA229" s="2610">
        <v>4</v>
      </c>
      <c r="AB229" s="2611">
        <v>10</v>
      </c>
      <c r="AC229" s="2610">
        <v>6</v>
      </c>
      <c r="AD229" s="2611">
        <v>6</v>
      </c>
      <c r="AE229" s="2610">
        <v>1</v>
      </c>
      <c r="AF229" s="2611">
        <v>3</v>
      </c>
      <c r="AG229" s="2610">
        <v>1</v>
      </c>
      <c r="AH229" s="2611">
        <v>2</v>
      </c>
      <c r="AI229" s="2610">
        <v>0</v>
      </c>
      <c r="AJ229" s="2611">
        <v>2</v>
      </c>
      <c r="AK229" s="2610">
        <v>3</v>
      </c>
      <c r="AL229" s="2611">
        <v>1</v>
      </c>
      <c r="AM229" s="2610">
        <v>1</v>
      </c>
      <c r="AN229" s="2611">
        <v>1</v>
      </c>
      <c r="AO229" s="485">
        <v>0</v>
      </c>
      <c r="AP229" s="486">
        <v>0</v>
      </c>
      <c r="AQ229" s="2608">
        <v>52</v>
      </c>
      <c r="AR229" s="487">
        <v>52</v>
      </c>
      <c r="AS229" s="2608">
        <v>13</v>
      </c>
      <c r="AT229" s="483">
        <v>0</v>
      </c>
      <c r="AU229" s="483">
        <v>0</v>
      </c>
      <c r="AV229" s="487">
        <v>5</v>
      </c>
      <c r="AW229" s="487">
        <v>0</v>
      </c>
      <c r="AX229" s="482">
        <v>0</v>
      </c>
      <c r="AY229" s="468" t="str">
        <f t="shared" si="151"/>
        <v/>
      </c>
      <c r="BU229" s="4"/>
      <c r="BV229" s="4"/>
      <c r="BW229" s="5"/>
      <c r="CA229" s="32" t="str">
        <f t="shared" si="152"/>
        <v/>
      </c>
      <c r="CB229" s="32" t="str">
        <f>IF(DB229=1,"* La consulta pertinente según Protocolo de Referencia NO DEBE ser mayor al Total registrado. ","")</f>
        <v/>
      </c>
      <c r="CC229" s="32" t="str">
        <f t="shared" si="153"/>
        <v/>
      </c>
      <c r="CD229" s="32" t="str">
        <f t="shared" si="154"/>
        <v/>
      </c>
      <c r="CE229" s="32" t="str">
        <f t="shared" si="155"/>
        <v/>
      </c>
      <c r="CF229" s="32"/>
      <c r="CG229" s="32" t="str">
        <f t="shared" si="156"/>
        <v/>
      </c>
      <c r="DA229" s="33">
        <f t="shared" si="157"/>
        <v>0</v>
      </c>
      <c r="DB229" s="33">
        <f>IF(D229&lt;AQ229,1,0)</f>
        <v>0</v>
      </c>
      <c r="DC229" s="33">
        <f>IF(D229&lt;AR229,1,0)</f>
        <v>0</v>
      </c>
      <c r="DD229" s="33">
        <f t="shared" si="158"/>
        <v>0</v>
      </c>
      <c r="DE229" s="33">
        <f t="shared" si="159"/>
        <v>0</v>
      </c>
      <c r="DF229" s="33"/>
      <c r="DG229" s="33">
        <f t="shared" si="160"/>
        <v>0</v>
      </c>
    </row>
    <row r="230" spans="1:111" x14ac:dyDescent="0.2">
      <c r="A230" s="3290"/>
      <c r="B230" s="3297" t="s">
        <v>270</v>
      </c>
      <c r="C230" s="3297"/>
      <c r="D230" s="417">
        <f t="shared" si="149"/>
        <v>120</v>
      </c>
      <c r="E230" s="488">
        <f t="shared" si="161"/>
        <v>55</v>
      </c>
      <c r="F230" s="489">
        <f t="shared" si="161"/>
        <v>65</v>
      </c>
      <c r="G230" s="490">
        <v>3</v>
      </c>
      <c r="H230" s="491">
        <v>1</v>
      </c>
      <c r="I230" s="492">
        <v>0</v>
      </c>
      <c r="J230" s="491">
        <v>0</v>
      </c>
      <c r="K230" s="492">
        <v>0</v>
      </c>
      <c r="L230" s="491">
        <v>0</v>
      </c>
      <c r="M230" s="492">
        <v>0</v>
      </c>
      <c r="N230" s="491">
        <v>0</v>
      </c>
      <c r="O230" s="492">
        <v>1</v>
      </c>
      <c r="P230" s="491">
        <v>0</v>
      </c>
      <c r="Q230" s="492">
        <v>3</v>
      </c>
      <c r="R230" s="491">
        <v>0</v>
      </c>
      <c r="S230" s="492">
        <v>3</v>
      </c>
      <c r="T230" s="491">
        <v>0</v>
      </c>
      <c r="U230" s="492">
        <v>1</v>
      </c>
      <c r="V230" s="493">
        <v>1</v>
      </c>
      <c r="W230" s="492">
        <v>4</v>
      </c>
      <c r="X230" s="493">
        <v>6</v>
      </c>
      <c r="Y230" s="492">
        <v>11</v>
      </c>
      <c r="Z230" s="493">
        <v>11</v>
      </c>
      <c r="AA230" s="492">
        <v>5</v>
      </c>
      <c r="AB230" s="493">
        <v>9</v>
      </c>
      <c r="AC230" s="492">
        <v>7</v>
      </c>
      <c r="AD230" s="493">
        <v>12</v>
      </c>
      <c r="AE230" s="492">
        <v>2</v>
      </c>
      <c r="AF230" s="493">
        <v>10</v>
      </c>
      <c r="AG230" s="492">
        <v>10</v>
      </c>
      <c r="AH230" s="493">
        <v>6</v>
      </c>
      <c r="AI230" s="492">
        <v>2</v>
      </c>
      <c r="AJ230" s="493">
        <v>3</v>
      </c>
      <c r="AK230" s="492">
        <v>0</v>
      </c>
      <c r="AL230" s="493">
        <v>5</v>
      </c>
      <c r="AM230" s="492">
        <v>3</v>
      </c>
      <c r="AN230" s="493">
        <v>1</v>
      </c>
      <c r="AO230" s="494">
        <v>1</v>
      </c>
      <c r="AP230" s="495">
        <v>5</v>
      </c>
      <c r="AQ230" s="466"/>
      <c r="AR230" s="513"/>
      <c r="AS230" s="481">
        <v>24</v>
      </c>
      <c r="AT230" s="492">
        <v>0</v>
      </c>
      <c r="AU230" s="492">
        <v>0</v>
      </c>
      <c r="AV230" s="496">
        <v>5</v>
      </c>
      <c r="AW230" s="496">
        <v>0</v>
      </c>
      <c r="AX230" s="491">
        <v>0</v>
      </c>
      <c r="AY230" s="468" t="str">
        <f t="shared" si="151"/>
        <v/>
      </c>
      <c r="BU230" s="4"/>
      <c r="BV230" s="4"/>
      <c r="BW230" s="5"/>
      <c r="CA230" s="32" t="str">
        <f t="shared" si="152"/>
        <v/>
      </c>
      <c r="CB230" s="32"/>
      <c r="CC230" s="32" t="str">
        <f t="shared" si="153"/>
        <v/>
      </c>
      <c r="CD230" s="32" t="str">
        <f t="shared" si="154"/>
        <v/>
      </c>
      <c r="CE230" s="32" t="str">
        <f t="shared" si="155"/>
        <v/>
      </c>
      <c r="CF230" s="32"/>
      <c r="CG230" s="32" t="str">
        <f t="shared" si="156"/>
        <v/>
      </c>
      <c r="DA230" s="33">
        <f t="shared" si="157"/>
        <v>0</v>
      </c>
      <c r="DB230" s="33"/>
      <c r="DC230" s="33"/>
      <c r="DD230" s="33">
        <f t="shared" si="158"/>
        <v>0</v>
      </c>
      <c r="DE230" s="33">
        <f t="shared" si="159"/>
        <v>0</v>
      </c>
      <c r="DF230" s="33"/>
      <c r="DG230" s="33">
        <f t="shared" si="160"/>
        <v>0</v>
      </c>
    </row>
    <row r="231" spans="1:111" ht="14.25" customHeight="1" x14ac:dyDescent="0.2">
      <c r="A231" s="3290"/>
      <c r="B231" s="3297" t="s">
        <v>271</v>
      </c>
      <c r="C231" s="3297"/>
      <c r="D231" s="417">
        <f t="shared" si="149"/>
        <v>64</v>
      </c>
      <c r="E231" s="488">
        <f t="shared" si="161"/>
        <v>27</v>
      </c>
      <c r="F231" s="489">
        <f t="shared" si="161"/>
        <v>37</v>
      </c>
      <c r="G231" s="490">
        <v>5</v>
      </c>
      <c r="H231" s="491">
        <v>2</v>
      </c>
      <c r="I231" s="492">
        <v>1</v>
      </c>
      <c r="J231" s="491">
        <v>0</v>
      </c>
      <c r="K231" s="492">
        <v>0</v>
      </c>
      <c r="L231" s="491">
        <v>0</v>
      </c>
      <c r="M231" s="492">
        <v>0</v>
      </c>
      <c r="N231" s="491">
        <v>0</v>
      </c>
      <c r="O231" s="492">
        <v>1</v>
      </c>
      <c r="P231" s="491">
        <v>0</v>
      </c>
      <c r="Q231" s="492">
        <v>1</v>
      </c>
      <c r="R231" s="491">
        <v>1</v>
      </c>
      <c r="S231" s="492">
        <v>1</v>
      </c>
      <c r="T231" s="491">
        <v>0</v>
      </c>
      <c r="U231" s="492">
        <v>0</v>
      </c>
      <c r="V231" s="493">
        <v>2</v>
      </c>
      <c r="W231" s="492">
        <v>1</v>
      </c>
      <c r="X231" s="493">
        <v>2</v>
      </c>
      <c r="Y231" s="492">
        <v>2</v>
      </c>
      <c r="Z231" s="493">
        <v>7</v>
      </c>
      <c r="AA231" s="492">
        <v>3</v>
      </c>
      <c r="AB231" s="493">
        <v>9</v>
      </c>
      <c r="AC231" s="492">
        <v>7</v>
      </c>
      <c r="AD231" s="493">
        <v>6</v>
      </c>
      <c r="AE231" s="492">
        <v>1</v>
      </c>
      <c r="AF231" s="493">
        <v>2</v>
      </c>
      <c r="AG231" s="492">
        <v>0</v>
      </c>
      <c r="AH231" s="493">
        <v>2</v>
      </c>
      <c r="AI231" s="492">
        <v>0</v>
      </c>
      <c r="AJ231" s="493">
        <v>2</v>
      </c>
      <c r="AK231" s="492">
        <v>3</v>
      </c>
      <c r="AL231" s="493">
        <v>1</v>
      </c>
      <c r="AM231" s="492">
        <v>1</v>
      </c>
      <c r="AN231" s="493">
        <v>1</v>
      </c>
      <c r="AO231" s="494">
        <v>0</v>
      </c>
      <c r="AP231" s="495">
        <v>0</v>
      </c>
      <c r="AQ231" s="466"/>
      <c r="AR231" s="513"/>
      <c r="AS231" s="513"/>
      <c r="AT231" s="492">
        <v>0</v>
      </c>
      <c r="AU231" s="492">
        <v>0</v>
      </c>
      <c r="AV231" s="496">
        <v>5</v>
      </c>
      <c r="AW231" s="496">
        <v>0</v>
      </c>
      <c r="AX231" s="491">
        <v>0</v>
      </c>
      <c r="AY231" s="468" t="str">
        <f t="shared" si="151"/>
        <v/>
      </c>
      <c r="BU231" s="4"/>
      <c r="BV231" s="4"/>
      <c r="BW231" s="5"/>
      <c r="CA231" s="32" t="str">
        <f t="shared" si="152"/>
        <v/>
      </c>
      <c r="CB231" s="32"/>
      <c r="CC231" s="32" t="str">
        <f t="shared" si="153"/>
        <v/>
      </c>
      <c r="CD231" s="32" t="str">
        <f t="shared" si="154"/>
        <v/>
      </c>
      <c r="CE231" s="32" t="str">
        <f t="shared" si="155"/>
        <v/>
      </c>
      <c r="CF231" s="32"/>
      <c r="CG231" s="32" t="str">
        <f t="shared" si="156"/>
        <v/>
      </c>
      <c r="DA231" s="33">
        <f t="shared" si="157"/>
        <v>0</v>
      </c>
      <c r="DB231" s="33"/>
      <c r="DC231" s="33"/>
      <c r="DD231" s="33">
        <f t="shared" si="158"/>
        <v>0</v>
      </c>
      <c r="DE231" s="33">
        <f t="shared" si="159"/>
        <v>0</v>
      </c>
      <c r="DF231" s="33"/>
      <c r="DG231" s="33">
        <f t="shared" si="160"/>
        <v>0</v>
      </c>
    </row>
    <row r="232" spans="1:111" ht="14.25" customHeight="1" x14ac:dyDescent="0.2">
      <c r="A232" s="3290"/>
      <c r="B232" s="3300" t="s">
        <v>272</v>
      </c>
      <c r="C232" s="3301"/>
      <c r="D232" s="417">
        <f t="shared" si="149"/>
        <v>39</v>
      </c>
      <c r="E232" s="488">
        <f t="shared" si="161"/>
        <v>21</v>
      </c>
      <c r="F232" s="489">
        <f t="shared" si="161"/>
        <v>18</v>
      </c>
      <c r="G232" s="497">
        <v>3</v>
      </c>
      <c r="H232" s="498">
        <v>1</v>
      </c>
      <c r="I232" s="499">
        <v>1</v>
      </c>
      <c r="J232" s="498">
        <v>0</v>
      </c>
      <c r="K232" s="499">
        <v>0</v>
      </c>
      <c r="L232" s="498">
        <v>0</v>
      </c>
      <c r="M232" s="499">
        <v>0</v>
      </c>
      <c r="N232" s="498">
        <v>0</v>
      </c>
      <c r="O232" s="499">
        <v>0</v>
      </c>
      <c r="P232" s="498">
        <v>0</v>
      </c>
      <c r="Q232" s="499">
        <v>1</v>
      </c>
      <c r="R232" s="498">
        <v>0</v>
      </c>
      <c r="S232" s="499">
        <v>0</v>
      </c>
      <c r="T232" s="498">
        <v>1</v>
      </c>
      <c r="U232" s="499">
        <v>1</v>
      </c>
      <c r="V232" s="500">
        <v>0</v>
      </c>
      <c r="W232" s="499">
        <v>2</v>
      </c>
      <c r="X232" s="500">
        <v>0</v>
      </c>
      <c r="Y232" s="499">
        <v>4</v>
      </c>
      <c r="Z232" s="500">
        <v>4</v>
      </c>
      <c r="AA232" s="499">
        <v>2</v>
      </c>
      <c r="AB232" s="500">
        <v>7</v>
      </c>
      <c r="AC232" s="499">
        <v>2</v>
      </c>
      <c r="AD232" s="500">
        <v>2</v>
      </c>
      <c r="AE232" s="499">
        <v>1</v>
      </c>
      <c r="AF232" s="500">
        <v>1</v>
      </c>
      <c r="AG232" s="499">
        <v>1</v>
      </c>
      <c r="AH232" s="500">
        <v>1</v>
      </c>
      <c r="AI232" s="499">
        <v>2</v>
      </c>
      <c r="AJ232" s="500">
        <v>0</v>
      </c>
      <c r="AK232" s="499">
        <v>0</v>
      </c>
      <c r="AL232" s="500">
        <v>1</v>
      </c>
      <c r="AM232" s="499">
        <v>1</v>
      </c>
      <c r="AN232" s="500">
        <v>0</v>
      </c>
      <c r="AO232" s="501">
        <v>0</v>
      </c>
      <c r="AP232" s="502">
        <v>0</v>
      </c>
      <c r="AQ232" s="466"/>
      <c r="AR232" s="513"/>
      <c r="AS232" s="513"/>
      <c r="AT232" s="499">
        <v>0</v>
      </c>
      <c r="AU232" s="499">
        <v>0</v>
      </c>
      <c r="AV232" s="505">
        <v>3</v>
      </c>
      <c r="AW232" s="505">
        <v>0</v>
      </c>
      <c r="AX232" s="498">
        <v>0</v>
      </c>
      <c r="AY232" s="468" t="str">
        <f t="shared" si="151"/>
        <v/>
      </c>
      <c r="BU232" s="4"/>
      <c r="BV232" s="4"/>
      <c r="BW232" s="5"/>
      <c r="CA232" s="32" t="str">
        <f t="shared" si="152"/>
        <v/>
      </c>
      <c r="CB232" s="32"/>
      <c r="CC232" s="32" t="str">
        <f t="shared" si="153"/>
        <v/>
      </c>
      <c r="CD232" s="32" t="str">
        <f t="shared" si="154"/>
        <v/>
      </c>
      <c r="CE232" s="32" t="str">
        <f t="shared" si="155"/>
        <v/>
      </c>
      <c r="CF232" s="32"/>
      <c r="CG232" s="32" t="str">
        <f t="shared" si="156"/>
        <v/>
      </c>
      <c r="DA232" s="33">
        <f t="shared" si="157"/>
        <v>0</v>
      </c>
      <c r="DB232" s="33"/>
      <c r="DC232" s="33"/>
      <c r="DD232" s="33">
        <f t="shared" si="158"/>
        <v>0</v>
      </c>
      <c r="DE232" s="33">
        <f t="shared" si="159"/>
        <v>0</v>
      </c>
      <c r="DF232" s="33"/>
      <c r="DG232" s="33">
        <f t="shared" si="160"/>
        <v>0</v>
      </c>
    </row>
    <row r="233" spans="1:111" ht="14.25" customHeight="1" x14ac:dyDescent="0.2">
      <c r="A233" s="3290"/>
      <c r="B233" s="3300" t="s">
        <v>273</v>
      </c>
      <c r="C233" s="3301"/>
      <c r="D233" s="417">
        <f t="shared" si="149"/>
        <v>6</v>
      </c>
      <c r="E233" s="488">
        <f t="shared" si="161"/>
        <v>2</v>
      </c>
      <c r="F233" s="489">
        <f t="shared" si="161"/>
        <v>4</v>
      </c>
      <c r="G233" s="497">
        <v>0</v>
      </c>
      <c r="H233" s="498">
        <v>0</v>
      </c>
      <c r="I233" s="499">
        <v>0</v>
      </c>
      <c r="J233" s="498">
        <v>0</v>
      </c>
      <c r="K233" s="499">
        <v>0</v>
      </c>
      <c r="L233" s="498">
        <v>0</v>
      </c>
      <c r="M233" s="499">
        <v>0</v>
      </c>
      <c r="N233" s="498">
        <v>0</v>
      </c>
      <c r="O233" s="499">
        <v>0</v>
      </c>
      <c r="P233" s="498">
        <v>0</v>
      </c>
      <c r="Q233" s="499">
        <v>0</v>
      </c>
      <c r="R233" s="498">
        <v>0</v>
      </c>
      <c r="S233" s="499">
        <v>0</v>
      </c>
      <c r="T233" s="498">
        <v>0</v>
      </c>
      <c r="U233" s="499">
        <v>0</v>
      </c>
      <c r="V233" s="500">
        <v>0</v>
      </c>
      <c r="W233" s="499">
        <v>0</v>
      </c>
      <c r="X233" s="500">
        <v>0</v>
      </c>
      <c r="Y233" s="499">
        <v>0</v>
      </c>
      <c r="Z233" s="500">
        <v>0</v>
      </c>
      <c r="AA233" s="499">
        <v>0</v>
      </c>
      <c r="AB233" s="500">
        <v>0</v>
      </c>
      <c r="AC233" s="499">
        <v>0</v>
      </c>
      <c r="AD233" s="500">
        <v>1</v>
      </c>
      <c r="AE233" s="499">
        <v>0</v>
      </c>
      <c r="AF233" s="500">
        <v>0</v>
      </c>
      <c r="AG233" s="499">
        <v>1</v>
      </c>
      <c r="AH233" s="500">
        <v>1</v>
      </c>
      <c r="AI233" s="499">
        <v>0</v>
      </c>
      <c r="AJ233" s="500">
        <v>0</v>
      </c>
      <c r="AK233" s="499">
        <v>0</v>
      </c>
      <c r="AL233" s="500">
        <v>2</v>
      </c>
      <c r="AM233" s="499">
        <v>1</v>
      </c>
      <c r="AN233" s="500">
        <v>0</v>
      </c>
      <c r="AO233" s="501">
        <v>0</v>
      </c>
      <c r="AP233" s="502">
        <v>0</v>
      </c>
      <c r="AQ233" s="503"/>
      <c r="AR233" s="504"/>
      <c r="AS233" s="504"/>
      <c r="AT233" s="499">
        <v>0</v>
      </c>
      <c r="AU233" s="499">
        <v>0</v>
      </c>
      <c r="AV233" s="505">
        <v>0</v>
      </c>
      <c r="AW233" s="505">
        <v>0</v>
      </c>
      <c r="AX233" s="498">
        <v>0</v>
      </c>
      <c r="AY233" s="468" t="str">
        <f t="shared" si="151"/>
        <v/>
      </c>
      <c r="BU233" s="4"/>
      <c r="BV233" s="4"/>
      <c r="BW233" s="5"/>
      <c r="CA233" s="32" t="str">
        <f t="shared" si="152"/>
        <v/>
      </c>
      <c r="CB233" s="32"/>
      <c r="CC233" s="32" t="str">
        <f t="shared" si="153"/>
        <v/>
      </c>
      <c r="CD233" s="32" t="str">
        <f t="shared" si="154"/>
        <v/>
      </c>
      <c r="CE233" s="32" t="str">
        <f t="shared" si="155"/>
        <v/>
      </c>
      <c r="CF233" s="32"/>
      <c r="CG233" s="32" t="str">
        <f t="shared" si="156"/>
        <v/>
      </c>
      <c r="DA233" s="33">
        <f t="shared" si="157"/>
        <v>0</v>
      </c>
      <c r="DB233" s="33"/>
      <c r="DC233" s="33"/>
      <c r="DD233" s="33">
        <f t="shared" si="158"/>
        <v>0</v>
      </c>
      <c r="DE233" s="33">
        <f t="shared" si="159"/>
        <v>0</v>
      </c>
      <c r="DF233" s="33"/>
      <c r="DG233" s="33">
        <f t="shared" si="160"/>
        <v>0</v>
      </c>
    </row>
    <row r="234" spans="1:111" ht="14.25" customHeight="1" x14ac:dyDescent="0.2">
      <c r="A234" s="3855"/>
      <c r="B234" s="3302" t="s">
        <v>274</v>
      </c>
      <c r="C234" s="3302"/>
      <c r="D234" s="506">
        <f t="shared" si="149"/>
        <v>6</v>
      </c>
      <c r="E234" s="507">
        <f t="shared" si="161"/>
        <v>4</v>
      </c>
      <c r="F234" s="508">
        <f t="shared" si="161"/>
        <v>2</v>
      </c>
      <c r="G234" s="3528"/>
      <c r="H234" s="3528"/>
      <c r="I234" s="474">
        <v>0</v>
      </c>
      <c r="J234" s="473">
        <v>0</v>
      </c>
      <c r="K234" s="474">
        <v>0</v>
      </c>
      <c r="L234" s="473">
        <v>0</v>
      </c>
      <c r="M234" s="474">
        <v>0</v>
      </c>
      <c r="N234" s="473">
        <v>0</v>
      </c>
      <c r="O234" s="474">
        <v>0</v>
      </c>
      <c r="P234" s="473">
        <v>0</v>
      </c>
      <c r="Q234" s="474">
        <v>0</v>
      </c>
      <c r="R234" s="473">
        <v>0</v>
      </c>
      <c r="S234" s="474">
        <v>0</v>
      </c>
      <c r="T234" s="473">
        <v>0</v>
      </c>
      <c r="U234" s="474">
        <v>0</v>
      </c>
      <c r="V234" s="475">
        <v>0</v>
      </c>
      <c r="W234" s="474">
        <v>0</v>
      </c>
      <c r="X234" s="475">
        <v>0</v>
      </c>
      <c r="Y234" s="474">
        <v>1</v>
      </c>
      <c r="Z234" s="475">
        <v>0</v>
      </c>
      <c r="AA234" s="474">
        <v>0</v>
      </c>
      <c r="AB234" s="475">
        <v>0</v>
      </c>
      <c r="AC234" s="474">
        <v>1</v>
      </c>
      <c r="AD234" s="475">
        <v>1</v>
      </c>
      <c r="AE234" s="474">
        <v>2</v>
      </c>
      <c r="AF234" s="475">
        <v>1</v>
      </c>
      <c r="AG234" s="474">
        <v>0</v>
      </c>
      <c r="AH234" s="475">
        <v>0</v>
      </c>
      <c r="AI234" s="474">
        <v>0</v>
      </c>
      <c r="AJ234" s="475">
        <v>0</v>
      </c>
      <c r="AK234" s="474">
        <v>0</v>
      </c>
      <c r="AL234" s="475">
        <v>0</v>
      </c>
      <c r="AM234" s="474">
        <v>0</v>
      </c>
      <c r="AN234" s="475">
        <v>0</v>
      </c>
      <c r="AO234" s="476">
        <v>0</v>
      </c>
      <c r="AP234" s="477">
        <v>0</v>
      </c>
      <c r="AQ234" s="509"/>
      <c r="AR234" s="510"/>
      <c r="AS234" s="510"/>
      <c r="AT234" s="474">
        <v>0</v>
      </c>
      <c r="AU234" s="474">
        <v>0</v>
      </c>
      <c r="AV234" s="478">
        <v>0</v>
      </c>
      <c r="AW234" s="478">
        <v>0</v>
      </c>
      <c r="AX234" s="473">
        <v>0</v>
      </c>
      <c r="AY234" s="468" t="str">
        <f t="shared" si="151"/>
        <v/>
      </c>
      <c r="BU234" s="4"/>
      <c r="BV234" s="4"/>
      <c r="BW234" s="5"/>
      <c r="CA234" s="32" t="str">
        <f t="shared" si="152"/>
        <v/>
      </c>
      <c r="CB234" s="32"/>
      <c r="CC234" s="32" t="str">
        <f t="shared" si="153"/>
        <v/>
      </c>
      <c r="CD234" s="32" t="str">
        <f t="shared" si="154"/>
        <v/>
      </c>
      <c r="CE234" s="32" t="str">
        <f t="shared" si="155"/>
        <v/>
      </c>
      <c r="CF234" s="32"/>
      <c r="CG234" s="32" t="str">
        <f t="shared" si="156"/>
        <v/>
      </c>
      <c r="DA234" s="33">
        <f t="shared" si="157"/>
        <v>0</v>
      </c>
      <c r="DB234" s="33"/>
      <c r="DC234" s="33"/>
      <c r="DD234" s="33">
        <f t="shared" si="158"/>
        <v>0</v>
      </c>
      <c r="DE234" s="33">
        <f t="shared" si="159"/>
        <v>0</v>
      </c>
      <c r="DF234" s="33"/>
      <c r="DG234" s="33">
        <f t="shared" si="160"/>
        <v>0</v>
      </c>
    </row>
    <row r="235" spans="1:111" x14ac:dyDescent="0.2">
      <c r="A235" s="4161" t="s">
        <v>94</v>
      </c>
      <c r="B235" s="3296" t="s">
        <v>269</v>
      </c>
      <c r="C235" s="3296"/>
      <c r="D235" s="2595">
        <f t="shared" si="149"/>
        <v>55</v>
      </c>
      <c r="E235" s="2615">
        <f t="shared" si="161"/>
        <v>23</v>
      </c>
      <c r="F235" s="2616">
        <f t="shared" si="161"/>
        <v>32</v>
      </c>
      <c r="G235" s="2608">
        <v>0</v>
      </c>
      <c r="H235" s="2609">
        <v>0</v>
      </c>
      <c r="I235" s="2610">
        <v>0</v>
      </c>
      <c r="J235" s="2609">
        <v>0</v>
      </c>
      <c r="K235" s="2610">
        <v>0</v>
      </c>
      <c r="L235" s="2609">
        <v>0</v>
      </c>
      <c r="M235" s="2610">
        <v>0</v>
      </c>
      <c r="N235" s="2609">
        <v>0</v>
      </c>
      <c r="O235" s="2610">
        <v>0</v>
      </c>
      <c r="P235" s="2609">
        <v>0</v>
      </c>
      <c r="Q235" s="2610">
        <v>0</v>
      </c>
      <c r="R235" s="2609">
        <v>0</v>
      </c>
      <c r="S235" s="2610">
        <v>0</v>
      </c>
      <c r="T235" s="2609">
        <v>0</v>
      </c>
      <c r="U235" s="2610">
        <v>0</v>
      </c>
      <c r="V235" s="2611">
        <v>0</v>
      </c>
      <c r="W235" s="2610">
        <v>4</v>
      </c>
      <c r="X235" s="2611">
        <v>3</v>
      </c>
      <c r="Y235" s="2610">
        <v>4</v>
      </c>
      <c r="Z235" s="2611">
        <v>0</v>
      </c>
      <c r="AA235" s="2610">
        <v>3</v>
      </c>
      <c r="AB235" s="2611">
        <v>2</v>
      </c>
      <c r="AC235" s="2610">
        <v>5</v>
      </c>
      <c r="AD235" s="2611">
        <v>8</v>
      </c>
      <c r="AE235" s="2610">
        <v>1</v>
      </c>
      <c r="AF235" s="2611">
        <v>6</v>
      </c>
      <c r="AG235" s="2610">
        <v>4</v>
      </c>
      <c r="AH235" s="2611">
        <v>5</v>
      </c>
      <c r="AI235" s="2610">
        <v>0</v>
      </c>
      <c r="AJ235" s="2611">
        <v>6</v>
      </c>
      <c r="AK235" s="2610">
        <v>2</v>
      </c>
      <c r="AL235" s="2611">
        <v>2</v>
      </c>
      <c r="AM235" s="2610">
        <v>0</v>
      </c>
      <c r="AN235" s="2611">
        <v>0</v>
      </c>
      <c r="AO235" s="485">
        <v>5</v>
      </c>
      <c r="AP235" s="486">
        <v>2</v>
      </c>
      <c r="AQ235" s="2608">
        <v>44</v>
      </c>
      <c r="AR235" s="487">
        <v>42</v>
      </c>
      <c r="AS235" s="2608">
        <v>14</v>
      </c>
      <c r="AT235" s="483">
        <v>0</v>
      </c>
      <c r="AU235" s="483">
        <v>0</v>
      </c>
      <c r="AV235" s="487">
        <v>0</v>
      </c>
      <c r="AW235" s="487">
        <v>0</v>
      </c>
      <c r="AX235" s="482">
        <v>0</v>
      </c>
      <c r="AY235" s="468" t="str">
        <f t="shared" si="151"/>
        <v/>
      </c>
      <c r="BU235" s="4"/>
      <c r="BV235" s="4"/>
      <c r="BW235" s="5"/>
      <c r="CA235" s="32" t="str">
        <f t="shared" si="152"/>
        <v/>
      </c>
      <c r="CB235" s="32" t="str">
        <f>IF(DB235=1,"* La consulta pertinente según Protocolo de Referencia NO DEBE ser mayor al Total registrado. ","")</f>
        <v/>
      </c>
      <c r="CC235" s="32" t="str">
        <f t="shared" si="153"/>
        <v/>
      </c>
      <c r="CD235" s="32" t="str">
        <f t="shared" si="154"/>
        <v/>
      </c>
      <c r="CE235" s="32" t="str">
        <f t="shared" si="155"/>
        <v/>
      </c>
      <c r="CF235" s="32"/>
      <c r="CG235" s="32" t="str">
        <f t="shared" si="156"/>
        <v/>
      </c>
      <c r="DA235" s="33">
        <f t="shared" si="157"/>
        <v>0</v>
      </c>
      <c r="DB235" s="33">
        <f>IF(D235&lt;AQ235,1,0)</f>
        <v>0</v>
      </c>
      <c r="DC235" s="33">
        <f>IF(D235&lt;AR235,1,0)</f>
        <v>0</v>
      </c>
      <c r="DD235" s="33">
        <f t="shared" si="158"/>
        <v>0</v>
      </c>
      <c r="DE235" s="33">
        <f t="shared" si="159"/>
        <v>0</v>
      </c>
      <c r="DF235" s="33"/>
      <c r="DG235" s="33">
        <f t="shared" si="160"/>
        <v>0</v>
      </c>
    </row>
    <row r="236" spans="1:111" x14ac:dyDescent="0.2">
      <c r="A236" s="3290"/>
      <c r="B236" s="3297" t="s">
        <v>270</v>
      </c>
      <c r="C236" s="3297"/>
      <c r="D236" s="417">
        <f t="shared" si="149"/>
        <v>83</v>
      </c>
      <c r="E236" s="488">
        <f t="shared" si="161"/>
        <v>28</v>
      </c>
      <c r="F236" s="489">
        <f t="shared" si="161"/>
        <v>55</v>
      </c>
      <c r="G236" s="490">
        <v>0</v>
      </c>
      <c r="H236" s="491">
        <v>0</v>
      </c>
      <c r="I236" s="492">
        <v>0</v>
      </c>
      <c r="J236" s="491">
        <v>0</v>
      </c>
      <c r="K236" s="492">
        <v>0</v>
      </c>
      <c r="L236" s="491">
        <v>0</v>
      </c>
      <c r="M236" s="492">
        <v>0</v>
      </c>
      <c r="N236" s="491">
        <v>0</v>
      </c>
      <c r="O236" s="492">
        <v>0</v>
      </c>
      <c r="P236" s="491">
        <v>0</v>
      </c>
      <c r="Q236" s="492">
        <v>0</v>
      </c>
      <c r="R236" s="491">
        <v>0</v>
      </c>
      <c r="S236" s="492">
        <v>0</v>
      </c>
      <c r="T236" s="491">
        <v>0</v>
      </c>
      <c r="U236" s="492">
        <v>0</v>
      </c>
      <c r="V236" s="493">
        <v>0</v>
      </c>
      <c r="W236" s="492">
        <v>6</v>
      </c>
      <c r="X236" s="493">
        <v>5</v>
      </c>
      <c r="Y236" s="492">
        <v>3</v>
      </c>
      <c r="Z236" s="493">
        <v>1</v>
      </c>
      <c r="AA236" s="492">
        <v>2</v>
      </c>
      <c r="AB236" s="493">
        <v>3</v>
      </c>
      <c r="AC236" s="492">
        <v>4</v>
      </c>
      <c r="AD236" s="493">
        <v>12</v>
      </c>
      <c r="AE236" s="492">
        <v>4</v>
      </c>
      <c r="AF236" s="493">
        <v>7</v>
      </c>
      <c r="AG236" s="492">
        <v>7</v>
      </c>
      <c r="AH236" s="493">
        <v>14</v>
      </c>
      <c r="AI236" s="492">
        <v>1</v>
      </c>
      <c r="AJ236" s="493">
        <v>10</v>
      </c>
      <c r="AK236" s="492">
        <v>1</v>
      </c>
      <c r="AL236" s="493">
        <v>2</v>
      </c>
      <c r="AM236" s="492">
        <v>0</v>
      </c>
      <c r="AN236" s="493">
        <v>1</v>
      </c>
      <c r="AO236" s="494">
        <v>10</v>
      </c>
      <c r="AP236" s="495">
        <v>8</v>
      </c>
      <c r="AQ236" s="466"/>
      <c r="AR236" s="513"/>
      <c r="AS236" s="481">
        <v>21</v>
      </c>
      <c r="AT236" s="492">
        <v>0</v>
      </c>
      <c r="AU236" s="492">
        <v>0</v>
      </c>
      <c r="AV236" s="496">
        <v>0</v>
      </c>
      <c r="AW236" s="496">
        <v>0</v>
      </c>
      <c r="AX236" s="491">
        <v>0</v>
      </c>
      <c r="AY236" s="468" t="str">
        <f t="shared" si="151"/>
        <v/>
      </c>
      <c r="BU236" s="4"/>
      <c r="BV236" s="4"/>
      <c r="BW236" s="5"/>
      <c r="CA236" s="32" t="str">
        <f t="shared" si="152"/>
        <v/>
      </c>
      <c r="CB236" s="32"/>
      <c r="CC236" s="32" t="str">
        <f t="shared" si="153"/>
        <v/>
      </c>
      <c r="CD236" s="32" t="str">
        <f t="shared" si="154"/>
        <v/>
      </c>
      <c r="CE236" s="32" t="str">
        <f t="shared" si="155"/>
        <v/>
      </c>
      <c r="CF236" s="32"/>
      <c r="CG236" s="32" t="str">
        <f t="shared" si="156"/>
        <v/>
      </c>
      <c r="DA236" s="33">
        <f t="shared" si="157"/>
        <v>0</v>
      </c>
      <c r="DB236" s="33"/>
      <c r="DC236" s="33"/>
      <c r="DD236" s="33">
        <f t="shared" si="158"/>
        <v>0</v>
      </c>
      <c r="DE236" s="33">
        <f t="shared" si="159"/>
        <v>0</v>
      </c>
      <c r="DF236" s="33"/>
      <c r="DG236" s="33">
        <f t="shared" si="160"/>
        <v>0</v>
      </c>
    </row>
    <row r="237" spans="1:111" ht="14.25" customHeight="1" x14ac:dyDescent="0.2">
      <c r="A237" s="3290"/>
      <c r="B237" s="3300" t="s">
        <v>271</v>
      </c>
      <c r="C237" s="3301"/>
      <c r="D237" s="417">
        <f t="shared" si="149"/>
        <v>42</v>
      </c>
      <c r="E237" s="488">
        <f t="shared" si="161"/>
        <v>20</v>
      </c>
      <c r="F237" s="489">
        <f t="shared" si="161"/>
        <v>22</v>
      </c>
      <c r="G237" s="490">
        <v>0</v>
      </c>
      <c r="H237" s="491">
        <v>0</v>
      </c>
      <c r="I237" s="492">
        <v>0</v>
      </c>
      <c r="J237" s="491">
        <v>0</v>
      </c>
      <c r="K237" s="492">
        <v>0</v>
      </c>
      <c r="L237" s="491">
        <v>0</v>
      </c>
      <c r="M237" s="492">
        <v>0</v>
      </c>
      <c r="N237" s="491">
        <v>0</v>
      </c>
      <c r="O237" s="492">
        <v>0</v>
      </c>
      <c r="P237" s="491">
        <v>0</v>
      </c>
      <c r="Q237" s="492">
        <v>0</v>
      </c>
      <c r="R237" s="491">
        <v>0</v>
      </c>
      <c r="S237" s="492">
        <v>0</v>
      </c>
      <c r="T237" s="491">
        <v>0</v>
      </c>
      <c r="U237" s="492">
        <v>0</v>
      </c>
      <c r="V237" s="493">
        <v>0</v>
      </c>
      <c r="W237" s="492">
        <v>3</v>
      </c>
      <c r="X237" s="493">
        <v>1</v>
      </c>
      <c r="Y237" s="492">
        <v>5</v>
      </c>
      <c r="Z237" s="493">
        <v>0</v>
      </c>
      <c r="AA237" s="492">
        <v>1</v>
      </c>
      <c r="AB237" s="493">
        <v>2</v>
      </c>
      <c r="AC237" s="492">
        <v>3</v>
      </c>
      <c r="AD237" s="493">
        <v>4</v>
      </c>
      <c r="AE237" s="492">
        <v>2</v>
      </c>
      <c r="AF237" s="493">
        <v>4</v>
      </c>
      <c r="AG237" s="492">
        <v>4</v>
      </c>
      <c r="AH237" s="493">
        <v>5</v>
      </c>
      <c r="AI237" s="492">
        <v>0</v>
      </c>
      <c r="AJ237" s="493">
        <v>4</v>
      </c>
      <c r="AK237" s="492">
        <v>2</v>
      </c>
      <c r="AL237" s="493">
        <v>2</v>
      </c>
      <c r="AM237" s="492">
        <v>0</v>
      </c>
      <c r="AN237" s="493">
        <v>0</v>
      </c>
      <c r="AO237" s="494">
        <v>4</v>
      </c>
      <c r="AP237" s="495">
        <v>2</v>
      </c>
      <c r="AQ237" s="466"/>
      <c r="AR237" s="513"/>
      <c r="AS237" s="513"/>
      <c r="AT237" s="492">
        <v>0</v>
      </c>
      <c r="AU237" s="492">
        <v>0</v>
      </c>
      <c r="AV237" s="496">
        <v>0</v>
      </c>
      <c r="AW237" s="496">
        <v>0</v>
      </c>
      <c r="AX237" s="491">
        <v>0</v>
      </c>
      <c r="AY237" s="468" t="str">
        <f t="shared" si="151"/>
        <v/>
      </c>
      <c r="BU237" s="4"/>
      <c r="BV237" s="4"/>
      <c r="BW237" s="5"/>
      <c r="CA237" s="32" t="str">
        <f t="shared" si="152"/>
        <v/>
      </c>
      <c r="CB237" s="32"/>
      <c r="CC237" s="32" t="str">
        <f t="shared" si="153"/>
        <v/>
      </c>
      <c r="CD237" s="32" t="str">
        <f t="shared" si="154"/>
        <v/>
      </c>
      <c r="CE237" s="32" t="str">
        <f t="shared" si="155"/>
        <v/>
      </c>
      <c r="CF237" s="32"/>
      <c r="CG237" s="32" t="str">
        <f t="shared" si="156"/>
        <v/>
      </c>
      <c r="DA237" s="33">
        <f t="shared" si="157"/>
        <v>0</v>
      </c>
      <c r="DB237" s="33"/>
      <c r="DC237" s="33"/>
      <c r="DD237" s="33">
        <f t="shared" si="158"/>
        <v>0</v>
      </c>
      <c r="DE237" s="33">
        <f t="shared" si="159"/>
        <v>0</v>
      </c>
      <c r="DF237" s="33"/>
      <c r="DG237" s="33">
        <f t="shared" si="160"/>
        <v>0</v>
      </c>
    </row>
    <row r="238" spans="1:111" ht="14.25" customHeight="1" x14ac:dyDescent="0.2">
      <c r="A238" s="3290"/>
      <c r="B238" s="3297" t="s">
        <v>272</v>
      </c>
      <c r="C238" s="3297"/>
      <c r="D238" s="417">
        <f t="shared" si="149"/>
        <v>32</v>
      </c>
      <c r="E238" s="488">
        <f t="shared" si="161"/>
        <v>8</v>
      </c>
      <c r="F238" s="489">
        <f t="shared" si="161"/>
        <v>24</v>
      </c>
      <c r="G238" s="497">
        <v>0</v>
      </c>
      <c r="H238" s="498">
        <v>0</v>
      </c>
      <c r="I238" s="499">
        <v>0</v>
      </c>
      <c r="J238" s="498">
        <v>0</v>
      </c>
      <c r="K238" s="499">
        <v>0</v>
      </c>
      <c r="L238" s="498">
        <v>0</v>
      </c>
      <c r="M238" s="499">
        <v>0</v>
      </c>
      <c r="N238" s="498">
        <v>0</v>
      </c>
      <c r="O238" s="499">
        <v>0</v>
      </c>
      <c r="P238" s="498">
        <v>0</v>
      </c>
      <c r="Q238" s="499">
        <v>0</v>
      </c>
      <c r="R238" s="498">
        <v>0</v>
      </c>
      <c r="S238" s="499">
        <v>0</v>
      </c>
      <c r="T238" s="498">
        <v>0</v>
      </c>
      <c r="U238" s="499">
        <v>0</v>
      </c>
      <c r="V238" s="500">
        <v>0</v>
      </c>
      <c r="W238" s="499">
        <v>0</v>
      </c>
      <c r="X238" s="500">
        <v>2</v>
      </c>
      <c r="Y238" s="499">
        <v>0</v>
      </c>
      <c r="Z238" s="500">
        <v>0</v>
      </c>
      <c r="AA238" s="499">
        <v>1</v>
      </c>
      <c r="AB238" s="500">
        <v>0</v>
      </c>
      <c r="AC238" s="499">
        <v>2</v>
      </c>
      <c r="AD238" s="500">
        <v>5</v>
      </c>
      <c r="AE238" s="499">
        <v>0</v>
      </c>
      <c r="AF238" s="500">
        <v>3</v>
      </c>
      <c r="AG238" s="499">
        <v>5</v>
      </c>
      <c r="AH238" s="500">
        <v>7</v>
      </c>
      <c r="AI238" s="499">
        <v>0</v>
      </c>
      <c r="AJ238" s="500">
        <v>4</v>
      </c>
      <c r="AK238" s="499">
        <v>0</v>
      </c>
      <c r="AL238" s="500">
        <v>2</v>
      </c>
      <c r="AM238" s="499">
        <v>0</v>
      </c>
      <c r="AN238" s="500">
        <v>1</v>
      </c>
      <c r="AO238" s="501">
        <v>2</v>
      </c>
      <c r="AP238" s="502">
        <v>3</v>
      </c>
      <c r="AQ238" s="466"/>
      <c r="AR238" s="513"/>
      <c r="AS238" s="513"/>
      <c r="AT238" s="499">
        <v>0</v>
      </c>
      <c r="AU238" s="499">
        <v>0</v>
      </c>
      <c r="AV238" s="505">
        <v>0</v>
      </c>
      <c r="AW238" s="505">
        <v>0</v>
      </c>
      <c r="AX238" s="498">
        <v>0</v>
      </c>
      <c r="AY238" s="468" t="str">
        <f t="shared" si="151"/>
        <v/>
      </c>
      <c r="BU238" s="4"/>
      <c r="BV238" s="4"/>
      <c r="BW238" s="5"/>
      <c r="CA238" s="32" t="str">
        <f t="shared" si="152"/>
        <v/>
      </c>
      <c r="CB238" s="32"/>
      <c r="CC238" s="32" t="str">
        <f t="shared" si="153"/>
        <v/>
      </c>
      <c r="CD238" s="32" t="str">
        <f t="shared" si="154"/>
        <v/>
      </c>
      <c r="CE238" s="32" t="str">
        <f t="shared" si="155"/>
        <v/>
      </c>
      <c r="CF238" s="32"/>
      <c r="CG238" s="32" t="str">
        <f t="shared" si="156"/>
        <v/>
      </c>
      <c r="DA238" s="33">
        <f t="shared" si="157"/>
        <v>0</v>
      </c>
      <c r="DB238" s="33"/>
      <c r="DC238" s="33"/>
      <c r="DD238" s="33">
        <f t="shared" si="158"/>
        <v>0</v>
      </c>
      <c r="DE238" s="33">
        <f t="shared" si="159"/>
        <v>0</v>
      </c>
      <c r="DF238" s="33"/>
      <c r="DG238" s="33">
        <f t="shared" si="160"/>
        <v>0</v>
      </c>
    </row>
    <row r="239" spans="1:111" ht="14.25" customHeight="1" x14ac:dyDescent="0.2">
      <c r="A239" s="3290"/>
      <c r="B239" s="3300" t="s">
        <v>273</v>
      </c>
      <c r="C239" s="3301"/>
      <c r="D239" s="417">
        <f t="shared" si="149"/>
        <v>8</v>
      </c>
      <c r="E239" s="488">
        <f t="shared" si="161"/>
        <v>4</v>
      </c>
      <c r="F239" s="489">
        <f t="shared" si="161"/>
        <v>4</v>
      </c>
      <c r="G239" s="497">
        <v>0</v>
      </c>
      <c r="H239" s="498">
        <v>0</v>
      </c>
      <c r="I239" s="499">
        <v>0</v>
      </c>
      <c r="J239" s="498">
        <v>0</v>
      </c>
      <c r="K239" s="499">
        <v>0</v>
      </c>
      <c r="L239" s="498">
        <v>0</v>
      </c>
      <c r="M239" s="499">
        <v>0</v>
      </c>
      <c r="N239" s="498">
        <v>0</v>
      </c>
      <c r="O239" s="499">
        <v>0</v>
      </c>
      <c r="P239" s="498">
        <v>0</v>
      </c>
      <c r="Q239" s="499">
        <v>0</v>
      </c>
      <c r="R239" s="498">
        <v>0</v>
      </c>
      <c r="S239" s="499">
        <v>0</v>
      </c>
      <c r="T239" s="498">
        <v>0</v>
      </c>
      <c r="U239" s="499">
        <v>0</v>
      </c>
      <c r="V239" s="500">
        <v>0</v>
      </c>
      <c r="W239" s="499">
        <v>1</v>
      </c>
      <c r="X239" s="500">
        <v>0</v>
      </c>
      <c r="Y239" s="499">
        <v>1</v>
      </c>
      <c r="Z239" s="500">
        <v>1</v>
      </c>
      <c r="AA239" s="499">
        <v>0</v>
      </c>
      <c r="AB239" s="500">
        <v>0</v>
      </c>
      <c r="AC239" s="499">
        <v>1</v>
      </c>
      <c r="AD239" s="500">
        <v>0</v>
      </c>
      <c r="AE239" s="499">
        <v>0</v>
      </c>
      <c r="AF239" s="500">
        <v>1</v>
      </c>
      <c r="AG239" s="499">
        <v>1</v>
      </c>
      <c r="AH239" s="500">
        <v>2</v>
      </c>
      <c r="AI239" s="499">
        <v>0</v>
      </c>
      <c r="AJ239" s="500">
        <v>0</v>
      </c>
      <c r="AK239" s="499">
        <v>0</v>
      </c>
      <c r="AL239" s="500">
        <v>0</v>
      </c>
      <c r="AM239" s="499">
        <v>0</v>
      </c>
      <c r="AN239" s="500">
        <v>0</v>
      </c>
      <c r="AO239" s="501">
        <v>0</v>
      </c>
      <c r="AP239" s="502">
        <v>0</v>
      </c>
      <c r="AQ239" s="503"/>
      <c r="AR239" s="504"/>
      <c r="AS239" s="504"/>
      <c r="AT239" s="499">
        <v>0</v>
      </c>
      <c r="AU239" s="499">
        <v>0</v>
      </c>
      <c r="AV239" s="505">
        <v>0</v>
      </c>
      <c r="AW239" s="505">
        <v>0</v>
      </c>
      <c r="AX239" s="498">
        <v>0</v>
      </c>
      <c r="AY239" s="468" t="str">
        <f t="shared" si="151"/>
        <v/>
      </c>
      <c r="BU239" s="4"/>
      <c r="BV239" s="4"/>
      <c r="BW239" s="5"/>
      <c r="CA239" s="32" t="str">
        <f t="shared" si="152"/>
        <v/>
      </c>
      <c r="CB239" s="32"/>
      <c r="CC239" s="32" t="str">
        <f t="shared" si="153"/>
        <v/>
      </c>
      <c r="CD239" s="32" t="str">
        <f t="shared" si="154"/>
        <v/>
      </c>
      <c r="CE239" s="32" t="str">
        <f t="shared" si="155"/>
        <v/>
      </c>
      <c r="CF239" s="32"/>
      <c r="CG239" s="32" t="str">
        <f t="shared" si="156"/>
        <v/>
      </c>
      <c r="DA239" s="33">
        <f t="shared" si="157"/>
        <v>0</v>
      </c>
      <c r="DB239" s="33"/>
      <c r="DC239" s="33"/>
      <c r="DD239" s="33">
        <f t="shared" si="158"/>
        <v>0</v>
      </c>
      <c r="DE239" s="33">
        <f t="shared" si="159"/>
        <v>0</v>
      </c>
      <c r="DF239" s="33"/>
      <c r="DG239" s="33">
        <f t="shared" si="160"/>
        <v>0</v>
      </c>
    </row>
    <row r="240" spans="1:111" ht="14.25" customHeight="1" x14ac:dyDescent="0.2">
      <c r="A240" s="3855"/>
      <c r="B240" s="3864" t="s">
        <v>274</v>
      </c>
      <c r="C240" s="3864"/>
      <c r="D240" s="506">
        <f t="shared" si="149"/>
        <v>1</v>
      </c>
      <c r="E240" s="507">
        <f t="shared" si="161"/>
        <v>0</v>
      </c>
      <c r="F240" s="508">
        <f t="shared" si="161"/>
        <v>1</v>
      </c>
      <c r="G240" s="3528"/>
      <c r="H240" s="3528"/>
      <c r="I240" s="474">
        <v>0</v>
      </c>
      <c r="J240" s="473">
        <v>0</v>
      </c>
      <c r="K240" s="474">
        <v>0</v>
      </c>
      <c r="L240" s="473">
        <v>0</v>
      </c>
      <c r="M240" s="474">
        <v>0</v>
      </c>
      <c r="N240" s="473">
        <v>0</v>
      </c>
      <c r="O240" s="474">
        <v>0</v>
      </c>
      <c r="P240" s="473">
        <v>0</v>
      </c>
      <c r="Q240" s="474">
        <v>0</v>
      </c>
      <c r="R240" s="473">
        <v>0</v>
      </c>
      <c r="S240" s="474">
        <v>0</v>
      </c>
      <c r="T240" s="473">
        <v>0</v>
      </c>
      <c r="U240" s="474">
        <v>0</v>
      </c>
      <c r="V240" s="475">
        <v>0</v>
      </c>
      <c r="W240" s="474">
        <v>0</v>
      </c>
      <c r="X240" s="475">
        <v>1</v>
      </c>
      <c r="Y240" s="474">
        <v>0</v>
      </c>
      <c r="Z240" s="475">
        <v>0</v>
      </c>
      <c r="AA240" s="474">
        <v>0</v>
      </c>
      <c r="AB240" s="475">
        <v>0</v>
      </c>
      <c r="AC240" s="474">
        <v>0</v>
      </c>
      <c r="AD240" s="475">
        <v>0</v>
      </c>
      <c r="AE240" s="474">
        <v>0</v>
      </c>
      <c r="AF240" s="475">
        <v>0</v>
      </c>
      <c r="AG240" s="474">
        <v>0</v>
      </c>
      <c r="AH240" s="475">
        <v>0</v>
      </c>
      <c r="AI240" s="474">
        <v>0</v>
      </c>
      <c r="AJ240" s="475">
        <v>0</v>
      </c>
      <c r="AK240" s="474">
        <v>0</v>
      </c>
      <c r="AL240" s="475">
        <v>0</v>
      </c>
      <c r="AM240" s="474">
        <v>0</v>
      </c>
      <c r="AN240" s="475">
        <v>0</v>
      </c>
      <c r="AO240" s="476">
        <v>0</v>
      </c>
      <c r="AP240" s="477">
        <v>0</v>
      </c>
      <c r="AQ240" s="509"/>
      <c r="AR240" s="510"/>
      <c r="AS240" s="510"/>
      <c r="AT240" s="474">
        <v>0</v>
      </c>
      <c r="AU240" s="474">
        <v>0</v>
      </c>
      <c r="AV240" s="478">
        <v>0</v>
      </c>
      <c r="AW240" s="478">
        <v>0</v>
      </c>
      <c r="AX240" s="473">
        <v>0</v>
      </c>
      <c r="AY240" s="468" t="str">
        <f t="shared" si="151"/>
        <v/>
      </c>
      <c r="BU240" s="4"/>
      <c r="BV240" s="4"/>
      <c r="BW240" s="5"/>
      <c r="CA240" s="32" t="str">
        <f t="shared" si="152"/>
        <v/>
      </c>
      <c r="CB240" s="32"/>
      <c r="CC240" s="32" t="str">
        <f t="shared" si="153"/>
        <v/>
      </c>
      <c r="CD240" s="32" t="str">
        <f t="shared" si="154"/>
        <v/>
      </c>
      <c r="CE240" s="32" t="str">
        <f t="shared" si="155"/>
        <v/>
      </c>
      <c r="CF240" s="32"/>
      <c r="CG240" s="32" t="str">
        <f t="shared" si="156"/>
        <v/>
      </c>
      <c r="DA240" s="33">
        <f t="shared" si="157"/>
        <v>0</v>
      </c>
      <c r="DB240" s="33"/>
      <c r="DC240" s="33"/>
      <c r="DD240" s="33">
        <f t="shared" si="158"/>
        <v>0</v>
      </c>
      <c r="DE240" s="33">
        <f t="shared" si="159"/>
        <v>0</v>
      </c>
      <c r="DF240" s="33"/>
      <c r="DG240" s="33">
        <f t="shared" si="160"/>
        <v>0</v>
      </c>
    </row>
    <row r="241" spans="1:111" x14ac:dyDescent="0.2">
      <c r="A241" s="4161" t="s">
        <v>275</v>
      </c>
      <c r="B241" s="3296" t="s">
        <v>269</v>
      </c>
      <c r="C241" s="3296"/>
      <c r="D241" s="2595">
        <f>SUM(E241+F241)</f>
        <v>56</v>
      </c>
      <c r="E241" s="2615">
        <f t="shared" si="161"/>
        <v>33</v>
      </c>
      <c r="F241" s="2616">
        <f t="shared" si="161"/>
        <v>23</v>
      </c>
      <c r="G241" s="2608">
        <v>0</v>
      </c>
      <c r="H241" s="2609">
        <v>1</v>
      </c>
      <c r="I241" s="2610">
        <v>1</v>
      </c>
      <c r="J241" s="2609">
        <v>0</v>
      </c>
      <c r="K241" s="2610">
        <v>2</v>
      </c>
      <c r="L241" s="2609">
        <v>4</v>
      </c>
      <c r="M241" s="2610">
        <v>4</v>
      </c>
      <c r="N241" s="2609">
        <v>4</v>
      </c>
      <c r="O241" s="2610">
        <v>3</v>
      </c>
      <c r="P241" s="2609">
        <v>1</v>
      </c>
      <c r="Q241" s="2610">
        <v>8</v>
      </c>
      <c r="R241" s="2609">
        <v>5</v>
      </c>
      <c r="S241" s="2610">
        <v>3</v>
      </c>
      <c r="T241" s="2609">
        <v>3</v>
      </c>
      <c r="U241" s="2610">
        <v>5</v>
      </c>
      <c r="V241" s="2609">
        <v>2</v>
      </c>
      <c r="W241" s="2610">
        <v>2</v>
      </c>
      <c r="X241" s="2609">
        <v>2</v>
      </c>
      <c r="Y241" s="2610">
        <v>5</v>
      </c>
      <c r="Z241" s="2609">
        <v>0</v>
      </c>
      <c r="AA241" s="2610">
        <v>0</v>
      </c>
      <c r="AB241" s="2609">
        <v>0</v>
      </c>
      <c r="AC241" s="2610">
        <v>0</v>
      </c>
      <c r="AD241" s="2609">
        <v>1</v>
      </c>
      <c r="AE241" s="2610">
        <v>0</v>
      </c>
      <c r="AF241" s="2609">
        <v>0</v>
      </c>
      <c r="AG241" s="2610">
        <v>0</v>
      </c>
      <c r="AH241" s="2609">
        <v>0</v>
      </c>
      <c r="AI241" s="2610">
        <v>0</v>
      </c>
      <c r="AJ241" s="2609">
        <v>0</v>
      </c>
      <c r="AK241" s="2610">
        <v>0</v>
      </c>
      <c r="AL241" s="2609">
        <v>0</v>
      </c>
      <c r="AM241" s="2610">
        <v>0</v>
      </c>
      <c r="AN241" s="2609">
        <v>0</v>
      </c>
      <c r="AO241" s="2612">
        <v>0</v>
      </c>
      <c r="AP241" s="2617"/>
      <c r="AQ241" s="2608">
        <v>22</v>
      </c>
      <c r="AR241" s="487">
        <v>21</v>
      </c>
      <c r="AS241" s="2608">
        <v>6</v>
      </c>
      <c r="AT241" s="483">
        <v>0</v>
      </c>
      <c r="AU241" s="483">
        <v>0</v>
      </c>
      <c r="AV241" s="487">
        <v>16</v>
      </c>
      <c r="AW241" s="487">
        <v>0</v>
      </c>
      <c r="AX241" s="482">
        <v>1</v>
      </c>
      <c r="AY241" s="468" t="str">
        <f t="shared" si="151"/>
        <v/>
      </c>
      <c r="BU241" s="4"/>
      <c r="BV241" s="4"/>
      <c r="BW241" s="5"/>
      <c r="CA241" s="32" t="str">
        <f t="shared" si="152"/>
        <v/>
      </c>
      <c r="CB241" s="32" t="str">
        <f>IF(DB241=1,"* La consulta pertinente según Protocolo de Referencia NO DEBE ser mayor al Total registrado. ","")</f>
        <v/>
      </c>
      <c r="CC241" s="32" t="str">
        <f t="shared" si="153"/>
        <v/>
      </c>
      <c r="CD241" s="32" t="str">
        <f t="shared" si="154"/>
        <v/>
      </c>
      <c r="CE241" s="32" t="str">
        <f t="shared" si="155"/>
        <v/>
      </c>
      <c r="CF241" s="32"/>
      <c r="CG241" s="32" t="str">
        <f t="shared" si="156"/>
        <v/>
      </c>
      <c r="DA241" s="33"/>
      <c r="DB241" s="33">
        <f>IF(D241&lt;AQ241,1,0)</f>
        <v>0</v>
      </c>
      <c r="DC241" s="33">
        <f>IF(D241&lt;AR241,1,0)</f>
        <v>0</v>
      </c>
      <c r="DD241" s="33">
        <f t="shared" si="158"/>
        <v>0</v>
      </c>
      <c r="DE241" s="33">
        <f t="shared" si="159"/>
        <v>0</v>
      </c>
      <c r="DF241" s="33"/>
      <c r="DG241" s="33">
        <f t="shared" si="160"/>
        <v>0</v>
      </c>
    </row>
    <row r="242" spans="1:111" x14ac:dyDescent="0.2">
      <c r="A242" s="3290"/>
      <c r="B242" s="3297" t="s">
        <v>270</v>
      </c>
      <c r="C242" s="3297"/>
      <c r="D242" s="417">
        <f t="shared" si="149"/>
        <v>117</v>
      </c>
      <c r="E242" s="488">
        <f t="shared" si="161"/>
        <v>72</v>
      </c>
      <c r="F242" s="489">
        <f t="shared" si="161"/>
        <v>45</v>
      </c>
      <c r="G242" s="490">
        <v>1</v>
      </c>
      <c r="H242" s="491">
        <v>0</v>
      </c>
      <c r="I242" s="492">
        <v>4</v>
      </c>
      <c r="J242" s="491">
        <v>1</v>
      </c>
      <c r="K242" s="492">
        <v>2</v>
      </c>
      <c r="L242" s="491">
        <v>4</v>
      </c>
      <c r="M242" s="492">
        <v>8</v>
      </c>
      <c r="N242" s="491">
        <v>6</v>
      </c>
      <c r="O242" s="492">
        <v>6</v>
      </c>
      <c r="P242" s="491">
        <v>9</v>
      </c>
      <c r="Q242" s="492">
        <v>6</v>
      </c>
      <c r="R242" s="491">
        <v>4</v>
      </c>
      <c r="S242" s="492">
        <v>11</v>
      </c>
      <c r="T242" s="491">
        <v>5</v>
      </c>
      <c r="U242" s="492">
        <v>13</v>
      </c>
      <c r="V242" s="491">
        <v>8</v>
      </c>
      <c r="W242" s="492">
        <v>14</v>
      </c>
      <c r="X242" s="491">
        <v>3</v>
      </c>
      <c r="Y242" s="492">
        <v>5</v>
      </c>
      <c r="Z242" s="491">
        <v>0</v>
      </c>
      <c r="AA242" s="492">
        <v>2</v>
      </c>
      <c r="AB242" s="491">
        <v>4</v>
      </c>
      <c r="AC242" s="492">
        <v>0</v>
      </c>
      <c r="AD242" s="491">
        <v>1</v>
      </c>
      <c r="AE242" s="492">
        <v>0</v>
      </c>
      <c r="AF242" s="491">
        <v>0</v>
      </c>
      <c r="AG242" s="492">
        <v>0</v>
      </c>
      <c r="AH242" s="491">
        <v>0</v>
      </c>
      <c r="AI242" s="492">
        <v>0</v>
      </c>
      <c r="AJ242" s="491">
        <v>0</v>
      </c>
      <c r="AK242" s="492">
        <v>0</v>
      </c>
      <c r="AL242" s="491">
        <v>0</v>
      </c>
      <c r="AM242" s="492">
        <v>0</v>
      </c>
      <c r="AN242" s="491">
        <v>0</v>
      </c>
      <c r="AO242" s="494">
        <v>0</v>
      </c>
      <c r="AP242" s="514"/>
      <c r="AQ242" s="466"/>
      <c r="AR242" s="513"/>
      <c r="AS242" s="481">
        <v>22</v>
      </c>
      <c r="AT242" s="492">
        <v>0</v>
      </c>
      <c r="AU242" s="492">
        <v>0</v>
      </c>
      <c r="AV242" s="496">
        <v>38</v>
      </c>
      <c r="AW242" s="496">
        <v>0</v>
      </c>
      <c r="AX242" s="491">
        <v>1</v>
      </c>
      <c r="AY242" s="468" t="str">
        <f t="shared" si="151"/>
        <v/>
      </c>
      <c r="BU242" s="4"/>
      <c r="BV242" s="4"/>
      <c r="BW242" s="5"/>
      <c r="CA242" s="32" t="str">
        <f t="shared" si="152"/>
        <v/>
      </c>
      <c r="CB242" s="32"/>
      <c r="CC242" s="32" t="str">
        <f t="shared" si="153"/>
        <v/>
      </c>
      <c r="CD242" s="32" t="str">
        <f t="shared" si="154"/>
        <v/>
      </c>
      <c r="CE242" s="32" t="str">
        <f t="shared" si="155"/>
        <v/>
      </c>
      <c r="CF242" s="32"/>
      <c r="CG242" s="32" t="str">
        <f t="shared" si="156"/>
        <v/>
      </c>
      <c r="DA242" s="33"/>
      <c r="DB242" s="33"/>
      <c r="DC242" s="33"/>
      <c r="DD242" s="33">
        <f t="shared" si="158"/>
        <v>0</v>
      </c>
      <c r="DE242" s="33">
        <f t="shared" si="159"/>
        <v>0</v>
      </c>
      <c r="DF242" s="33"/>
      <c r="DG242" s="33">
        <f t="shared" si="160"/>
        <v>0</v>
      </c>
    </row>
    <row r="243" spans="1:111" ht="14.25" customHeight="1" x14ac:dyDescent="0.2">
      <c r="A243" s="3290"/>
      <c r="B243" s="3297" t="s">
        <v>271</v>
      </c>
      <c r="C243" s="3297"/>
      <c r="D243" s="417">
        <f t="shared" si="149"/>
        <v>43</v>
      </c>
      <c r="E243" s="488">
        <f t="shared" si="161"/>
        <v>27</v>
      </c>
      <c r="F243" s="489">
        <f t="shared" si="161"/>
        <v>16</v>
      </c>
      <c r="G243" s="490">
        <v>0</v>
      </c>
      <c r="H243" s="491">
        <v>1</v>
      </c>
      <c r="I243" s="492">
        <v>1</v>
      </c>
      <c r="J243" s="491">
        <v>0</v>
      </c>
      <c r="K243" s="492">
        <v>1</v>
      </c>
      <c r="L243" s="491">
        <v>3</v>
      </c>
      <c r="M243" s="492">
        <v>4</v>
      </c>
      <c r="N243" s="491">
        <v>3</v>
      </c>
      <c r="O243" s="492">
        <v>2</v>
      </c>
      <c r="P243" s="491">
        <v>1</v>
      </c>
      <c r="Q243" s="492">
        <v>5</v>
      </c>
      <c r="R243" s="491">
        <v>2</v>
      </c>
      <c r="S243" s="492">
        <v>3</v>
      </c>
      <c r="T243" s="491">
        <v>2</v>
      </c>
      <c r="U243" s="492">
        <v>5</v>
      </c>
      <c r="V243" s="491">
        <v>2</v>
      </c>
      <c r="W243" s="492">
        <v>3</v>
      </c>
      <c r="X243" s="491">
        <v>1</v>
      </c>
      <c r="Y243" s="492">
        <v>3</v>
      </c>
      <c r="Z243" s="491">
        <v>0</v>
      </c>
      <c r="AA243" s="492">
        <v>0</v>
      </c>
      <c r="AB243" s="491">
        <v>0</v>
      </c>
      <c r="AC243" s="492">
        <v>0</v>
      </c>
      <c r="AD243" s="491">
        <v>1</v>
      </c>
      <c r="AE243" s="492">
        <v>0</v>
      </c>
      <c r="AF243" s="491">
        <v>0</v>
      </c>
      <c r="AG243" s="492">
        <v>0</v>
      </c>
      <c r="AH243" s="491">
        <v>0</v>
      </c>
      <c r="AI243" s="492">
        <v>0</v>
      </c>
      <c r="AJ243" s="491">
        <v>0</v>
      </c>
      <c r="AK243" s="492">
        <v>0</v>
      </c>
      <c r="AL243" s="491">
        <v>0</v>
      </c>
      <c r="AM243" s="492">
        <v>0</v>
      </c>
      <c r="AN243" s="491">
        <v>0</v>
      </c>
      <c r="AO243" s="494">
        <v>0</v>
      </c>
      <c r="AP243" s="514"/>
      <c r="AQ243" s="466"/>
      <c r="AR243" s="513"/>
      <c r="AS243" s="513"/>
      <c r="AT243" s="492">
        <v>0</v>
      </c>
      <c r="AU243" s="492">
        <v>0</v>
      </c>
      <c r="AV243" s="496">
        <v>2</v>
      </c>
      <c r="AW243" s="496">
        <v>0</v>
      </c>
      <c r="AX243" s="491">
        <v>1</v>
      </c>
      <c r="AY243" s="468" t="str">
        <f t="shared" si="151"/>
        <v/>
      </c>
      <c r="BU243" s="4"/>
      <c r="BV243" s="4"/>
      <c r="BW243" s="5"/>
      <c r="CA243" s="32" t="str">
        <f t="shared" si="152"/>
        <v/>
      </c>
      <c r="CB243" s="32"/>
      <c r="CC243" s="32" t="str">
        <f t="shared" si="153"/>
        <v/>
      </c>
      <c r="CD243" s="32" t="str">
        <f t="shared" si="154"/>
        <v/>
      </c>
      <c r="CE243" s="32" t="str">
        <f t="shared" si="155"/>
        <v/>
      </c>
      <c r="CF243" s="32"/>
      <c r="CG243" s="32" t="str">
        <f t="shared" si="156"/>
        <v/>
      </c>
      <c r="DA243" s="33"/>
      <c r="DB243" s="33"/>
      <c r="DC243" s="33"/>
      <c r="DD243" s="33">
        <f t="shared" si="158"/>
        <v>0</v>
      </c>
      <c r="DE243" s="33">
        <f t="shared" si="159"/>
        <v>0</v>
      </c>
      <c r="DF243" s="33"/>
      <c r="DG243" s="33">
        <f t="shared" si="160"/>
        <v>0</v>
      </c>
    </row>
    <row r="244" spans="1:111" ht="14.25" customHeight="1" x14ac:dyDescent="0.2">
      <c r="A244" s="3290"/>
      <c r="B244" s="3297" t="s">
        <v>272</v>
      </c>
      <c r="C244" s="3297"/>
      <c r="D244" s="417">
        <f t="shared" si="149"/>
        <v>33</v>
      </c>
      <c r="E244" s="488">
        <f t="shared" si="161"/>
        <v>21</v>
      </c>
      <c r="F244" s="489">
        <f t="shared" si="161"/>
        <v>12</v>
      </c>
      <c r="G244" s="497">
        <v>0</v>
      </c>
      <c r="H244" s="498">
        <v>0</v>
      </c>
      <c r="I244" s="499">
        <v>2</v>
      </c>
      <c r="J244" s="498">
        <v>0</v>
      </c>
      <c r="K244" s="499">
        <v>0</v>
      </c>
      <c r="L244" s="498">
        <v>0</v>
      </c>
      <c r="M244" s="499">
        <v>0</v>
      </c>
      <c r="N244" s="498">
        <v>2</v>
      </c>
      <c r="O244" s="499">
        <v>2</v>
      </c>
      <c r="P244" s="498">
        <v>1</v>
      </c>
      <c r="Q244" s="499">
        <v>4</v>
      </c>
      <c r="R244" s="498">
        <v>1</v>
      </c>
      <c r="S244" s="499">
        <v>3</v>
      </c>
      <c r="T244" s="498">
        <v>1</v>
      </c>
      <c r="U244" s="499">
        <v>4</v>
      </c>
      <c r="V244" s="498">
        <v>3</v>
      </c>
      <c r="W244" s="499">
        <v>4</v>
      </c>
      <c r="X244" s="498">
        <v>3</v>
      </c>
      <c r="Y244" s="499">
        <v>1</v>
      </c>
      <c r="Z244" s="498">
        <v>0</v>
      </c>
      <c r="AA244" s="499">
        <v>1</v>
      </c>
      <c r="AB244" s="498">
        <v>1</v>
      </c>
      <c r="AC244" s="499">
        <v>0</v>
      </c>
      <c r="AD244" s="498">
        <v>0</v>
      </c>
      <c r="AE244" s="499">
        <v>0</v>
      </c>
      <c r="AF244" s="498">
        <v>0</v>
      </c>
      <c r="AG244" s="499">
        <v>0</v>
      </c>
      <c r="AH244" s="498">
        <v>0</v>
      </c>
      <c r="AI244" s="499">
        <v>0</v>
      </c>
      <c r="AJ244" s="498">
        <v>0</v>
      </c>
      <c r="AK244" s="499">
        <v>0</v>
      </c>
      <c r="AL244" s="498">
        <v>0</v>
      </c>
      <c r="AM244" s="499">
        <v>0</v>
      </c>
      <c r="AN244" s="498">
        <v>0</v>
      </c>
      <c r="AO244" s="494">
        <v>0</v>
      </c>
      <c r="AP244" s="514"/>
      <c r="AQ244" s="466"/>
      <c r="AR244" s="513"/>
      <c r="AS244" s="513"/>
      <c r="AT244" s="499">
        <v>0</v>
      </c>
      <c r="AU244" s="499">
        <v>0</v>
      </c>
      <c r="AV244" s="505">
        <v>9</v>
      </c>
      <c r="AW244" s="505">
        <v>0</v>
      </c>
      <c r="AX244" s="498">
        <v>0</v>
      </c>
      <c r="AY244" s="468" t="str">
        <f t="shared" si="151"/>
        <v/>
      </c>
      <c r="BU244" s="4"/>
      <c r="BV244" s="4"/>
      <c r="BW244" s="5"/>
      <c r="CA244" s="32" t="str">
        <f t="shared" si="152"/>
        <v/>
      </c>
      <c r="CB244" s="32"/>
      <c r="CC244" s="32" t="str">
        <f t="shared" si="153"/>
        <v/>
      </c>
      <c r="CD244" s="32" t="str">
        <f t="shared" si="154"/>
        <v/>
      </c>
      <c r="CE244" s="32" t="str">
        <f t="shared" si="155"/>
        <v/>
      </c>
      <c r="CF244" s="32"/>
      <c r="CG244" s="32" t="str">
        <f t="shared" si="156"/>
        <v/>
      </c>
      <c r="DA244" s="33"/>
      <c r="DB244" s="33"/>
      <c r="DC244" s="33"/>
      <c r="DD244" s="33">
        <f t="shared" si="158"/>
        <v>0</v>
      </c>
      <c r="DE244" s="33">
        <f t="shared" si="159"/>
        <v>0</v>
      </c>
      <c r="DF244" s="33"/>
      <c r="DG244" s="33">
        <f t="shared" si="160"/>
        <v>0</v>
      </c>
    </row>
    <row r="245" spans="1:111" ht="14.25" customHeight="1" x14ac:dyDescent="0.2">
      <c r="A245" s="3290"/>
      <c r="B245" s="3300" t="s">
        <v>273</v>
      </c>
      <c r="C245" s="3301"/>
      <c r="D245" s="417">
        <f t="shared" si="149"/>
        <v>0</v>
      </c>
      <c r="E245" s="488">
        <f t="shared" si="161"/>
        <v>0</v>
      </c>
      <c r="F245" s="489">
        <f t="shared" si="161"/>
        <v>0</v>
      </c>
      <c r="G245" s="497"/>
      <c r="H245" s="498"/>
      <c r="I245" s="499"/>
      <c r="J245" s="498"/>
      <c r="K245" s="499"/>
      <c r="L245" s="498"/>
      <c r="M245" s="499"/>
      <c r="N245" s="498"/>
      <c r="O245" s="499"/>
      <c r="P245" s="498"/>
      <c r="Q245" s="499"/>
      <c r="R245" s="498"/>
      <c r="S245" s="499"/>
      <c r="T245" s="498"/>
      <c r="U245" s="499"/>
      <c r="V245" s="498"/>
      <c r="W245" s="499"/>
      <c r="X245" s="498"/>
      <c r="Y245" s="499"/>
      <c r="Z245" s="498"/>
      <c r="AA245" s="499"/>
      <c r="AB245" s="498"/>
      <c r="AC245" s="499"/>
      <c r="AD245" s="498"/>
      <c r="AE245" s="499"/>
      <c r="AF245" s="498"/>
      <c r="AG245" s="499"/>
      <c r="AH245" s="498"/>
      <c r="AI245" s="499"/>
      <c r="AJ245" s="498"/>
      <c r="AK245" s="499"/>
      <c r="AL245" s="498"/>
      <c r="AM245" s="499"/>
      <c r="AN245" s="498"/>
      <c r="AO245" s="501"/>
      <c r="AP245" s="514"/>
      <c r="AQ245" s="466"/>
      <c r="AR245" s="515"/>
      <c r="AS245" s="504"/>
      <c r="AT245" s="499">
        <v>0</v>
      </c>
      <c r="AU245" s="499">
        <v>0</v>
      </c>
      <c r="AV245" s="505">
        <v>0</v>
      </c>
      <c r="AW245" s="505">
        <v>0</v>
      </c>
      <c r="AX245" s="498">
        <v>0</v>
      </c>
      <c r="AY245" s="468" t="str">
        <f t="shared" si="151"/>
        <v/>
      </c>
      <c r="BU245" s="4"/>
      <c r="BV245" s="4"/>
      <c r="BW245" s="5"/>
      <c r="CA245" s="32" t="str">
        <f t="shared" si="152"/>
        <v/>
      </c>
      <c r="CB245" s="32"/>
      <c r="CC245" s="32" t="str">
        <f t="shared" si="153"/>
        <v/>
      </c>
      <c r="CD245" s="32" t="str">
        <f t="shared" si="154"/>
        <v/>
      </c>
      <c r="CE245" s="32" t="str">
        <f t="shared" si="155"/>
        <v/>
      </c>
      <c r="CF245" s="32"/>
      <c r="CG245" s="32" t="str">
        <f t="shared" si="156"/>
        <v/>
      </c>
      <c r="DA245" s="33"/>
      <c r="DB245" s="33"/>
      <c r="DC245" s="33"/>
      <c r="DD245" s="33">
        <f t="shared" si="158"/>
        <v>0</v>
      </c>
      <c r="DE245" s="33">
        <f t="shared" si="159"/>
        <v>0</v>
      </c>
      <c r="DF245" s="33"/>
      <c r="DG245" s="33">
        <f t="shared" si="160"/>
        <v>0</v>
      </c>
    </row>
    <row r="246" spans="1:111" ht="14.25" customHeight="1" x14ac:dyDescent="0.2">
      <c r="A246" s="3855"/>
      <c r="B246" s="3864" t="s">
        <v>274</v>
      </c>
      <c r="C246" s="3864"/>
      <c r="D246" s="506">
        <f t="shared" si="149"/>
        <v>0</v>
      </c>
      <c r="E246" s="507">
        <f t="shared" si="161"/>
        <v>0</v>
      </c>
      <c r="F246" s="508">
        <f t="shared" si="161"/>
        <v>0</v>
      </c>
      <c r="G246" s="3528"/>
      <c r="H246" s="3528"/>
      <c r="I246" s="474"/>
      <c r="J246" s="473"/>
      <c r="K246" s="474"/>
      <c r="L246" s="473"/>
      <c r="M246" s="474"/>
      <c r="N246" s="473"/>
      <c r="O246" s="474"/>
      <c r="P246" s="473"/>
      <c r="Q246" s="474"/>
      <c r="R246" s="473"/>
      <c r="S246" s="474"/>
      <c r="T246" s="473"/>
      <c r="U246" s="474"/>
      <c r="V246" s="473"/>
      <c r="W246" s="474"/>
      <c r="X246" s="473"/>
      <c r="Y246" s="474"/>
      <c r="Z246" s="473"/>
      <c r="AA246" s="474"/>
      <c r="AB246" s="473"/>
      <c r="AC246" s="474"/>
      <c r="AD246" s="473"/>
      <c r="AE246" s="474"/>
      <c r="AF246" s="473"/>
      <c r="AG246" s="474"/>
      <c r="AH246" s="473"/>
      <c r="AI246" s="474"/>
      <c r="AJ246" s="473"/>
      <c r="AK246" s="474"/>
      <c r="AL246" s="473"/>
      <c r="AM246" s="474"/>
      <c r="AN246" s="473"/>
      <c r="AO246" s="476"/>
      <c r="AP246" s="510"/>
      <c r="AQ246" s="509"/>
      <c r="AR246" s="516"/>
      <c r="AS246" s="510"/>
      <c r="AT246" s="474">
        <v>0</v>
      </c>
      <c r="AU246" s="474">
        <v>0</v>
      </c>
      <c r="AV246" s="478">
        <v>0</v>
      </c>
      <c r="AW246" s="478">
        <v>0</v>
      </c>
      <c r="AX246" s="473">
        <v>0</v>
      </c>
      <c r="AY246" s="468" t="str">
        <f t="shared" si="151"/>
        <v/>
      </c>
      <c r="BU246" s="4"/>
      <c r="BV246" s="4"/>
      <c r="BW246" s="5"/>
      <c r="CA246" s="32" t="str">
        <f t="shared" si="152"/>
        <v/>
      </c>
      <c r="CB246" s="32"/>
      <c r="CC246" s="32" t="str">
        <f t="shared" si="153"/>
        <v/>
      </c>
      <c r="CD246" s="32" t="str">
        <f t="shared" si="154"/>
        <v/>
      </c>
      <c r="CE246" s="32" t="str">
        <f t="shared" si="155"/>
        <v/>
      </c>
      <c r="CF246" s="32"/>
      <c r="CG246" s="32" t="str">
        <f t="shared" si="156"/>
        <v/>
      </c>
      <c r="DA246" s="33"/>
      <c r="DB246" s="33"/>
      <c r="DC246" s="33"/>
      <c r="DD246" s="33">
        <f t="shared" si="158"/>
        <v>0</v>
      </c>
      <c r="DE246" s="33">
        <f t="shared" si="159"/>
        <v>0</v>
      </c>
      <c r="DF246" s="33"/>
      <c r="DG246" s="33">
        <f t="shared" si="160"/>
        <v>0</v>
      </c>
    </row>
    <row r="247" spans="1:111" ht="14.25" customHeight="1" x14ac:dyDescent="0.2">
      <c r="A247" s="4161" t="s">
        <v>276</v>
      </c>
      <c r="B247" s="3296" t="s">
        <v>269</v>
      </c>
      <c r="C247" s="3296"/>
      <c r="D247" s="2595">
        <f t="shared" si="149"/>
        <v>8</v>
      </c>
      <c r="E247" s="2615">
        <f t="shared" si="161"/>
        <v>3</v>
      </c>
      <c r="F247" s="2616">
        <f t="shared" si="161"/>
        <v>5</v>
      </c>
      <c r="G247" s="481">
        <v>0</v>
      </c>
      <c r="H247" s="482">
        <v>0</v>
      </c>
      <c r="I247" s="483">
        <v>0</v>
      </c>
      <c r="J247" s="482">
        <v>0</v>
      </c>
      <c r="K247" s="483">
        <v>0</v>
      </c>
      <c r="L247" s="482">
        <v>0</v>
      </c>
      <c r="M247" s="483">
        <v>0</v>
      </c>
      <c r="N247" s="482">
        <v>0</v>
      </c>
      <c r="O247" s="483">
        <v>0</v>
      </c>
      <c r="P247" s="482">
        <v>0</v>
      </c>
      <c r="Q247" s="483">
        <v>0</v>
      </c>
      <c r="R247" s="482">
        <v>0</v>
      </c>
      <c r="S247" s="483">
        <v>0</v>
      </c>
      <c r="T247" s="482">
        <v>0</v>
      </c>
      <c r="U247" s="483">
        <v>0</v>
      </c>
      <c r="V247" s="484">
        <v>0</v>
      </c>
      <c r="W247" s="483">
        <v>2</v>
      </c>
      <c r="X247" s="484">
        <v>2</v>
      </c>
      <c r="Y247" s="2610">
        <v>1</v>
      </c>
      <c r="Z247" s="2611">
        <v>3</v>
      </c>
      <c r="AA247" s="2610">
        <v>0</v>
      </c>
      <c r="AB247" s="2611">
        <v>0</v>
      </c>
      <c r="AC247" s="2610">
        <v>0</v>
      </c>
      <c r="AD247" s="2611">
        <v>0</v>
      </c>
      <c r="AE247" s="2610">
        <v>0</v>
      </c>
      <c r="AF247" s="2611">
        <v>0</v>
      </c>
      <c r="AG247" s="2610">
        <v>0</v>
      </c>
      <c r="AH247" s="2611">
        <v>0</v>
      </c>
      <c r="AI247" s="2610">
        <v>0</v>
      </c>
      <c r="AJ247" s="2611">
        <v>0</v>
      </c>
      <c r="AK247" s="2610">
        <v>0</v>
      </c>
      <c r="AL247" s="2611">
        <v>0</v>
      </c>
      <c r="AM247" s="2610">
        <v>0</v>
      </c>
      <c r="AN247" s="2611">
        <v>0</v>
      </c>
      <c r="AO247" s="2618"/>
      <c r="AP247" s="2617"/>
      <c r="AQ247" s="2608">
        <v>2</v>
      </c>
      <c r="AR247" s="487">
        <v>2</v>
      </c>
      <c r="AS247" s="2608">
        <v>2</v>
      </c>
      <c r="AT247" s="483">
        <v>0</v>
      </c>
      <c r="AU247" s="483">
        <v>0</v>
      </c>
      <c r="AV247" s="487">
        <v>0</v>
      </c>
      <c r="AW247" s="487">
        <v>0</v>
      </c>
      <c r="AX247" s="482">
        <v>0</v>
      </c>
      <c r="AY247" s="468" t="str">
        <f t="shared" si="151"/>
        <v/>
      </c>
      <c r="BU247" s="4"/>
      <c r="BV247" s="4"/>
      <c r="BW247" s="5"/>
      <c r="CA247" s="32" t="str">
        <f t="shared" si="152"/>
        <v/>
      </c>
      <c r="CB247" s="32" t="str">
        <f>IF(DB247=1,"* La consulta pertinente según Protocolo de Referencia NO DEBE ser mayor al Total registrado. ","")</f>
        <v/>
      </c>
      <c r="CC247" s="32" t="str">
        <f t="shared" si="153"/>
        <v/>
      </c>
      <c r="CD247" s="32"/>
      <c r="CE247" s="32" t="str">
        <f t="shared" si="155"/>
        <v/>
      </c>
      <c r="CF247" s="32"/>
      <c r="CG247" s="32" t="str">
        <f t="shared" si="156"/>
        <v/>
      </c>
      <c r="DA247" s="33"/>
      <c r="DB247" s="33">
        <f>IF(D247&lt;AQ247,1,0)</f>
        <v>0</v>
      </c>
      <c r="DC247" s="33">
        <f>IF(D247&lt;AR247,1,0)</f>
        <v>0</v>
      </c>
      <c r="DD247" s="33"/>
      <c r="DE247" s="33">
        <f t="shared" si="159"/>
        <v>0</v>
      </c>
      <c r="DF247" s="33"/>
      <c r="DG247" s="33">
        <f t="shared" si="160"/>
        <v>0</v>
      </c>
    </row>
    <row r="248" spans="1:111" x14ac:dyDescent="0.2">
      <c r="A248" s="3290"/>
      <c r="B248" s="3297" t="s">
        <v>270</v>
      </c>
      <c r="C248" s="3297"/>
      <c r="D248" s="417">
        <f t="shared" si="149"/>
        <v>260</v>
      </c>
      <c r="E248" s="488">
        <f t="shared" si="161"/>
        <v>130</v>
      </c>
      <c r="F248" s="489">
        <f t="shared" si="161"/>
        <v>130</v>
      </c>
      <c r="G248" s="490">
        <v>0</v>
      </c>
      <c r="H248" s="491">
        <v>0</v>
      </c>
      <c r="I248" s="492">
        <v>0</v>
      </c>
      <c r="J248" s="491">
        <v>0</v>
      </c>
      <c r="K248" s="492">
        <v>0</v>
      </c>
      <c r="L248" s="491">
        <v>0</v>
      </c>
      <c r="M248" s="492">
        <v>0</v>
      </c>
      <c r="N248" s="491">
        <v>0</v>
      </c>
      <c r="O248" s="492">
        <v>0</v>
      </c>
      <c r="P248" s="491">
        <v>0</v>
      </c>
      <c r="Q248" s="492">
        <v>0</v>
      </c>
      <c r="R248" s="491">
        <v>0</v>
      </c>
      <c r="S248" s="492">
        <v>0</v>
      </c>
      <c r="T248" s="491">
        <v>0</v>
      </c>
      <c r="U248" s="492">
        <v>2</v>
      </c>
      <c r="V248" s="493">
        <v>0</v>
      </c>
      <c r="W248" s="492">
        <v>28</v>
      </c>
      <c r="X248" s="493">
        <v>27</v>
      </c>
      <c r="Y248" s="492">
        <v>69</v>
      </c>
      <c r="Z248" s="493">
        <v>56</v>
      </c>
      <c r="AA248" s="492">
        <v>26</v>
      </c>
      <c r="AB248" s="493">
        <v>43</v>
      </c>
      <c r="AC248" s="492">
        <v>5</v>
      </c>
      <c r="AD248" s="493">
        <v>3</v>
      </c>
      <c r="AE248" s="492">
        <v>0</v>
      </c>
      <c r="AF248" s="493">
        <v>1</v>
      </c>
      <c r="AG248" s="492">
        <v>0</v>
      </c>
      <c r="AH248" s="493">
        <v>0</v>
      </c>
      <c r="AI248" s="492">
        <v>0</v>
      </c>
      <c r="AJ248" s="493">
        <v>0</v>
      </c>
      <c r="AK248" s="492">
        <v>0</v>
      </c>
      <c r="AL248" s="493">
        <v>0</v>
      </c>
      <c r="AM248" s="492">
        <v>0</v>
      </c>
      <c r="AN248" s="493">
        <v>0</v>
      </c>
      <c r="AO248" s="517"/>
      <c r="AP248" s="514"/>
      <c r="AQ248" s="466"/>
      <c r="AR248" s="513"/>
      <c r="AS248" s="481">
        <v>32</v>
      </c>
      <c r="AT248" s="492">
        <v>0</v>
      </c>
      <c r="AU248" s="492">
        <v>0</v>
      </c>
      <c r="AV248" s="496">
        <v>0</v>
      </c>
      <c r="AW248" s="496">
        <v>0</v>
      </c>
      <c r="AX248" s="491">
        <v>0</v>
      </c>
      <c r="AY248" s="468" t="str">
        <f t="shared" si="151"/>
        <v/>
      </c>
      <c r="BU248" s="4"/>
      <c r="BV248" s="4"/>
      <c r="BW248" s="5"/>
      <c r="CA248" s="32" t="str">
        <f t="shared" si="152"/>
        <v/>
      </c>
      <c r="CB248" s="32"/>
      <c r="CC248" s="32" t="str">
        <f t="shared" si="153"/>
        <v/>
      </c>
      <c r="CD248" s="32"/>
      <c r="CE248" s="32" t="str">
        <f t="shared" si="155"/>
        <v/>
      </c>
      <c r="CF248" s="32"/>
      <c r="CG248" s="32" t="str">
        <f t="shared" si="156"/>
        <v/>
      </c>
      <c r="DA248" s="33"/>
      <c r="DB248" s="33"/>
      <c r="DC248" s="33"/>
      <c r="DD248" s="33"/>
      <c r="DE248" s="33">
        <f t="shared" si="159"/>
        <v>0</v>
      </c>
      <c r="DF248" s="33"/>
      <c r="DG248" s="33">
        <f t="shared" si="160"/>
        <v>0</v>
      </c>
    </row>
    <row r="249" spans="1:111" ht="14.25" customHeight="1" x14ac:dyDescent="0.2">
      <c r="A249" s="3290"/>
      <c r="B249" s="3297" t="s">
        <v>271</v>
      </c>
      <c r="C249" s="3297"/>
      <c r="D249" s="417">
        <f t="shared" si="149"/>
        <v>5</v>
      </c>
      <c r="E249" s="488">
        <f t="shared" si="161"/>
        <v>3</v>
      </c>
      <c r="F249" s="489">
        <f t="shared" si="161"/>
        <v>2</v>
      </c>
      <c r="G249" s="490">
        <v>0</v>
      </c>
      <c r="H249" s="491">
        <v>0</v>
      </c>
      <c r="I249" s="492">
        <v>0</v>
      </c>
      <c r="J249" s="491">
        <v>0</v>
      </c>
      <c r="K249" s="492">
        <v>0</v>
      </c>
      <c r="L249" s="491">
        <v>0</v>
      </c>
      <c r="M249" s="492">
        <v>0</v>
      </c>
      <c r="N249" s="491">
        <v>0</v>
      </c>
      <c r="O249" s="492">
        <v>0</v>
      </c>
      <c r="P249" s="491">
        <v>0</v>
      </c>
      <c r="Q249" s="492">
        <v>0</v>
      </c>
      <c r="R249" s="491">
        <v>0</v>
      </c>
      <c r="S249" s="492">
        <v>0</v>
      </c>
      <c r="T249" s="491">
        <v>0</v>
      </c>
      <c r="U249" s="492">
        <v>0</v>
      </c>
      <c r="V249" s="493">
        <v>0</v>
      </c>
      <c r="W249" s="492">
        <v>1</v>
      </c>
      <c r="X249" s="493">
        <v>2</v>
      </c>
      <c r="Y249" s="492">
        <v>2</v>
      </c>
      <c r="Z249" s="493">
        <v>0</v>
      </c>
      <c r="AA249" s="492">
        <v>0</v>
      </c>
      <c r="AB249" s="493">
        <v>0</v>
      </c>
      <c r="AC249" s="492">
        <v>0</v>
      </c>
      <c r="AD249" s="493">
        <v>0</v>
      </c>
      <c r="AE249" s="492">
        <v>0</v>
      </c>
      <c r="AF249" s="493">
        <v>0</v>
      </c>
      <c r="AG249" s="492">
        <v>0</v>
      </c>
      <c r="AH249" s="493">
        <v>0</v>
      </c>
      <c r="AI249" s="492">
        <v>0</v>
      </c>
      <c r="AJ249" s="493">
        <v>0</v>
      </c>
      <c r="AK249" s="492">
        <v>0</v>
      </c>
      <c r="AL249" s="493">
        <v>0</v>
      </c>
      <c r="AM249" s="492">
        <v>0</v>
      </c>
      <c r="AN249" s="493">
        <v>0</v>
      </c>
      <c r="AO249" s="517"/>
      <c r="AP249" s="514"/>
      <c r="AQ249" s="466"/>
      <c r="AR249" s="513"/>
      <c r="AS249" s="513"/>
      <c r="AT249" s="492">
        <v>0</v>
      </c>
      <c r="AU249" s="492">
        <v>0</v>
      </c>
      <c r="AV249" s="496">
        <v>0</v>
      </c>
      <c r="AW249" s="496">
        <v>0</v>
      </c>
      <c r="AX249" s="491">
        <v>0</v>
      </c>
      <c r="AY249" s="468" t="str">
        <f t="shared" si="151"/>
        <v/>
      </c>
      <c r="BU249" s="4"/>
      <c r="BV249" s="4"/>
      <c r="BW249" s="5"/>
      <c r="CA249" s="32" t="str">
        <f t="shared" si="152"/>
        <v/>
      </c>
      <c r="CB249" s="32"/>
      <c r="CC249" s="32" t="str">
        <f t="shared" si="153"/>
        <v/>
      </c>
      <c r="CD249" s="32"/>
      <c r="CE249" s="32" t="str">
        <f t="shared" si="155"/>
        <v/>
      </c>
      <c r="CF249" s="32"/>
      <c r="CG249" s="32" t="str">
        <f t="shared" si="156"/>
        <v/>
      </c>
      <c r="DA249" s="33"/>
      <c r="DB249" s="33"/>
      <c r="DC249" s="33"/>
      <c r="DD249" s="33"/>
      <c r="DE249" s="33">
        <f t="shared" si="159"/>
        <v>0</v>
      </c>
      <c r="DF249" s="33"/>
      <c r="DG249" s="33">
        <f t="shared" si="160"/>
        <v>0</v>
      </c>
    </row>
    <row r="250" spans="1:111" ht="14.25" customHeight="1" x14ac:dyDescent="0.2">
      <c r="A250" s="3290"/>
      <c r="B250" s="3297" t="s">
        <v>272</v>
      </c>
      <c r="C250" s="3297"/>
      <c r="D250" s="417">
        <f t="shared" si="149"/>
        <v>9</v>
      </c>
      <c r="E250" s="488">
        <f t="shared" si="161"/>
        <v>1</v>
      </c>
      <c r="F250" s="489">
        <f t="shared" si="161"/>
        <v>8</v>
      </c>
      <c r="G250" s="497">
        <v>0</v>
      </c>
      <c r="H250" s="498">
        <v>0</v>
      </c>
      <c r="I250" s="499">
        <v>0</v>
      </c>
      <c r="J250" s="498">
        <v>0</v>
      </c>
      <c r="K250" s="499">
        <v>0</v>
      </c>
      <c r="L250" s="498">
        <v>0</v>
      </c>
      <c r="M250" s="499">
        <v>0</v>
      </c>
      <c r="N250" s="498">
        <v>0</v>
      </c>
      <c r="O250" s="499">
        <v>0</v>
      </c>
      <c r="P250" s="498">
        <v>0</v>
      </c>
      <c r="Q250" s="499">
        <v>0</v>
      </c>
      <c r="R250" s="498">
        <v>0</v>
      </c>
      <c r="S250" s="499">
        <v>0</v>
      </c>
      <c r="T250" s="498">
        <v>0</v>
      </c>
      <c r="U250" s="499">
        <v>0</v>
      </c>
      <c r="V250" s="500">
        <v>0</v>
      </c>
      <c r="W250" s="499">
        <v>0</v>
      </c>
      <c r="X250" s="500">
        <v>1</v>
      </c>
      <c r="Y250" s="499">
        <v>1</v>
      </c>
      <c r="Z250" s="500">
        <v>3</v>
      </c>
      <c r="AA250" s="499">
        <v>0</v>
      </c>
      <c r="AB250" s="500">
        <v>4</v>
      </c>
      <c r="AC250" s="499">
        <v>0</v>
      </c>
      <c r="AD250" s="500">
        <v>0</v>
      </c>
      <c r="AE250" s="499">
        <v>0</v>
      </c>
      <c r="AF250" s="500">
        <v>0</v>
      </c>
      <c r="AG250" s="499">
        <v>0</v>
      </c>
      <c r="AH250" s="500">
        <v>0</v>
      </c>
      <c r="AI250" s="499">
        <v>0</v>
      </c>
      <c r="AJ250" s="500">
        <v>0</v>
      </c>
      <c r="AK250" s="499">
        <v>0</v>
      </c>
      <c r="AL250" s="500">
        <v>0</v>
      </c>
      <c r="AM250" s="499">
        <v>0</v>
      </c>
      <c r="AN250" s="500">
        <v>0</v>
      </c>
      <c r="AO250" s="517"/>
      <c r="AP250" s="514"/>
      <c r="AQ250" s="466"/>
      <c r="AR250" s="513"/>
      <c r="AS250" s="513"/>
      <c r="AT250" s="499">
        <v>0</v>
      </c>
      <c r="AU250" s="499">
        <v>0</v>
      </c>
      <c r="AV250" s="505">
        <v>0</v>
      </c>
      <c r="AW250" s="505">
        <v>0</v>
      </c>
      <c r="AX250" s="498">
        <v>0</v>
      </c>
      <c r="AY250" s="468" t="str">
        <f t="shared" si="151"/>
        <v/>
      </c>
      <c r="BU250" s="4"/>
      <c r="BV250" s="4"/>
      <c r="BW250" s="5"/>
      <c r="CA250" s="32" t="str">
        <f t="shared" si="152"/>
        <v/>
      </c>
      <c r="CB250" s="32"/>
      <c r="CC250" s="32" t="str">
        <f t="shared" si="153"/>
        <v/>
      </c>
      <c r="CD250" s="32"/>
      <c r="CE250" s="32" t="str">
        <f t="shared" si="155"/>
        <v/>
      </c>
      <c r="CF250" s="32"/>
      <c r="CG250" s="32" t="str">
        <f t="shared" si="156"/>
        <v/>
      </c>
      <c r="DA250" s="33"/>
      <c r="DB250" s="33"/>
      <c r="DC250" s="33"/>
      <c r="DD250" s="33"/>
      <c r="DE250" s="33">
        <f t="shared" si="159"/>
        <v>0</v>
      </c>
      <c r="DF250" s="33"/>
      <c r="DG250" s="33">
        <f t="shared" si="160"/>
        <v>0</v>
      </c>
    </row>
    <row r="251" spans="1:111" ht="14.25" customHeight="1" x14ac:dyDescent="0.2">
      <c r="A251" s="3290"/>
      <c r="B251" s="3300" t="s">
        <v>273</v>
      </c>
      <c r="C251" s="3301"/>
      <c r="D251" s="417">
        <f t="shared" si="149"/>
        <v>4</v>
      </c>
      <c r="E251" s="488">
        <f t="shared" si="161"/>
        <v>3</v>
      </c>
      <c r="F251" s="489">
        <f t="shared" si="161"/>
        <v>1</v>
      </c>
      <c r="G251" s="497">
        <v>0</v>
      </c>
      <c r="H251" s="498">
        <v>0</v>
      </c>
      <c r="I251" s="499">
        <v>0</v>
      </c>
      <c r="J251" s="498">
        <v>0</v>
      </c>
      <c r="K251" s="499">
        <v>0</v>
      </c>
      <c r="L251" s="498">
        <v>0</v>
      </c>
      <c r="M251" s="499">
        <v>0</v>
      </c>
      <c r="N251" s="498">
        <v>0</v>
      </c>
      <c r="O251" s="499">
        <v>0</v>
      </c>
      <c r="P251" s="498">
        <v>0</v>
      </c>
      <c r="Q251" s="499">
        <v>0</v>
      </c>
      <c r="R251" s="498">
        <v>0</v>
      </c>
      <c r="S251" s="499">
        <v>0</v>
      </c>
      <c r="T251" s="498">
        <v>0</v>
      </c>
      <c r="U251" s="499">
        <v>0</v>
      </c>
      <c r="V251" s="500">
        <v>0</v>
      </c>
      <c r="W251" s="499">
        <v>1</v>
      </c>
      <c r="X251" s="500">
        <v>0</v>
      </c>
      <c r="Y251" s="499">
        <v>0</v>
      </c>
      <c r="Z251" s="500">
        <v>0</v>
      </c>
      <c r="AA251" s="499">
        <v>2</v>
      </c>
      <c r="AB251" s="500">
        <v>1</v>
      </c>
      <c r="AC251" s="499">
        <v>0</v>
      </c>
      <c r="AD251" s="500">
        <v>0</v>
      </c>
      <c r="AE251" s="499">
        <v>0</v>
      </c>
      <c r="AF251" s="500">
        <v>0</v>
      </c>
      <c r="AG251" s="499">
        <v>0</v>
      </c>
      <c r="AH251" s="500">
        <v>0</v>
      </c>
      <c r="AI251" s="499">
        <v>0</v>
      </c>
      <c r="AJ251" s="500">
        <v>0</v>
      </c>
      <c r="AK251" s="499">
        <v>0</v>
      </c>
      <c r="AL251" s="500">
        <v>0</v>
      </c>
      <c r="AM251" s="499">
        <v>0</v>
      </c>
      <c r="AN251" s="500">
        <v>0</v>
      </c>
      <c r="AO251" s="517"/>
      <c r="AP251" s="514"/>
      <c r="AQ251" s="466"/>
      <c r="AR251" s="515"/>
      <c r="AS251" s="504"/>
      <c r="AT251" s="499">
        <v>0</v>
      </c>
      <c r="AU251" s="499">
        <v>0</v>
      </c>
      <c r="AV251" s="505">
        <v>0</v>
      </c>
      <c r="AW251" s="505">
        <v>0</v>
      </c>
      <c r="AX251" s="498">
        <v>0</v>
      </c>
      <c r="AY251" s="468" t="str">
        <f t="shared" si="151"/>
        <v/>
      </c>
      <c r="BU251" s="4"/>
      <c r="BV251" s="4"/>
      <c r="BW251" s="5"/>
      <c r="CA251" s="32" t="str">
        <f t="shared" si="152"/>
        <v/>
      </c>
      <c r="CB251" s="32"/>
      <c r="CC251" s="32" t="str">
        <f t="shared" si="153"/>
        <v/>
      </c>
      <c r="CD251" s="32"/>
      <c r="CE251" s="32" t="str">
        <f t="shared" si="155"/>
        <v/>
      </c>
      <c r="CF251" s="32"/>
      <c r="CG251" s="32" t="str">
        <f t="shared" si="156"/>
        <v/>
      </c>
      <c r="DA251" s="33"/>
      <c r="DB251" s="33"/>
      <c r="DC251" s="33"/>
      <c r="DD251" s="33"/>
      <c r="DE251" s="33">
        <f t="shared" si="159"/>
        <v>0</v>
      </c>
      <c r="DF251" s="33"/>
      <c r="DG251" s="33">
        <f t="shared" si="160"/>
        <v>0</v>
      </c>
    </row>
    <row r="252" spans="1:111" ht="14.25" customHeight="1" x14ac:dyDescent="0.2">
      <c r="A252" s="3855"/>
      <c r="B252" s="3864" t="s">
        <v>274</v>
      </c>
      <c r="C252" s="3864"/>
      <c r="D252" s="506">
        <f t="shared" si="149"/>
        <v>0</v>
      </c>
      <c r="E252" s="507">
        <f t="shared" si="161"/>
        <v>0</v>
      </c>
      <c r="F252" s="507">
        <f t="shared" si="161"/>
        <v>0</v>
      </c>
      <c r="G252" s="472"/>
      <c r="H252" s="473"/>
      <c r="I252" s="474"/>
      <c r="J252" s="473"/>
      <c r="K252" s="474"/>
      <c r="L252" s="473"/>
      <c r="M252" s="474"/>
      <c r="N252" s="473"/>
      <c r="O252" s="474"/>
      <c r="P252" s="473"/>
      <c r="Q252" s="474"/>
      <c r="R252" s="473"/>
      <c r="S252" s="474"/>
      <c r="T252" s="473"/>
      <c r="U252" s="474"/>
      <c r="V252" s="475"/>
      <c r="W252" s="474"/>
      <c r="X252" s="475"/>
      <c r="Y252" s="474"/>
      <c r="Z252" s="475"/>
      <c r="AA252" s="474"/>
      <c r="AB252" s="475"/>
      <c r="AC252" s="474"/>
      <c r="AD252" s="475"/>
      <c r="AE252" s="474"/>
      <c r="AF252" s="475"/>
      <c r="AG252" s="474"/>
      <c r="AH252" s="475"/>
      <c r="AI252" s="474"/>
      <c r="AJ252" s="475"/>
      <c r="AK252" s="474"/>
      <c r="AL252" s="475"/>
      <c r="AM252" s="474"/>
      <c r="AN252" s="475"/>
      <c r="AO252" s="518"/>
      <c r="AP252" s="510"/>
      <c r="AQ252" s="509"/>
      <c r="AR252" s="516"/>
      <c r="AS252" s="510"/>
      <c r="AT252" s="474">
        <v>0</v>
      </c>
      <c r="AU252" s="474">
        <v>0</v>
      </c>
      <c r="AV252" s="478">
        <v>0</v>
      </c>
      <c r="AW252" s="478">
        <v>0</v>
      </c>
      <c r="AX252" s="473">
        <v>0</v>
      </c>
      <c r="AY252" s="468" t="str">
        <f t="shared" si="151"/>
        <v/>
      </c>
      <c r="BU252" s="4"/>
      <c r="BV252" s="4"/>
      <c r="BW252" s="5"/>
      <c r="CA252" s="32" t="str">
        <f t="shared" si="152"/>
        <v/>
      </c>
      <c r="CB252" s="32"/>
      <c r="CC252" s="32" t="str">
        <f t="shared" si="153"/>
        <v/>
      </c>
      <c r="CD252" s="32"/>
      <c r="CE252" s="32" t="str">
        <f t="shared" si="155"/>
        <v/>
      </c>
      <c r="CF252" s="32"/>
      <c r="CG252" s="32" t="str">
        <f t="shared" si="156"/>
        <v/>
      </c>
      <c r="DA252" s="33"/>
      <c r="DB252" s="33"/>
      <c r="DC252" s="33"/>
      <c r="DD252" s="33"/>
      <c r="DE252" s="33">
        <f t="shared" si="159"/>
        <v>0</v>
      </c>
      <c r="DF252" s="33"/>
      <c r="DG252" s="33">
        <f t="shared" si="160"/>
        <v>0</v>
      </c>
    </row>
    <row r="253" spans="1:111" ht="14.25" customHeight="1" x14ac:dyDescent="0.2">
      <c r="A253" s="4247" t="s">
        <v>277</v>
      </c>
      <c r="B253" s="3296" t="s">
        <v>269</v>
      </c>
      <c r="C253" s="3296"/>
      <c r="D253" s="2595">
        <f t="shared" si="149"/>
        <v>0</v>
      </c>
      <c r="E253" s="2615">
        <f t="shared" si="161"/>
        <v>0</v>
      </c>
      <c r="F253" s="480">
        <f t="shared" si="161"/>
        <v>0</v>
      </c>
      <c r="G253" s="481"/>
      <c r="H253" s="482"/>
      <c r="I253" s="483"/>
      <c r="J253" s="482"/>
      <c r="K253" s="483"/>
      <c r="L253" s="482"/>
      <c r="M253" s="483"/>
      <c r="N253" s="482"/>
      <c r="O253" s="483"/>
      <c r="P253" s="482"/>
      <c r="Q253" s="483"/>
      <c r="R253" s="482"/>
      <c r="S253" s="483"/>
      <c r="T253" s="482"/>
      <c r="U253" s="483"/>
      <c r="V253" s="484"/>
      <c r="W253" s="483"/>
      <c r="X253" s="484"/>
      <c r="Y253" s="483"/>
      <c r="Z253" s="484"/>
      <c r="AA253" s="483"/>
      <c r="AB253" s="484"/>
      <c r="AC253" s="483"/>
      <c r="AD253" s="484"/>
      <c r="AE253" s="483"/>
      <c r="AF253" s="484"/>
      <c r="AG253" s="483"/>
      <c r="AH253" s="2611"/>
      <c r="AI253" s="2610"/>
      <c r="AJ253" s="2611"/>
      <c r="AK253" s="2610"/>
      <c r="AL253" s="2611"/>
      <c r="AM253" s="2610"/>
      <c r="AN253" s="2611"/>
      <c r="AO253" s="2619"/>
      <c r="AP253" s="2620"/>
      <c r="AQ253" s="2608">
        <v>0</v>
      </c>
      <c r="AR253" s="487">
        <v>0</v>
      </c>
      <c r="AS253" s="2608">
        <v>0</v>
      </c>
      <c r="AT253" s="483">
        <v>0</v>
      </c>
      <c r="AU253" s="483">
        <v>0</v>
      </c>
      <c r="AV253" s="487">
        <v>0</v>
      </c>
      <c r="AW253" s="487">
        <v>0</v>
      </c>
      <c r="AX253" s="482">
        <v>0</v>
      </c>
      <c r="AY253" s="468" t="str">
        <f t="shared" si="151"/>
        <v/>
      </c>
      <c r="BU253" s="4"/>
      <c r="BV253" s="4"/>
      <c r="BW253" s="5"/>
      <c r="CA253" s="32" t="str">
        <f t="shared" si="152"/>
        <v/>
      </c>
      <c r="CB253" s="32" t="str">
        <f>IF(DB253=1,"* La consulta pertinente según Protocolo de Referencia NO DEBE ser mayor al Total registrado. ","")</f>
        <v/>
      </c>
      <c r="CC253" s="32" t="str">
        <f t="shared" si="153"/>
        <v/>
      </c>
      <c r="CD253" s="32"/>
      <c r="CE253" s="32" t="str">
        <f t="shared" si="155"/>
        <v/>
      </c>
      <c r="CF253" s="32"/>
      <c r="CG253" s="32" t="str">
        <f t="shared" si="156"/>
        <v/>
      </c>
      <c r="DA253" s="33"/>
      <c r="DB253" s="33">
        <f>IF(D253&lt;AQ253,1,0)</f>
        <v>0</v>
      </c>
      <c r="DC253" s="33">
        <f>IF(D253&lt;AR253,1,0)</f>
        <v>0</v>
      </c>
      <c r="DD253" s="33"/>
      <c r="DE253" s="33">
        <f t="shared" si="159"/>
        <v>0</v>
      </c>
      <c r="DF253" s="33"/>
      <c r="DG253" s="33">
        <f t="shared" si="160"/>
        <v>0</v>
      </c>
    </row>
    <row r="254" spans="1:111" x14ac:dyDescent="0.2">
      <c r="A254" s="3315"/>
      <c r="B254" s="3297" t="s">
        <v>270</v>
      </c>
      <c r="C254" s="3297"/>
      <c r="D254" s="417">
        <f t="shared" si="149"/>
        <v>0</v>
      </c>
      <c r="E254" s="488">
        <f t="shared" si="161"/>
        <v>0</v>
      </c>
      <c r="F254" s="489">
        <f t="shared" si="161"/>
        <v>0</v>
      </c>
      <c r="G254" s="490"/>
      <c r="H254" s="491"/>
      <c r="I254" s="492"/>
      <c r="J254" s="491"/>
      <c r="K254" s="492"/>
      <c r="L254" s="491"/>
      <c r="M254" s="492"/>
      <c r="N254" s="491"/>
      <c r="O254" s="492"/>
      <c r="P254" s="491"/>
      <c r="Q254" s="492"/>
      <c r="R254" s="491"/>
      <c r="S254" s="492"/>
      <c r="T254" s="491"/>
      <c r="U254" s="492"/>
      <c r="V254" s="493"/>
      <c r="W254" s="492"/>
      <c r="X254" s="493"/>
      <c r="Y254" s="492"/>
      <c r="Z254" s="493"/>
      <c r="AA254" s="492"/>
      <c r="AB254" s="493"/>
      <c r="AC254" s="492"/>
      <c r="AD254" s="493"/>
      <c r="AE254" s="492"/>
      <c r="AF254" s="493"/>
      <c r="AG254" s="492"/>
      <c r="AH254" s="493"/>
      <c r="AI254" s="492"/>
      <c r="AJ254" s="493"/>
      <c r="AK254" s="492"/>
      <c r="AL254" s="493"/>
      <c r="AM254" s="492"/>
      <c r="AN254" s="493"/>
      <c r="AO254" s="519"/>
      <c r="AP254" s="467"/>
      <c r="AQ254" s="466"/>
      <c r="AR254" s="513"/>
      <c r="AS254" s="481">
        <v>0</v>
      </c>
      <c r="AT254" s="492">
        <v>0</v>
      </c>
      <c r="AU254" s="492">
        <v>0</v>
      </c>
      <c r="AV254" s="496">
        <v>0</v>
      </c>
      <c r="AW254" s="496">
        <v>0</v>
      </c>
      <c r="AX254" s="491">
        <v>0</v>
      </c>
      <c r="AY254" s="468" t="str">
        <f t="shared" si="151"/>
        <v/>
      </c>
      <c r="BU254" s="4"/>
      <c r="BV254" s="4"/>
      <c r="BW254" s="5"/>
      <c r="CA254" s="32" t="str">
        <f t="shared" si="152"/>
        <v/>
      </c>
      <c r="CB254" s="32"/>
      <c r="CC254" s="32" t="str">
        <f t="shared" si="153"/>
        <v/>
      </c>
      <c r="CD254" s="32"/>
      <c r="CE254" s="32" t="str">
        <f t="shared" si="155"/>
        <v/>
      </c>
      <c r="CF254" s="32"/>
      <c r="CG254" s="32" t="str">
        <f t="shared" si="156"/>
        <v/>
      </c>
      <c r="DA254" s="33"/>
      <c r="DB254" s="33"/>
      <c r="DC254" s="33"/>
      <c r="DD254" s="33"/>
      <c r="DE254" s="33">
        <f t="shared" si="159"/>
        <v>0</v>
      </c>
      <c r="DF254" s="33"/>
      <c r="DG254" s="33">
        <f t="shared" si="160"/>
        <v>0</v>
      </c>
    </row>
    <row r="255" spans="1:111" ht="14.25" customHeight="1" x14ac:dyDescent="0.2">
      <c r="A255" s="3315"/>
      <c r="B255" s="3297" t="s">
        <v>271</v>
      </c>
      <c r="C255" s="3297"/>
      <c r="D255" s="417">
        <f t="shared" si="149"/>
        <v>0</v>
      </c>
      <c r="E255" s="488">
        <f t="shared" si="161"/>
        <v>0</v>
      </c>
      <c r="F255" s="489">
        <f t="shared" si="161"/>
        <v>0</v>
      </c>
      <c r="G255" s="490"/>
      <c r="H255" s="491"/>
      <c r="I255" s="492"/>
      <c r="J255" s="491"/>
      <c r="K255" s="492"/>
      <c r="L255" s="491"/>
      <c r="M255" s="492"/>
      <c r="N255" s="491"/>
      <c r="O255" s="492"/>
      <c r="P255" s="491"/>
      <c r="Q255" s="492"/>
      <c r="R255" s="491"/>
      <c r="S255" s="492"/>
      <c r="T255" s="491"/>
      <c r="U255" s="492"/>
      <c r="V255" s="493"/>
      <c r="W255" s="492"/>
      <c r="X255" s="493"/>
      <c r="Y255" s="492"/>
      <c r="Z255" s="493"/>
      <c r="AA255" s="492"/>
      <c r="AB255" s="493"/>
      <c r="AC255" s="492"/>
      <c r="AD255" s="493"/>
      <c r="AE255" s="492"/>
      <c r="AF255" s="493"/>
      <c r="AG255" s="492"/>
      <c r="AH255" s="493"/>
      <c r="AI255" s="492"/>
      <c r="AJ255" s="493"/>
      <c r="AK255" s="492"/>
      <c r="AL255" s="493"/>
      <c r="AM255" s="492"/>
      <c r="AN255" s="493"/>
      <c r="AO255" s="519"/>
      <c r="AP255" s="467"/>
      <c r="AQ255" s="466"/>
      <c r="AR255" s="513"/>
      <c r="AS255" s="513"/>
      <c r="AT255" s="492">
        <v>0</v>
      </c>
      <c r="AU255" s="492">
        <v>0</v>
      </c>
      <c r="AV255" s="496">
        <v>0</v>
      </c>
      <c r="AW255" s="496">
        <v>0</v>
      </c>
      <c r="AX255" s="491">
        <v>0</v>
      </c>
      <c r="AY255" s="468" t="str">
        <f t="shared" si="151"/>
        <v/>
      </c>
      <c r="BU255" s="4"/>
      <c r="BV255" s="4"/>
      <c r="BW255" s="5"/>
      <c r="CA255" s="32" t="str">
        <f t="shared" si="152"/>
        <v/>
      </c>
      <c r="CB255" s="32"/>
      <c r="CC255" s="32" t="str">
        <f t="shared" si="153"/>
        <v/>
      </c>
      <c r="CD255" s="32"/>
      <c r="CE255" s="32" t="str">
        <f t="shared" si="155"/>
        <v/>
      </c>
      <c r="CF255" s="32"/>
      <c r="CG255" s="32" t="str">
        <f t="shared" si="156"/>
        <v/>
      </c>
      <c r="DA255" s="33"/>
      <c r="DB255" s="33"/>
      <c r="DC255" s="33"/>
      <c r="DD255" s="33"/>
      <c r="DE255" s="33">
        <f t="shared" si="159"/>
        <v>0</v>
      </c>
      <c r="DF255" s="33"/>
      <c r="DG255" s="33">
        <f t="shared" si="160"/>
        <v>0</v>
      </c>
    </row>
    <row r="256" spans="1:111" ht="14.25" customHeight="1" x14ac:dyDescent="0.2">
      <c r="A256" s="3315"/>
      <c r="B256" s="3297" t="s">
        <v>272</v>
      </c>
      <c r="C256" s="3297"/>
      <c r="D256" s="417">
        <f t="shared" si="149"/>
        <v>0</v>
      </c>
      <c r="E256" s="488">
        <f t="shared" si="161"/>
        <v>0</v>
      </c>
      <c r="F256" s="489">
        <f t="shared" si="161"/>
        <v>0</v>
      </c>
      <c r="G256" s="497"/>
      <c r="H256" s="498"/>
      <c r="I256" s="499"/>
      <c r="J256" s="498"/>
      <c r="K256" s="499"/>
      <c r="L256" s="498"/>
      <c r="M256" s="499"/>
      <c r="N256" s="498"/>
      <c r="O256" s="499"/>
      <c r="P256" s="498"/>
      <c r="Q256" s="499"/>
      <c r="R256" s="498"/>
      <c r="S256" s="499"/>
      <c r="T256" s="498"/>
      <c r="U256" s="499"/>
      <c r="V256" s="500"/>
      <c r="W256" s="499"/>
      <c r="X256" s="500"/>
      <c r="Y256" s="492"/>
      <c r="Z256" s="493"/>
      <c r="AA256" s="492"/>
      <c r="AB256" s="493"/>
      <c r="AC256" s="492"/>
      <c r="AD256" s="493"/>
      <c r="AE256" s="492"/>
      <c r="AF256" s="493"/>
      <c r="AG256" s="492"/>
      <c r="AH256" s="493"/>
      <c r="AI256" s="492"/>
      <c r="AJ256" s="493"/>
      <c r="AK256" s="492"/>
      <c r="AL256" s="493"/>
      <c r="AM256" s="492"/>
      <c r="AN256" s="493"/>
      <c r="AO256" s="519"/>
      <c r="AP256" s="467"/>
      <c r="AQ256" s="466"/>
      <c r="AR256" s="513"/>
      <c r="AS256" s="513"/>
      <c r="AT256" s="492">
        <v>0</v>
      </c>
      <c r="AU256" s="492">
        <v>0</v>
      </c>
      <c r="AV256" s="496">
        <v>0</v>
      </c>
      <c r="AW256" s="496">
        <v>0</v>
      </c>
      <c r="AX256" s="491">
        <v>0</v>
      </c>
      <c r="AY256" s="468" t="str">
        <f t="shared" si="151"/>
        <v/>
      </c>
      <c r="BU256" s="4"/>
      <c r="BV256" s="4"/>
      <c r="BW256" s="5"/>
      <c r="CA256" s="32" t="str">
        <f t="shared" si="152"/>
        <v/>
      </c>
      <c r="CB256" s="32"/>
      <c r="CC256" s="32" t="str">
        <f t="shared" si="153"/>
        <v/>
      </c>
      <c r="CD256" s="32"/>
      <c r="CE256" s="32" t="str">
        <f t="shared" si="155"/>
        <v/>
      </c>
      <c r="CF256" s="32"/>
      <c r="CG256" s="32" t="str">
        <f t="shared" si="156"/>
        <v/>
      </c>
      <c r="DA256" s="33"/>
      <c r="DB256" s="33"/>
      <c r="DC256" s="33"/>
      <c r="DD256" s="33"/>
      <c r="DE256" s="33">
        <f t="shared" si="159"/>
        <v>0</v>
      </c>
      <c r="DF256" s="33"/>
      <c r="DG256" s="33">
        <f t="shared" si="160"/>
        <v>0</v>
      </c>
    </row>
    <row r="257" spans="1:111" ht="14.25" customHeight="1" x14ac:dyDescent="0.2">
      <c r="A257" s="3315"/>
      <c r="B257" s="3300" t="s">
        <v>273</v>
      </c>
      <c r="C257" s="3301"/>
      <c r="D257" s="417">
        <f t="shared" si="149"/>
        <v>0</v>
      </c>
      <c r="E257" s="488">
        <f t="shared" si="161"/>
        <v>0</v>
      </c>
      <c r="F257" s="489">
        <f t="shared" si="161"/>
        <v>0</v>
      </c>
      <c r="G257" s="497"/>
      <c r="H257" s="498"/>
      <c r="I257" s="499"/>
      <c r="J257" s="498"/>
      <c r="K257" s="499"/>
      <c r="L257" s="498"/>
      <c r="M257" s="499"/>
      <c r="N257" s="498"/>
      <c r="O257" s="499"/>
      <c r="P257" s="498"/>
      <c r="Q257" s="499"/>
      <c r="R257" s="498"/>
      <c r="S257" s="499"/>
      <c r="T257" s="498"/>
      <c r="U257" s="499"/>
      <c r="V257" s="500"/>
      <c r="W257" s="499"/>
      <c r="X257" s="500"/>
      <c r="Y257" s="492"/>
      <c r="Z257" s="493"/>
      <c r="AA257" s="492"/>
      <c r="AB257" s="493"/>
      <c r="AC257" s="492"/>
      <c r="AD257" s="493"/>
      <c r="AE257" s="492"/>
      <c r="AF257" s="493"/>
      <c r="AG257" s="492"/>
      <c r="AH257" s="493"/>
      <c r="AI257" s="492"/>
      <c r="AJ257" s="493"/>
      <c r="AK257" s="492"/>
      <c r="AL257" s="493"/>
      <c r="AM257" s="492"/>
      <c r="AN257" s="493"/>
      <c r="AO257" s="519"/>
      <c r="AP257" s="467"/>
      <c r="AQ257" s="466"/>
      <c r="AR257" s="513"/>
      <c r="AS257" s="504"/>
      <c r="AT257" s="492">
        <v>0</v>
      </c>
      <c r="AU257" s="492">
        <v>0</v>
      </c>
      <c r="AV257" s="496">
        <v>0</v>
      </c>
      <c r="AW257" s="496">
        <v>0</v>
      </c>
      <c r="AX257" s="491">
        <v>0</v>
      </c>
      <c r="AY257" s="468" t="str">
        <f t="shared" si="151"/>
        <v/>
      </c>
      <c r="BU257" s="4"/>
      <c r="BV257" s="4"/>
      <c r="BW257" s="5"/>
      <c r="CA257" s="32" t="str">
        <f t="shared" si="152"/>
        <v/>
      </c>
      <c r="CB257" s="32"/>
      <c r="CC257" s="32" t="str">
        <f t="shared" si="153"/>
        <v/>
      </c>
      <c r="CD257" s="32"/>
      <c r="CE257" s="32" t="str">
        <f t="shared" si="155"/>
        <v/>
      </c>
      <c r="CF257" s="32"/>
      <c r="CG257" s="32" t="str">
        <f t="shared" si="156"/>
        <v/>
      </c>
      <c r="DA257" s="33"/>
      <c r="DB257" s="33"/>
      <c r="DC257" s="33"/>
      <c r="DD257" s="33"/>
      <c r="DE257" s="33">
        <f t="shared" si="159"/>
        <v>0</v>
      </c>
      <c r="DF257" s="33"/>
      <c r="DG257" s="33">
        <f t="shared" si="160"/>
        <v>0</v>
      </c>
    </row>
    <row r="258" spans="1:111" ht="14.25" customHeight="1" x14ac:dyDescent="0.2">
      <c r="A258" s="3973"/>
      <c r="B258" s="3864" t="s">
        <v>274</v>
      </c>
      <c r="C258" s="3864"/>
      <c r="D258" s="1998">
        <f t="shared" si="149"/>
        <v>0</v>
      </c>
      <c r="E258" s="1079">
        <f t="shared" si="161"/>
        <v>0</v>
      </c>
      <c r="F258" s="2223">
        <f t="shared" si="161"/>
        <v>0</v>
      </c>
      <c r="G258" s="472"/>
      <c r="H258" s="473"/>
      <c r="I258" s="474"/>
      <c r="J258" s="473"/>
      <c r="K258" s="474"/>
      <c r="L258" s="473"/>
      <c r="M258" s="474"/>
      <c r="N258" s="473"/>
      <c r="O258" s="474"/>
      <c r="P258" s="473"/>
      <c r="Q258" s="474"/>
      <c r="R258" s="473"/>
      <c r="S258" s="474"/>
      <c r="T258" s="473"/>
      <c r="U258" s="474"/>
      <c r="V258" s="475"/>
      <c r="W258" s="474"/>
      <c r="X258" s="475"/>
      <c r="Y258" s="474"/>
      <c r="Z258" s="475"/>
      <c r="AA258" s="474"/>
      <c r="AB258" s="475"/>
      <c r="AC258" s="2411"/>
      <c r="AD258" s="2412"/>
      <c r="AE258" s="2411"/>
      <c r="AF258" s="2412"/>
      <c r="AG258" s="2411"/>
      <c r="AH258" s="2412"/>
      <c r="AI258" s="2411"/>
      <c r="AJ258" s="2412"/>
      <c r="AK258" s="2411"/>
      <c r="AL258" s="2412"/>
      <c r="AM258" s="2411"/>
      <c r="AN258" s="2412"/>
      <c r="AO258" s="2001"/>
      <c r="AP258" s="2002"/>
      <c r="AQ258" s="1778"/>
      <c r="AR258" s="1082"/>
      <c r="AS258" s="510"/>
      <c r="AT258" s="2411">
        <v>0</v>
      </c>
      <c r="AU258" s="2411">
        <v>0</v>
      </c>
      <c r="AV258" s="1083">
        <v>0</v>
      </c>
      <c r="AW258" s="1083">
        <v>0</v>
      </c>
      <c r="AX258" s="2003">
        <v>0</v>
      </c>
      <c r="AY258" s="468" t="str">
        <f t="shared" si="151"/>
        <v/>
      </c>
      <c r="BU258" s="4"/>
      <c r="BV258" s="4"/>
      <c r="BW258" s="5"/>
      <c r="CA258" s="32" t="str">
        <f t="shared" si="152"/>
        <v/>
      </c>
      <c r="CB258" s="32"/>
      <c r="CC258" s="32" t="str">
        <f t="shared" si="153"/>
        <v/>
      </c>
      <c r="CD258" s="32"/>
      <c r="CE258" s="32" t="str">
        <f t="shared" si="155"/>
        <v/>
      </c>
      <c r="CF258" s="32"/>
      <c r="CG258" s="32" t="str">
        <f t="shared" si="156"/>
        <v/>
      </c>
      <c r="DA258" s="33"/>
      <c r="DB258" s="33"/>
      <c r="DC258" s="33"/>
      <c r="DD258" s="33"/>
      <c r="DE258" s="33">
        <f t="shared" si="159"/>
        <v>0</v>
      </c>
      <c r="DF258" s="33"/>
      <c r="DG258" s="33">
        <f t="shared" si="160"/>
        <v>0</v>
      </c>
    </row>
    <row r="259" spans="1:111" x14ac:dyDescent="0.2">
      <c r="A259" s="4161" t="s">
        <v>104</v>
      </c>
      <c r="B259" s="3296" t="s">
        <v>269</v>
      </c>
      <c r="C259" s="3296"/>
      <c r="D259" s="411">
        <f t="shared" si="149"/>
        <v>37</v>
      </c>
      <c r="E259" s="479">
        <f t="shared" si="161"/>
        <v>9</v>
      </c>
      <c r="F259" s="480">
        <f t="shared" si="161"/>
        <v>28</v>
      </c>
      <c r="G259" s="481">
        <v>0</v>
      </c>
      <c r="H259" s="482">
        <v>0</v>
      </c>
      <c r="I259" s="483">
        <v>0</v>
      </c>
      <c r="J259" s="482">
        <v>0</v>
      </c>
      <c r="K259" s="483">
        <v>0</v>
      </c>
      <c r="L259" s="482">
        <v>0</v>
      </c>
      <c r="M259" s="483">
        <v>0</v>
      </c>
      <c r="N259" s="482">
        <v>0</v>
      </c>
      <c r="O259" s="483">
        <v>0</v>
      </c>
      <c r="P259" s="482">
        <v>0</v>
      </c>
      <c r="Q259" s="483">
        <v>0</v>
      </c>
      <c r="R259" s="482">
        <v>0</v>
      </c>
      <c r="S259" s="483">
        <v>0</v>
      </c>
      <c r="T259" s="482">
        <v>0</v>
      </c>
      <c r="U259" s="483">
        <v>0</v>
      </c>
      <c r="V259" s="484">
        <v>0</v>
      </c>
      <c r="W259" s="483">
        <v>0</v>
      </c>
      <c r="X259" s="484">
        <v>2</v>
      </c>
      <c r="Y259" s="483">
        <v>1</v>
      </c>
      <c r="Z259" s="484">
        <v>3</v>
      </c>
      <c r="AA259" s="483">
        <v>0</v>
      </c>
      <c r="AB259" s="484">
        <v>2</v>
      </c>
      <c r="AC259" s="483">
        <v>1</v>
      </c>
      <c r="AD259" s="484">
        <v>1</v>
      </c>
      <c r="AE259" s="483">
        <v>2</v>
      </c>
      <c r="AF259" s="484">
        <v>4</v>
      </c>
      <c r="AG259" s="483">
        <v>0</v>
      </c>
      <c r="AH259" s="484">
        <v>9</v>
      </c>
      <c r="AI259" s="483">
        <v>3</v>
      </c>
      <c r="AJ259" s="484">
        <v>2</v>
      </c>
      <c r="AK259" s="483">
        <v>2</v>
      </c>
      <c r="AL259" s="484">
        <v>5</v>
      </c>
      <c r="AM259" s="483">
        <v>0</v>
      </c>
      <c r="AN259" s="484">
        <v>0</v>
      </c>
      <c r="AO259" s="485">
        <v>0</v>
      </c>
      <c r="AP259" s="486">
        <v>0</v>
      </c>
      <c r="AQ259" s="481">
        <v>22</v>
      </c>
      <c r="AR259" s="487">
        <v>22</v>
      </c>
      <c r="AS259" s="2608">
        <v>3</v>
      </c>
      <c r="AT259" s="483">
        <v>0</v>
      </c>
      <c r="AU259" s="483">
        <v>0</v>
      </c>
      <c r="AV259" s="487">
        <v>1</v>
      </c>
      <c r="AW259" s="487">
        <v>0</v>
      </c>
      <c r="AX259" s="482">
        <v>0</v>
      </c>
      <c r="AY259" s="468" t="str">
        <f t="shared" si="151"/>
        <v/>
      </c>
      <c r="BU259" s="4"/>
      <c r="BV259" s="4"/>
      <c r="BW259" s="5"/>
      <c r="CA259" s="32" t="str">
        <f t="shared" si="152"/>
        <v/>
      </c>
      <c r="CB259" s="32" t="str">
        <f t="shared" ref="CB259:CB300" si="162">IF(DB259=1,"* La consulta pertinente según Protocolo de Referencia NO DEBE ser mayor al Total registrado. ","")</f>
        <v/>
      </c>
      <c r="CC259" s="32" t="str">
        <f t="shared" si="153"/>
        <v/>
      </c>
      <c r="CD259" s="32" t="str">
        <f t="shared" ref="CD259:CD300" si="163">IF(AND(D259&lt;&gt;0,AO259=""),"* Recuerde que las Embarazadas deben ser incluídas en el ingreso por rango Etario (Digite CEROS si no tiene). ",IF(F259&lt;AO259,"* Las Embarazadas NO DEBEN ser mayor al total de Mujeres. ",""))</f>
        <v/>
      </c>
      <c r="CE259" s="32" t="str">
        <f t="shared" si="155"/>
        <v/>
      </c>
      <c r="CF259" s="32"/>
      <c r="CG259" s="32" t="str">
        <f t="shared" si="156"/>
        <v/>
      </c>
      <c r="DA259" s="33">
        <f t="shared" ref="DA259:DA300" si="164">IF((AI259+AJ259)&lt;AP259,1,0)</f>
        <v>0</v>
      </c>
      <c r="DB259" s="33">
        <f>IF(D259&lt;AQ259,1,0)</f>
        <v>0</v>
      </c>
      <c r="DC259" s="33">
        <f>IF(D259&lt;AR259,1,0)</f>
        <v>0</v>
      </c>
      <c r="DD259" s="33">
        <f t="shared" ref="DD259:DD300" si="165">IF(AND(D259&lt;&gt;0,AO259=""),1,IF(F259&lt;AO259,1,0))</f>
        <v>0</v>
      </c>
      <c r="DE259" s="33">
        <f t="shared" si="159"/>
        <v>0</v>
      </c>
      <c r="DF259" s="33"/>
      <c r="DG259" s="33">
        <f t="shared" si="160"/>
        <v>0</v>
      </c>
    </row>
    <row r="260" spans="1:111" x14ac:dyDescent="0.2">
      <c r="A260" s="3290"/>
      <c r="B260" s="3297" t="s">
        <v>270</v>
      </c>
      <c r="C260" s="3297"/>
      <c r="D260" s="417">
        <f t="shared" si="149"/>
        <v>148</v>
      </c>
      <c r="E260" s="488">
        <f t="shared" si="161"/>
        <v>43</v>
      </c>
      <c r="F260" s="489">
        <f t="shared" si="161"/>
        <v>105</v>
      </c>
      <c r="G260" s="490">
        <v>0</v>
      </c>
      <c r="H260" s="491">
        <v>0</v>
      </c>
      <c r="I260" s="492">
        <v>0</v>
      </c>
      <c r="J260" s="491">
        <v>0</v>
      </c>
      <c r="K260" s="492">
        <v>0</v>
      </c>
      <c r="L260" s="491">
        <v>0</v>
      </c>
      <c r="M260" s="492">
        <v>0</v>
      </c>
      <c r="N260" s="491">
        <v>0</v>
      </c>
      <c r="O260" s="492">
        <v>0</v>
      </c>
      <c r="P260" s="491">
        <v>0</v>
      </c>
      <c r="Q260" s="492">
        <v>0</v>
      </c>
      <c r="R260" s="491">
        <v>0</v>
      </c>
      <c r="S260" s="492">
        <v>0</v>
      </c>
      <c r="T260" s="491">
        <v>0</v>
      </c>
      <c r="U260" s="492">
        <v>0</v>
      </c>
      <c r="V260" s="493">
        <v>0</v>
      </c>
      <c r="W260" s="492">
        <v>2</v>
      </c>
      <c r="X260" s="493">
        <v>1</v>
      </c>
      <c r="Y260" s="492">
        <v>5</v>
      </c>
      <c r="Z260" s="493">
        <v>6</v>
      </c>
      <c r="AA260" s="492">
        <v>2</v>
      </c>
      <c r="AB260" s="493">
        <v>10</v>
      </c>
      <c r="AC260" s="492">
        <v>0</v>
      </c>
      <c r="AD260" s="493">
        <v>10</v>
      </c>
      <c r="AE260" s="492">
        <v>7</v>
      </c>
      <c r="AF260" s="493">
        <v>19</v>
      </c>
      <c r="AG260" s="492">
        <v>13</v>
      </c>
      <c r="AH260" s="493">
        <v>34</v>
      </c>
      <c r="AI260" s="492">
        <v>6</v>
      </c>
      <c r="AJ260" s="493">
        <v>13</v>
      </c>
      <c r="AK260" s="492">
        <v>7</v>
      </c>
      <c r="AL260" s="493">
        <v>12</v>
      </c>
      <c r="AM260" s="492">
        <v>1</v>
      </c>
      <c r="AN260" s="493">
        <v>0</v>
      </c>
      <c r="AO260" s="494">
        <v>1</v>
      </c>
      <c r="AP260" s="495">
        <v>3</v>
      </c>
      <c r="AQ260" s="466"/>
      <c r="AR260" s="513"/>
      <c r="AS260" s="481">
        <v>32</v>
      </c>
      <c r="AT260" s="492">
        <v>0</v>
      </c>
      <c r="AU260" s="492">
        <v>0</v>
      </c>
      <c r="AV260" s="496">
        <v>3</v>
      </c>
      <c r="AW260" s="496">
        <v>0</v>
      </c>
      <c r="AX260" s="491">
        <v>0</v>
      </c>
      <c r="AY260" s="468" t="str">
        <f t="shared" si="151"/>
        <v/>
      </c>
      <c r="BU260" s="4"/>
      <c r="BV260" s="4"/>
      <c r="BW260" s="5"/>
      <c r="CA260" s="32" t="str">
        <f t="shared" si="152"/>
        <v/>
      </c>
      <c r="CB260" s="32" t="str">
        <f t="shared" si="162"/>
        <v/>
      </c>
      <c r="CC260" s="32" t="str">
        <f t="shared" si="153"/>
        <v/>
      </c>
      <c r="CD260" s="32" t="str">
        <f t="shared" si="163"/>
        <v/>
      </c>
      <c r="CE260" s="32" t="str">
        <f t="shared" si="155"/>
        <v/>
      </c>
      <c r="CF260" s="32"/>
      <c r="CG260" s="32" t="str">
        <f t="shared" si="156"/>
        <v/>
      </c>
      <c r="DA260" s="33">
        <f t="shared" si="164"/>
        <v>0</v>
      </c>
      <c r="DB260" s="33"/>
      <c r="DC260" s="33"/>
      <c r="DD260" s="33">
        <f t="shared" si="165"/>
        <v>0</v>
      </c>
      <c r="DE260" s="33">
        <f t="shared" si="159"/>
        <v>0</v>
      </c>
      <c r="DF260" s="33"/>
      <c r="DG260" s="33">
        <f t="shared" si="160"/>
        <v>0</v>
      </c>
    </row>
    <row r="261" spans="1:111" ht="14.25" customHeight="1" x14ac:dyDescent="0.2">
      <c r="A261" s="3290"/>
      <c r="B261" s="3297" t="s">
        <v>271</v>
      </c>
      <c r="C261" s="3297"/>
      <c r="D261" s="417">
        <f t="shared" si="149"/>
        <v>39</v>
      </c>
      <c r="E261" s="488">
        <f t="shared" si="161"/>
        <v>9</v>
      </c>
      <c r="F261" s="489">
        <f t="shared" si="161"/>
        <v>30</v>
      </c>
      <c r="G261" s="490">
        <v>0</v>
      </c>
      <c r="H261" s="491">
        <v>0</v>
      </c>
      <c r="I261" s="492">
        <v>0</v>
      </c>
      <c r="J261" s="491">
        <v>0</v>
      </c>
      <c r="K261" s="492">
        <v>0</v>
      </c>
      <c r="L261" s="491">
        <v>0</v>
      </c>
      <c r="M261" s="492">
        <v>0</v>
      </c>
      <c r="N261" s="491">
        <v>0</v>
      </c>
      <c r="O261" s="492">
        <v>0</v>
      </c>
      <c r="P261" s="491">
        <v>0</v>
      </c>
      <c r="Q261" s="492">
        <v>0</v>
      </c>
      <c r="R261" s="491">
        <v>0</v>
      </c>
      <c r="S261" s="492">
        <v>0</v>
      </c>
      <c r="T261" s="491">
        <v>0</v>
      </c>
      <c r="U261" s="492">
        <v>0</v>
      </c>
      <c r="V261" s="493">
        <v>0</v>
      </c>
      <c r="W261" s="492">
        <v>0</v>
      </c>
      <c r="X261" s="493">
        <v>2</v>
      </c>
      <c r="Y261" s="492">
        <v>1</v>
      </c>
      <c r="Z261" s="493">
        <v>3</v>
      </c>
      <c r="AA261" s="492">
        <v>0</v>
      </c>
      <c r="AB261" s="493">
        <v>2</v>
      </c>
      <c r="AC261" s="492">
        <v>1</v>
      </c>
      <c r="AD261" s="493">
        <v>1</v>
      </c>
      <c r="AE261" s="492">
        <v>2</v>
      </c>
      <c r="AF261" s="493">
        <v>4</v>
      </c>
      <c r="AG261" s="492">
        <v>0</v>
      </c>
      <c r="AH261" s="493">
        <v>10</v>
      </c>
      <c r="AI261" s="492">
        <v>3</v>
      </c>
      <c r="AJ261" s="493">
        <v>2</v>
      </c>
      <c r="AK261" s="492">
        <v>2</v>
      </c>
      <c r="AL261" s="493">
        <v>6</v>
      </c>
      <c r="AM261" s="492">
        <v>0</v>
      </c>
      <c r="AN261" s="493">
        <v>0</v>
      </c>
      <c r="AO261" s="494">
        <v>0</v>
      </c>
      <c r="AP261" s="495">
        <v>0</v>
      </c>
      <c r="AQ261" s="466"/>
      <c r="AR261" s="513"/>
      <c r="AS261" s="513"/>
      <c r="AT261" s="492">
        <v>0</v>
      </c>
      <c r="AU261" s="492">
        <v>0</v>
      </c>
      <c r="AV261" s="496">
        <v>1</v>
      </c>
      <c r="AW261" s="496">
        <v>0</v>
      </c>
      <c r="AX261" s="491">
        <v>0</v>
      </c>
      <c r="AY261" s="468" t="str">
        <f t="shared" si="151"/>
        <v/>
      </c>
      <c r="BU261" s="4"/>
      <c r="BV261" s="4"/>
      <c r="BW261" s="5"/>
      <c r="CA261" s="32" t="str">
        <f t="shared" si="152"/>
        <v/>
      </c>
      <c r="CB261" s="32" t="str">
        <f t="shared" si="162"/>
        <v/>
      </c>
      <c r="CC261" s="32" t="str">
        <f t="shared" si="153"/>
        <v/>
      </c>
      <c r="CD261" s="32" t="str">
        <f t="shared" si="163"/>
        <v/>
      </c>
      <c r="CE261" s="32" t="str">
        <f t="shared" si="155"/>
        <v/>
      </c>
      <c r="CF261" s="32"/>
      <c r="CG261" s="32" t="str">
        <f t="shared" si="156"/>
        <v/>
      </c>
      <c r="DA261" s="33">
        <f t="shared" si="164"/>
        <v>0</v>
      </c>
      <c r="DB261" s="33"/>
      <c r="DC261" s="33"/>
      <c r="DD261" s="33">
        <f t="shared" si="165"/>
        <v>0</v>
      </c>
      <c r="DE261" s="33">
        <f t="shared" si="159"/>
        <v>0</v>
      </c>
      <c r="DF261" s="33"/>
      <c r="DG261" s="33">
        <f t="shared" si="160"/>
        <v>0</v>
      </c>
    </row>
    <row r="262" spans="1:111" ht="14.25" customHeight="1" x14ac:dyDescent="0.2">
      <c r="A262" s="3290"/>
      <c r="B262" s="3318" t="s">
        <v>272</v>
      </c>
      <c r="C262" s="3318"/>
      <c r="D262" s="417">
        <f t="shared" si="149"/>
        <v>40</v>
      </c>
      <c r="E262" s="488">
        <f t="shared" si="161"/>
        <v>16</v>
      </c>
      <c r="F262" s="489">
        <f t="shared" si="161"/>
        <v>24</v>
      </c>
      <c r="G262" s="497">
        <v>0</v>
      </c>
      <c r="H262" s="498">
        <v>0</v>
      </c>
      <c r="I262" s="499">
        <v>0</v>
      </c>
      <c r="J262" s="498">
        <v>0</v>
      </c>
      <c r="K262" s="499">
        <v>0</v>
      </c>
      <c r="L262" s="498">
        <v>0</v>
      </c>
      <c r="M262" s="499">
        <v>0</v>
      </c>
      <c r="N262" s="498">
        <v>0</v>
      </c>
      <c r="O262" s="499">
        <v>0</v>
      </c>
      <c r="P262" s="498">
        <v>0</v>
      </c>
      <c r="Q262" s="499">
        <v>0</v>
      </c>
      <c r="R262" s="498">
        <v>0</v>
      </c>
      <c r="S262" s="499">
        <v>0</v>
      </c>
      <c r="T262" s="498">
        <v>0</v>
      </c>
      <c r="U262" s="499">
        <v>0</v>
      </c>
      <c r="V262" s="500">
        <v>0</v>
      </c>
      <c r="W262" s="499">
        <v>1</v>
      </c>
      <c r="X262" s="500">
        <v>1</v>
      </c>
      <c r="Y262" s="499">
        <v>1</v>
      </c>
      <c r="Z262" s="500">
        <v>2</v>
      </c>
      <c r="AA262" s="499">
        <v>2</v>
      </c>
      <c r="AB262" s="500">
        <v>3</v>
      </c>
      <c r="AC262" s="499">
        <v>0</v>
      </c>
      <c r="AD262" s="500">
        <v>0</v>
      </c>
      <c r="AE262" s="499">
        <v>3</v>
      </c>
      <c r="AF262" s="500">
        <v>3</v>
      </c>
      <c r="AG262" s="499">
        <v>5</v>
      </c>
      <c r="AH262" s="500">
        <v>10</v>
      </c>
      <c r="AI262" s="499">
        <v>2</v>
      </c>
      <c r="AJ262" s="500">
        <v>3</v>
      </c>
      <c r="AK262" s="499">
        <v>2</v>
      </c>
      <c r="AL262" s="500">
        <v>1</v>
      </c>
      <c r="AM262" s="499">
        <v>0</v>
      </c>
      <c r="AN262" s="500">
        <v>1</v>
      </c>
      <c r="AO262" s="501">
        <v>1</v>
      </c>
      <c r="AP262" s="502">
        <v>1</v>
      </c>
      <c r="AQ262" s="503"/>
      <c r="AR262" s="523"/>
      <c r="AS262" s="513"/>
      <c r="AT262" s="499">
        <v>0</v>
      </c>
      <c r="AU262" s="499">
        <v>0</v>
      </c>
      <c r="AV262" s="505">
        <v>2</v>
      </c>
      <c r="AW262" s="505">
        <v>0</v>
      </c>
      <c r="AX262" s="498">
        <v>0</v>
      </c>
      <c r="AY262" s="468" t="str">
        <f t="shared" si="151"/>
        <v/>
      </c>
      <c r="BU262" s="4"/>
      <c r="BV262" s="4"/>
      <c r="BW262" s="5"/>
      <c r="CA262" s="32" t="str">
        <f t="shared" si="152"/>
        <v/>
      </c>
      <c r="CB262" s="32" t="str">
        <f t="shared" si="162"/>
        <v/>
      </c>
      <c r="CC262" s="32" t="str">
        <f t="shared" si="153"/>
        <v/>
      </c>
      <c r="CD262" s="32" t="str">
        <f t="shared" si="163"/>
        <v/>
      </c>
      <c r="CE262" s="32" t="str">
        <f t="shared" si="155"/>
        <v/>
      </c>
      <c r="CF262" s="32"/>
      <c r="CG262" s="32" t="str">
        <f t="shared" si="156"/>
        <v/>
      </c>
      <c r="DA262" s="33">
        <f t="shared" si="164"/>
        <v>0</v>
      </c>
      <c r="DB262" s="33"/>
      <c r="DC262" s="33"/>
      <c r="DD262" s="33">
        <f t="shared" si="165"/>
        <v>0</v>
      </c>
      <c r="DE262" s="33">
        <f t="shared" si="159"/>
        <v>0</v>
      </c>
      <c r="DF262" s="33"/>
      <c r="DG262" s="33">
        <f t="shared" si="160"/>
        <v>0</v>
      </c>
    </row>
    <row r="263" spans="1:111" ht="14.25" customHeight="1" x14ac:dyDescent="0.2">
      <c r="A263" s="3290"/>
      <c r="B263" s="3300" t="s">
        <v>273</v>
      </c>
      <c r="C263" s="3301"/>
      <c r="D263" s="417">
        <f t="shared" si="149"/>
        <v>30</v>
      </c>
      <c r="E263" s="488">
        <f t="shared" si="161"/>
        <v>6</v>
      </c>
      <c r="F263" s="489">
        <f t="shared" si="161"/>
        <v>24</v>
      </c>
      <c r="G263" s="497">
        <v>0</v>
      </c>
      <c r="H263" s="498">
        <v>0</v>
      </c>
      <c r="I263" s="499">
        <v>0</v>
      </c>
      <c r="J263" s="498">
        <v>0</v>
      </c>
      <c r="K263" s="499">
        <v>0</v>
      </c>
      <c r="L263" s="498">
        <v>0</v>
      </c>
      <c r="M263" s="499">
        <v>0</v>
      </c>
      <c r="N263" s="498">
        <v>0</v>
      </c>
      <c r="O263" s="499">
        <v>0</v>
      </c>
      <c r="P263" s="498">
        <v>0</v>
      </c>
      <c r="Q263" s="499">
        <v>0</v>
      </c>
      <c r="R263" s="498">
        <v>0</v>
      </c>
      <c r="S263" s="499">
        <v>0</v>
      </c>
      <c r="T263" s="498">
        <v>0</v>
      </c>
      <c r="U263" s="499">
        <v>0</v>
      </c>
      <c r="V263" s="500">
        <v>0</v>
      </c>
      <c r="W263" s="499">
        <v>0</v>
      </c>
      <c r="X263" s="500">
        <v>0</v>
      </c>
      <c r="Y263" s="499">
        <v>0</v>
      </c>
      <c r="Z263" s="500">
        <v>3</v>
      </c>
      <c r="AA263" s="499">
        <v>0</v>
      </c>
      <c r="AB263" s="500">
        <v>3</v>
      </c>
      <c r="AC263" s="499">
        <v>0</v>
      </c>
      <c r="AD263" s="500">
        <v>0</v>
      </c>
      <c r="AE263" s="499">
        <v>1</v>
      </c>
      <c r="AF263" s="500">
        <v>1</v>
      </c>
      <c r="AG263" s="499">
        <v>2</v>
      </c>
      <c r="AH263" s="500">
        <v>11</v>
      </c>
      <c r="AI263" s="499">
        <v>1</v>
      </c>
      <c r="AJ263" s="500">
        <v>2</v>
      </c>
      <c r="AK263" s="499">
        <v>2</v>
      </c>
      <c r="AL263" s="500">
        <v>3</v>
      </c>
      <c r="AM263" s="499">
        <v>0</v>
      </c>
      <c r="AN263" s="500">
        <v>1</v>
      </c>
      <c r="AO263" s="501">
        <v>0</v>
      </c>
      <c r="AP263" s="502">
        <v>0</v>
      </c>
      <c r="AQ263" s="503"/>
      <c r="AR263" s="523"/>
      <c r="AS263" s="504"/>
      <c r="AT263" s="499">
        <v>0</v>
      </c>
      <c r="AU263" s="499">
        <v>0</v>
      </c>
      <c r="AV263" s="505">
        <v>1</v>
      </c>
      <c r="AW263" s="505">
        <v>0</v>
      </c>
      <c r="AX263" s="498">
        <v>0</v>
      </c>
      <c r="AY263" s="468" t="str">
        <f t="shared" si="151"/>
        <v/>
      </c>
      <c r="BU263" s="4"/>
      <c r="BV263" s="4"/>
      <c r="BW263" s="5"/>
      <c r="CA263" s="32" t="str">
        <f t="shared" si="152"/>
        <v/>
      </c>
      <c r="CB263" s="32" t="str">
        <f t="shared" si="162"/>
        <v/>
      </c>
      <c r="CC263" s="32" t="str">
        <f t="shared" si="153"/>
        <v/>
      </c>
      <c r="CD263" s="32" t="str">
        <f t="shared" si="163"/>
        <v/>
      </c>
      <c r="CE263" s="32" t="str">
        <f t="shared" si="155"/>
        <v/>
      </c>
      <c r="CF263" s="32"/>
      <c r="CG263" s="32" t="str">
        <f t="shared" si="156"/>
        <v/>
      </c>
      <c r="DA263" s="33">
        <f t="shared" si="164"/>
        <v>0</v>
      </c>
      <c r="DB263" s="33"/>
      <c r="DC263" s="33"/>
      <c r="DD263" s="33">
        <f t="shared" si="165"/>
        <v>0</v>
      </c>
      <c r="DE263" s="33">
        <f t="shared" si="159"/>
        <v>0</v>
      </c>
      <c r="DF263" s="33"/>
      <c r="DG263" s="33">
        <f t="shared" si="160"/>
        <v>0</v>
      </c>
    </row>
    <row r="264" spans="1:111" ht="14.25" customHeight="1" x14ac:dyDescent="0.2">
      <c r="A264" s="3855"/>
      <c r="B264" s="3302" t="s">
        <v>274</v>
      </c>
      <c r="C264" s="3302"/>
      <c r="D264" s="524">
        <f t="shared" si="149"/>
        <v>0</v>
      </c>
      <c r="E264" s="525">
        <f t="shared" si="161"/>
        <v>0</v>
      </c>
      <c r="F264" s="526">
        <f t="shared" si="161"/>
        <v>0</v>
      </c>
      <c r="G264" s="497"/>
      <c r="H264" s="498"/>
      <c r="I264" s="499"/>
      <c r="J264" s="498"/>
      <c r="K264" s="499"/>
      <c r="L264" s="498"/>
      <c r="M264" s="499"/>
      <c r="N264" s="498"/>
      <c r="O264" s="499"/>
      <c r="P264" s="498"/>
      <c r="Q264" s="499"/>
      <c r="R264" s="498"/>
      <c r="S264" s="499"/>
      <c r="T264" s="498"/>
      <c r="U264" s="499"/>
      <c r="V264" s="500"/>
      <c r="W264" s="499"/>
      <c r="X264" s="500"/>
      <c r="Y264" s="499"/>
      <c r="Z264" s="500"/>
      <c r="AA264" s="499"/>
      <c r="AB264" s="500"/>
      <c r="AC264" s="499"/>
      <c r="AD264" s="500"/>
      <c r="AE264" s="499"/>
      <c r="AF264" s="500"/>
      <c r="AG264" s="499"/>
      <c r="AH264" s="500"/>
      <c r="AI264" s="499"/>
      <c r="AJ264" s="500"/>
      <c r="AK264" s="499"/>
      <c r="AL264" s="500"/>
      <c r="AM264" s="499"/>
      <c r="AN264" s="500"/>
      <c r="AO264" s="476"/>
      <c r="AP264" s="477"/>
      <c r="AQ264" s="509"/>
      <c r="AR264" s="527"/>
      <c r="AS264" s="510"/>
      <c r="AT264" s="474">
        <v>0</v>
      </c>
      <c r="AU264" s="474">
        <v>0</v>
      </c>
      <c r="AV264" s="478">
        <v>0</v>
      </c>
      <c r="AW264" s="478">
        <v>0</v>
      </c>
      <c r="AX264" s="473">
        <v>0</v>
      </c>
      <c r="AY264" s="468" t="str">
        <f t="shared" si="151"/>
        <v/>
      </c>
      <c r="BU264" s="4"/>
      <c r="BV264" s="4"/>
      <c r="BW264" s="5"/>
      <c r="CA264" s="32" t="str">
        <f t="shared" si="152"/>
        <v/>
      </c>
      <c r="CB264" s="32" t="str">
        <f t="shared" si="162"/>
        <v/>
      </c>
      <c r="CC264" s="32" t="str">
        <f t="shared" si="153"/>
        <v/>
      </c>
      <c r="CD264" s="32" t="str">
        <f t="shared" si="163"/>
        <v/>
      </c>
      <c r="CE264" s="32" t="str">
        <f t="shared" si="155"/>
        <v/>
      </c>
      <c r="CF264" s="32"/>
      <c r="CG264" s="32" t="str">
        <f t="shared" si="156"/>
        <v/>
      </c>
      <c r="DA264" s="33">
        <f t="shared" si="164"/>
        <v>0</v>
      </c>
      <c r="DB264" s="33"/>
      <c r="DC264" s="33"/>
      <c r="DD264" s="33">
        <f t="shared" si="165"/>
        <v>0</v>
      </c>
      <c r="DE264" s="33">
        <f t="shared" si="159"/>
        <v>0</v>
      </c>
      <c r="DF264" s="33"/>
      <c r="DG264" s="33">
        <f t="shared" si="160"/>
        <v>0</v>
      </c>
    </row>
    <row r="265" spans="1:111" ht="14.25" customHeight="1" x14ac:dyDescent="0.2">
      <c r="A265" s="4161" t="s">
        <v>278</v>
      </c>
      <c r="B265" s="3296" t="s">
        <v>269</v>
      </c>
      <c r="C265" s="3296"/>
      <c r="D265" s="2595">
        <f t="shared" si="149"/>
        <v>0</v>
      </c>
      <c r="E265" s="2615">
        <f t="shared" ref="E265:F282" si="166">+Y265+AA265+AC265+AE265+AG265+AI265+AK265+AM265</f>
        <v>0</v>
      </c>
      <c r="F265" s="2616">
        <f t="shared" si="166"/>
        <v>0</v>
      </c>
      <c r="G265" s="2621"/>
      <c r="H265" s="2622"/>
      <c r="I265" s="2623"/>
      <c r="J265" s="2622"/>
      <c r="K265" s="2623"/>
      <c r="L265" s="2622"/>
      <c r="M265" s="2624"/>
      <c r="N265" s="2625"/>
      <c r="O265" s="2626"/>
      <c r="P265" s="2625"/>
      <c r="Q265" s="2623"/>
      <c r="R265" s="2622"/>
      <c r="S265" s="2623"/>
      <c r="T265" s="2622"/>
      <c r="U265" s="2624"/>
      <c r="V265" s="2625"/>
      <c r="W265" s="2626"/>
      <c r="X265" s="2625"/>
      <c r="Y265" s="2610"/>
      <c r="Z265" s="2611"/>
      <c r="AA265" s="2610"/>
      <c r="AB265" s="2611"/>
      <c r="AC265" s="2610"/>
      <c r="AD265" s="2611"/>
      <c r="AE265" s="2610"/>
      <c r="AF265" s="2611"/>
      <c r="AG265" s="2610"/>
      <c r="AH265" s="2611"/>
      <c r="AI265" s="2610"/>
      <c r="AJ265" s="2611"/>
      <c r="AK265" s="2610"/>
      <c r="AL265" s="2611"/>
      <c r="AM265" s="2610"/>
      <c r="AN265" s="2611"/>
      <c r="AO265" s="485"/>
      <c r="AP265" s="486"/>
      <c r="AQ265" s="2608">
        <v>0</v>
      </c>
      <c r="AR265" s="487">
        <v>0</v>
      </c>
      <c r="AS265" s="2608">
        <v>0</v>
      </c>
      <c r="AT265" s="483">
        <v>0</v>
      </c>
      <c r="AU265" s="483">
        <v>6</v>
      </c>
      <c r="AV265" s="487">
        <v>0</v>
      </c>
      <c r="AW265" s="487">
        <v>0</v>
      </c>
      <c r="AX265" s="482">
        <v>0</v>
      </c>
      <c r="AY265" s="468" t="str">
        <f t="shared" si="151"/>
        <v/>
      </c>
      <c r="BU265" s="4"/>
      <c r="BV265" s="4"/>
      <c r="BW265" s="5"/>
      <c r="CA265" s="32" t="str">
        <f t="shared" si="152"/>
        <v/>
      </c>
      <c r="CB265" s="32" t="str">
        <f t="shared" si="162"/>
        <v/>
      </c>
      <c r="CC265" s="32" t="str">
        <f t="shared" si="153"/>
        <v/>
      </c>
      <c r="CD265" s="32" t="str">
        <f t="shared" si="163"/>
        <v/>
      </c>
      <c r="CE265" s="32" t="str">
        <f t="shared" si="155"/>
        <v/>
      </c>
      <c r="CF265" s="32"/>
      <c r="CG265" s="32" t="str">
        <f t="shared" si="156"/>
        <v/>
      </c>
      <c r="DA265" s="33">
        <f t="shared" si="164"/>
        <v>0</v>
      </c>
      <c r="DB265" s="33">
        <f>IF(D265&lt;AQ265,1,0)</f>
        <v>0</v>
      </c>
      <c r="DC265" s="33">
        <f>IF(D265&lt;AR265,1,0)</f>
        <v>0</v>
      </c>
      <c r="DD265" s="33">
        <f t="shared" si="165"/>
        <v>0</v>
      </c>
      <c r="DE265" s="33">
        <f t="shared" si="159"/>
        <v>0</v>
      </c>
      <c r="DF265" s="33"/>
      <c r="DG265" s="33">
        <f t="shared" si="160"/>
        <v>0</v>
      </c>
    </row>
    <row r="266" spans="1:111" x14ac:dyDescent="0.2">
      <c r="A266" s="3290"/>
      <c r="B266" s="3297" t="s">
        <v>270</v>
      </c>
      <c r="C266" s="3297"/>
      <c r="D266" s="417">
        <f>SUM(E266+F266)</f>
        <v>0</v>
      </c>
      <c r="E266" s="2627">
        <f t="shared" si="166"/>
        <v>0</v>
      </c>
      <c r="F266" s="2628">
        <f t="shared" si="166"/>
        <v>0</v>
      </c>
      <c r="G266" s="530"/>
      <c r="H266" s="531"/>
      <c r="I266" s="532"/>
      <c r="J266" s="531"/>
      <c r="K266" s="532"/>
      <c r="L266" s="531"/>
      <c r="M266" s="533"/>
      <c r="N266" s="515"/>
      <c r="O266" s="533"/>
      <c r="P266" s="515"/>
      <c r="Q266" s="532"/>
      <c r="R266" s="531"/>
      <c r="S266" s="532"/>
      <c r="T266" s="531"/>
      <c r="U266" s="533"/>
      <c r="V266" s="515"/>
      <c r="W266" s="533"/>
      <c r="X266" s="515"/>
      <c r="Y266" s="492"/>
      <c r="Z266" s="493"/>
      <c r="AA266" s="492"/>
      <c r="AB266" s="493"/>
      <c r="AC266" s="492"/>
      <c r="AD266" s="493"/>
      <c r="AE266" s="492"/>
      <c r="AF266" s="493"/>
      <c r="AG266" s="492"/>
      <c r="AH266" s="493"/>
      <c r="AI266" s="492"/>
      <c r="AJ266" s="493"/>
      <c r="AK266" s="492"/>
      <c r="AL266" s="493"/>
      <c r="AM266" s="492"/>
      <c r="AN266" s="493"/>
      <c r="AO266" s="494"/>
      <c r="AP266" s="495"/>
      <c r="AQ266" s="466"/>
      <c r="AR266" s="513"/>
      <c r="AS266" s="481">
        <v>0</v>
      </c>
      <c r="AT266" s="492">
        <v>0</v>
      </c>
      <c r="AU266" s="492">
        <v>32</v>
      </c>
      <c r="AV266" s="496">
        <v>0</v>
      </c>
      <c r="AW266" s="496">
        <v>0</v>
      </c>
      <c r="AX266" s="491">
        <v>0</v>
      </c>
      <c r="AY266" s="468" t="str">
        <f t="shared" si="151"/>
        <v/>
      </c>
      <c r="BU266" s="4"/>
      <c r="BV266" s="4"/>
      <c r="BW266" s="5"/>
      <c r="CA266" s="32" t="str">
        <f t="shared" si="152"/>
        <v/>
      </c>
      <c r="CB266" s="32" t="str">
        <f t="shared" si="162"/>
        <v/>
      </c>
      <c r="CC266" s="32" t="str">
        <f t="shared" si="153"/>
        <v/>
      </c>
      <c r="CD266" s="32" t="str">
        <f t="shared" si="163"/>
        <v/>
      </c>
      <c r="CE266" s="32" t="str">
        <f t="shared" si="155"/>
        <v/>
      </c>
      <c r="CF266" s="32"/>
      <c r="CG266" s="32" t="str">
        <f t="shared" si="156"/>
        <v/>
      </c>
      <c r="DA266" s="33">
        <f t="shared" si="164"/>
        <v>0</v>
      </c>
      <c r="DB266" s="33"/>
      <c r="DC266" s="33"/>
      <c r="DD266" s="33">
        <f t="shared" si="165"/>
        <v>0</v>
      </c>
      <c r="DE266" s="33">
        <f t="shared" si="159"/>
        <v>0</v>
      </c>
      <c r="DF266" s="33"/>
      <c r="DG266" s="33">
        <f t="shared" si="160"/>
        <v>0</v>
      </c>
    </row>
    <row r="267" spans="1:111" ht="14.25" customHeight="1" x14ac:dyDescent="0.2">
      <c r="A267" s="3290"/>
      <c r="B267" s="3297" t="s">
        <v>271</v>
      </c>
      <c r="C267" s="3297"/>
      <c r="D267" s="417">
        <f t="shared" ref="D267:D300" si="167">SUM(E267+F267)</f>
        <v>0</v>
      </c>
      <c r="E267" s="2627">
        <f t="shared" si="166"/>
        <v>0</v>
      </c>
      <c r="F267" s="2628">
        <f t="shared" si="166"/>
        <v>0</v>
      </c>
      <c r="G267" s="530"/>
      <c r="H267" s="531"/>
      <c r="I267" s="532"/>
      <c r="J267" s="531"/>
      <c r="K267" s="532"/>
      <c r="L267" s="531"/>
      <c r="M267" s="533"/>
      <c r="N267" s="515"/>
      <c r="O267" s="533"/>
      <c r="P267" s="515"/>
      <c r="Q267" s="532"/>
      <c r="R267" s="531"/>
      <c r="S267" s="532"/>
      <c r="T267" s="531"/>
      <c r="U267" s="533"/>
      <c r="V267" s="515"/>
      <c r="W267" s="533"/>
      <c r="X267" s="515"/>
      <c r="Y267" s="492"/>
      <c r="Z267" s="493"/>
      <c r="AA267" s="492"/>
      <c r="AB267" s="493"/>
      <c r="AC267" s="492"/>
      <c r="AD267" s="493"/>
      <c r="AE267" s="492"/>
      <c r="AF267" s="493"/>
      <c r="AG267" s="492"/>
      <c r="AH267" s="493"/>
      <c r="AI267" s="492"/>
      <c r="AJ267" s="493"/>
      <c r="AK267" s="492"/>
      <c r="AL267" s="493"/>
      <c r="AM267" s="492"/>
      <c r="AN267" s="493"/>
      <c r="AO267" s="494"/>
      <c r="AP267" s="495"/>
      <c r="AQ267" s="466"/>
      <c r="AR267" s="513"/>
      <c r="AS267" s="513"/>
      <c r="AT267" s="492">
        <v>0</v>
      </c>
      <c r="AU267" s="492">
        <v>0</v>
      </c>
      <c r="AV267" s="496">
        <v>0</v>
      </c>
      <c r="AW267" s="496">
        <v>0</v>
      </c>
      <c r="AX267" s="491">
        <v>0</v>
      </c>
      <c r="AY267" s="468" t="str">
        <f t="shared" si="151"/>
        <v/>
      </c>
      <c r="BU267" s="4"/>
      <c r="BV267" s="4"/>
      <c r="BW267" s="5"/>
      <c r="CA267" s="32" t="str">
        <f t="shared" si="152"/>
        <v/>
      </c>
      <c r="CB267" s="32" t="str">
        <f t="shared" si="162"/>
        <v/>
      </c>
      <c r="CC267" s="32" t="str">
        <f t="shared" si="153"/>
        <v/>
      </c>
      <c r="CD267" s="32" t="str">
        <f t="shared" si="163"/>
        <v/>
      </c>
      <c r="CE267" s="32" t="str">
        <f t="shared" si="155"/>
        <v/>
      </c>
      <c r="CF267" s="32"/>
      <c r="CG267" s="32" t="str">
        <f t="shared" si="156"/>
        <v/>
      </c>
      <c r="DA267" s="33">
        <f t="shared" si="164"/>
        <v>0</v>
      </c>
      <c r="DB267" s="33"/>
      <c r="DC267" s="33"/>
      <c r="DD267" s="33">
        <f t="shared" si="165"/>
        <v>0</v>
      </c>
      <c r="DE267" s="33">
        <f t="shared" si="159"/>
        <v>0</v>
      </c>
      <c r="DF267" s="33"/>
      <c r="DG267" s="33">
        <f t="shared" si="160"/>
        <v>0</v>
      </c>
    </row>
    <row r="268" spans="1:111" ht="14.25" customHeight="1" x14ac:dyDescent="0.2">
      <c r="A268" s="3290"/>
      <c r="B268" s="3297" t="s">
        <v>272</v>
      </c>
      <c r="C268" s="3297"/>
      <c r="D268" s="417">
        <f t="shared" si="167"/>
        <v>0</v>
      </c>
      <c r="E268" s="2627">
        <f t="shared" si="166"/>
        <v>0</v>
      </c>
      <c r="F268" s="2628">
        <f t="shared" si="166"/>
        <v>0</v>
      </c>
      <c r="G268" s="534"/>
      <c r="H268" s="535"/>
      <c r="I268" s="536"/>
      <c r="J268" s="535"/>
      <c r="K268" s="536"/>
      <c r="L268" s="535"/>
      <c r="M268" s="466"/>
      <c r="N268" s="515"/>
      <c r="O268" s="466"/>
      <c r="P268" s="515"/>
      <c r="Q268" s="536"/>
      <c r="R268" s="535"/>
      <c r="S268" s="536"/>
      <c r="T268" s="535"/>
      <c r="U268" s="466"/>
      <c r="V268" s="515"/>
      <c r="W268" s="466"/>
      <c r="X268" s="515"/>
      <c r="Y268" s="499"/>
      <c r="Z268" s="500"/>
      <c r="AA268" s="499"/>
      <c r="AB268" s="500"/>
      <c r="AC268" s="499"/>
      <c r="AD268" s="500"/>
      <c r="AE268" s="499"/>
      <c r="AF268" s="500"/>
      <c r="AG268" s="499"/>
      <c r="AH268" s="500"/>
      <c r="AI268" s="499"/>
      <c r="AJ268" s="500"/>
      <c r="AK268" s="499"/>
      <c r="AL268" s="500"/>
      <c r="AM268" s="499"/>
      <c r="AN268" s="500"/>
      <c r="AO268" s="501"/>
      <c r="AP268" s="502"/>
      <c r="AQ268" s="466"/>
      <c r="AR268" s="513"/>
      <c r="AS268" s="513"/>
      <c r="AT268" s="499">
        <v>0</v>
      </c>
      <c r="AU268" s="499">
        <v>0</v>
      </c>
      <c r="AV268" s="505">
        <v>0</v>
      </c>
      <c r="AW268" s="505">
        <v>0</v>
      </c>
      <c r="AX268" s="498">
        <v>0</v>
      </c>
      <c r="AY268" s="468" t="str">
        <f t="shared" si="151"/>
        <v/>
      </c>
      <c r="BU268" s="4"/>
      <c r="BV268" s="4"/>
      <c r="BW268" s="5"/>
      <c r="CA268" s="32" t="str">
        <f t="shared" si="152"/>
        <v/>
      </c>
      <c r="CB268" s="32" t="str">
        <f t="shared" si="162"/>
        <v/>
      </c>
      <c r="CC268" s="32" t="str">
        <f t="shared" si="153"/>
        <v/>
      </c>
      <c r="CD268" s="32" t="str">
        <f t="shared" si="163"/>
        <v/>
      </c>
      <c r="CE268" s="32" t="str">
        <f t="shared" si="155"/>
        <v/>
      </c>
      <c r="CF268" s="32"/>
      <c r="CG268" s="32" t="str">
        <f t="shared" si="156"/>
        <v/>
      </c>
      <c r="DA268" s="33">
        <f t="shared" si="164"/>
        <v>0</v>
      </c>
      <c r="DB268" s="33"/>
      <c r="DC268" s="33"/>
      <c r="DD268" s="33">
        <f t="shared" si="165"/>
        <v>0</v>
      </c>
      <c r="DE268" s="33">
        <f t="shared" si="159"/>
        <v>0</v>
      </c>
      <c r="DF268" s="33"/>
      <c r="DG268" s="33">
        <f t="shared" si="160"/>
        <v>0</v>
      </c>
    </row>
    <row r="269" spans="1:111" ht="14.25" customHeight="1" x14ac:dyDescent="0.2">
      <c r="A269" s="3290"/>
      <c r="B269" s="3300" t="s">
        <v>273</v>
      </c>
      <c r="C269" s="3301"/>
      <c r="D269" s="417">
        <f t="shared" si="167"/>
        <v>0</v>
      </c>
      <c r="E269" s="2627">
        <f t="shared" si="166"/>
        <v>0</v>
      </c>
      <c r="F269" s="2628">
        <f t="shared" si="166"/>
        <v>0</v>
      </c>
      <c r="G269" s="534"/>
      <c r="H269" s="535"/>
      <c r="I269" s="536"/>
      <c r="J269" s="535"/>
      <c r="K269" s="536"/>
      <c r="L269" s="535"/>
      <c r="M269" s="503"/>
      <c r="N269" s="537"/>
      <c r="O269" s="503"/>
      <c r="P269" s="537"/>
      <c r="Q269" s="536"/>
      <c r="R269" s="535"/>
      <c r="S269" s="536"/>
      <c r="T269" s="535"/>
      <c r="U269" s="503"/>
      <c r="V269" s="537"/>
      <c r="W269" s="503"/>
      <c r="X269" s="537"/>
      <c r="Y269" s="499"/>
      <c r="Z269" s="500"/>
      <c r="AA269" s="499"/>
      <c r="AB269" s="500"/>
      <c r="AC269" s="499"/>
      <c r="AD269" s="500"/>
      <c r="AE269" s="499"/>
      <c r="AF269" s="500"/>
      <c r="AG269" s="499"/>
      <c r="AH269" s="500"/>
      <c r="AI269" s="499"/>
      <c r="AJ269" s="500"/>
      <c r="AK269" s="499"/>
      <c r="AL269" s="500"/>
      <c r="AM269" s="499"/>
      <c r="AN269" s="500"/>
      <c r="AO269" s="501"/>
      <c r="AP269" s="502"/>
      <c r="AQ269" s="503"/>
      <c r="AR269" s="523"/>
      <c r="AS269" s="504"/>
      <c r="AT269" s="499">
        <v>0</v>
      </c>
      <c r="AU269" s="499">
        <v>0</v>
      </c>
      <c r="AV269" s="505">
        <v>0</v>
      </c>
      <c r="AW269" s="505">
        <v>0</v>
      </c>
      <c r="AX269" s="498">
        <v>0</v>
      </c>
      <c r="AY269" s="468" t="str">
        <f t="shared" si="151"/>
        <v/>
      </c>
      <c r="BU269" s="4"/>
      <c r="BV269" s="4"/>
      <c r="BW269" s="5"/>
      <c r="CA269" s="32" t="str">
        <f t="shared" si="152"/>
        <v/>
      </c>
      <c r="CB269" s="32" t="str">
        <f t="shared" si="162"/>
        <v/>
      </c>
      <c r="CC269" s="32" t="str">
        <f t="shared" si="153"/>
        <v/>
      </c>
      <c r="CD269" s="32" t="str">
        <f t="shared" si="163"/>
        <v/>
      </c>
      <c r="CE269" s="32" t="str">
        <f t="shared" si="155"/>
        <v/>
      </c>
      <c r="CF269" s="32"/>
      <c r="CG269" s="32" t="str">
        <f t="shared" si="156"/>
        <v/>
      </c>
      <c r="DA269" s="33">
        <f t="shared" si="164"/>
        <v>0</v>
      </c>
      <c r="DB269" s="33"/>
      <c r="DC269" s="33"/>
      <c r="DD269" s="33">
        <f t="shared" si="165"/>
        <v>0</v>
      </c>
      <c r="DE269" s="33">
        <f t="shared" si="159"/>
        <v>0</v>
      </c>
      <c r="DF269" s="33"/>
      <c r="DG269" s="33">
        <f t="shared" si="160"/>
        <v>0</v>
      </c>
    </row>
    <row r="270" spans="1:111" ht="14.25" customHeight="1" x14ac:dyDescent="0.2">
      <c r="A270" s="3855"/>
      <c r="B270" s="3864" t="s">
        <v>274</v>
      </c>
      <c r="C270" s="3864"/>
      <c r="D270" s="506">
        <f t="shared" si="167"/>
        <v>0</v>
      </c>
      <c r="E270" s="2629">
        <f t="shared" si="166"/>
        <v>0</v>
      </c>
      <c r="F270" s="2630">
        <f t="shared" si="166"/>
        <v>0</v>
      </c>
      <c r="G270" s="540"/>
      <c r="H270" s="541"/>
      <c r="I270" s="542"/>
      <c r="J270" s="541"/>
      <c r="K270" s="542"/>
      <c r="L270" s="541"/>
      <c r="M270" s="540"/>
      <c r="N270" s="541"/>
      <c r="O270" s="540"/>
      <c r="P270" s="541"/>
      <c r="Q270" s="542"/>
      <c r="R270" s="541"/>
      <c r="S270" s="542"/>
      <c r="T270" s="541"/>
      <c r="U270" s="540"/>
      <c r="V270" s="541"/>
      <c r="W270" s="540"/>
      <c r="X270" s="541"/>
      <c r="Y270" s="474"/>
      <c r="Z270" s="475"/>
      <c r="AA270" s="474"/>
      <c r="AB270" s="475"/>
      <c r="AC270" s="474"/>
      <c r="AD270" s="475"/>
      <c r="AE270" s="474"/>
      <c r="AF270" s="475"/>
      <c r="AG270" s="474"/>
      <c r="AH270" s="475"/>
      <c r="AI270" s="474"/>
      <c r="AJ270" s="475"/>
      <c r="AK270" s="474"/>
      <c r="AL270" s="475"/>
      <c r="AM270" s="474"/>
      <c r="AN270" s="475"/>
      <c r="AO270" s="476"/>
      <c r="AP270" s="477"/>
      <c r="AQ270" s="509"/>
      <c r="AR270" s="527"/>
      <c r="AS270" s="510"/>
      <c r="AT270" s="474">
        <v>0</v>
      </c>
      <c r="AU270" s="474">
        <v>0</v>
      </c>
      <c r="AV270" s="478">
        <v>0</v>
      </c>
      <c r="AW270" s="478">
        <v>0</v>
      </c>
      <c r="AX270" s="473">
        <v>0</v>
      </c>
      <c r="AY270" s="468" t="str">
        <f t="shared" si="151"/>
        <v/>
      </c>
      <c r="BU270" s="4"/>
      <c r="BV270" s="4"/>
      <c r="BW270" s="5"/>
      <c r="CA270" s="32" t="str">
        <f t="shared" si="152"/>
        <v/>
      </c>
      <c r="CB270" s="32" t="str">
        <f t="shared" si="162"/>
        <v/>
      </c>
      <c r="CC270" s="32" t="str">
        <f t="shared" si="153"/>
        <v/>
      </c>
      <c r="CD270" s="32" t="str">
        <f t="shared" si="163"/>
        <v/>
      </c>
      <c r="CE270" s="32" t="str">
        <f t="shared" si="155"/>
        <v/>
      </c>
      <c r="CF270" s="32"/>
      <c r="CG270" s="32" t="str">
        <f t="shared" si="156"/>
        <v/>
      </c>
      <c r="DA270" s="33">
        <f t="shared" si="164"/>
        <v>0</v>
      </c>
      <c r="DB270" s="33"/>
      <c r="DC270" s="33"/>
      <c r="DD270" s="33">
        <f t="shared" si="165"/>
        <v>0</v>
      </c>
      <c r="DE270" s="33">
        <f t="shared" si="159"/>
        <v>0</v>
      </c>
      <c r="DF270" s="33"/>
      <c r="DG270" s="33">
        <f t="shared" si="160"/>
        <v>0</v>
      </c>
    </row>
    <row r="271" spans="1:111" ht="14.25" customHeight="1" x14ac:dyDescent="0.2">
      <c r="A271" s="4161" t="s">
        <v>279</v>
      </c>
      <c r="B271" s="3296" t="s">
        <v>269</v>
      </c>
      <c r="C271" s="3296"/>
      <c r="D271" s="411">
        <f t="shared" si="167"/>
        <v>13</v>
      </c>
      <c r="E271" s="2631">
        <f t="shared" si="166"/>
        <v>4</v>
      </c>
      <c r="F271" s="2632">
        <f t="shared" si="166"/>
        <v>9</v>
      </c>
      <c r="G271" s="545"/>
      <c r="H271" s="546"/>
      <c r="I271" s="547"/>
      <c r="J271" s="546"/>
      <c r="K271" s="547"/>
      <c r="L271" s="546"/>
      <c r="M271" s="548"/>
      <c r="N271" s="549"/>
      <c r="O271" s="548"/>
      <c r="P271" s="549"/>
      <c r="Q271" s="547"/>
      <c r="R271" s="546"/>
      <c r="S271" s="547"/>
      <c r="T271" s="546"/>
      <c r="U271" s="548"/>
      <c r="V271" s="549"/>
      <c r="W271" s="548"/>
      <c r="X271" s="549"/>
      <c r="Y271" s="483">
        <v>0</v>
      </c>
      <c r="Z271" s="484">
        <v>0</v>
      </c>
      <c r="AA271" s="483">
        <v>0</v>
      </c>
      <c r="AB271" s="484">
        <v>0</v>
      </c>
      <c r="AC271" s="483">
        <v>0</v>
      </c>
      <c r="AD271" s="484">
        <v>1</v>
      </c>
      <c r="AE271" s="483">
        <v>0</v>
      </c>
      <c r="AF271" s="484">
        <v>1</v>
      </c>
      <c r="AG271" s="483">
        <v>2</v>
      </c>
      <c r="AH271" s="484">
        <v>0</v>
      </c>
      <c r="AI271" s="483">
        <v>1</v>
      </c>
      <c r="AJ271" s="484">
        <v>1</v>
      </c>
      <c r="AK271" s="483">
        <v>1</v>
      </c>
      <c r="AL271" s="484">
        <v>4</v>
      </c>
      <c r="AM271" s="483">
        <v>0</v>
      </c>
      <c r="AN271" s="484">
        <v>2</v>
      </c>
      <c r="AO271" s="485">
        <v>2</v>
      </c>
      <c r="AP271" s="486">
        <v>0</v>
      </c>
      <c r="AQ271" s="481">
        <v>3</v>
      </c>
      <c r="AR271" s="487">
        <v>3</v>
      </c>
      <c r="AS271" s="2608">
        <v>3</v>
      </c>
      <c r="AT271" s="483">
        <v>0</v>
      </c>
      <c r="AU271" s="483">
        <v>0</v>
      </c>
      <c r="AV271" s="487">
        <v>0</v>
      </c>
      <c r="AW271" s="487">
        <v>0</v>
      </c>
      <c r="AX271" s="482">
        <v>0</v>
      </c>
      <c r="AY271" s="468" t="str">
        <f t="shared" si="151"/>
        <v/>
      </c>
      <c r="BU271" s="4"/>
      <c r="BV271" s="4"/>
      <c r="BW271" s="5"/>
      <c r="CA271" s="32" t="str">
        <f t="shared" si="152"/>
        <v/>
      </c>
      <c r="CB271" s="32" t="str">
        <f t="shared" si="162"/>
        <v/>
      </c>
      <c r="CC271" s="32" t="str">
        <f t="shared" si="153"/>
        <v/>
      </c>
      <c r="CD271" s="32" t="str">
        <f t="shared" si="163"/>
        <v/>
      </c>
      <c r="CE271" s="32" t="str">
        <f t="shared" si="155"/>
        <v/>
      </c>
      <c r="CF271" s="32"/>
      <c r="CG271" s="32" t="str">
        <f t="shared" si="156"/>
        <v/>
      </c>
      <c r="DA271" s="33">
        <f t="shared" si="164"/>
        <v>0</v>
      </c>
      <c r="DB271" s="33">
        <f>IF(D271&lt;AQ271,1,0)</f>
        <v>0</v>
      </c>
      <c r="DC271" s="33">
        <f>IF(D271&lt;AR271,1,0)</f>
        <v>0</v>
      </c>
      <c r="DD271" s="33">
        <f t="shared" si="165"/>
        <v>0</v>
      </c>
      <c r="DE271" s="33">
        <f t="shared" si="159"/>
        <v>0</v>
      </c>
      <c r="DF271" s="33"/>
      <c r="DG271" s="33">
        <f t="shared" si="160"/>
        <v>0</v>
      </c>
    </row>
    <row r="272" spans="1:111" x14ac:dyDescent="0.2">
      <c r="A272" s="3290"/>
      <c r="B272" s="3297" t="s">
        <v>270</v>
      </c>
      <c r="C272" s="3297"/>
      <c r="D272" s="417">
        <f t="shared" si="167"/>
        <v>58</v>
      </c>
      <c r="E272" s="2627">
        <f t="shared" si="166"/>
        <v>23</v>
      </c>
      <c r="F272" s="2628">
        <f t="shared" si="166"/>
        <v>35</v>
      </c>
      <c r="G272" s="530"/>
      <c r="H272" s="531"/>
      <c r="I272" s="532"/>
      <c r="J272" s="531"/>
      <c r="K272" s="532"/>
      <c r="L272" s="531"/>
      <c r="M272" s="533"/>
      <c r="N272" s="515"/>
      <c r="O272" s="533"/>
      <c r="P272" s="515"/>
      <c r="Q272" s="532"/>
      <c r="R272" s="531"/>
      <c r="S272" s="532"/>
      <c r="T272" s="531"/>
      <c r="U272" s="533"/>
      <c r="V272" s="515"/>
      <c r="W272" s="533"/>
      <c r="X272" s="515"/>
      <c r="Y272" s="492">
        <v>0</v>
      </c>
      <c r="Z272" s="493">
        <v>0</v>
      </c>
      <c r="AA272" s="492">
        <v>0</v>
      </c>
      <c r="AB272" s="493">
        <v>0</v>
      </c>
      <c r="AC272" s="492">
        <v>0</v>
      </c>
      <c r="AD272" s="493">
        <v>0</v>
      </c>
      <c r="AE272" s="492">
        <v>0</v>
      </c>
      <c r="AF272" s="493">
        <v>4</v>
      </c>
      <c r="AG272" s="492">
        <v>6</v>
      </c>
      <c r="AH272" s="493">
        <v>3</v>
      </c>
      <c r="AI272" s="492">
        <v>2</v>
      </c>
      <c r="AJ272" s="493">
        <v>6</v>
      </c>
      <c r="AK272" s="492">
        <v>11</v>
      </c>
      <c r="AL272" s="493">
        <v>14</v>
      </c>
      <c r="AM272" s="492">
        <v>4</v>
      </c>
      <c r="AN272" s="493">
        <v>8</v>
      </c>
      <c r="AO272" s="494">
        <v>0</v>
      </c>
      <c r="AP272" s="495">
        <v>0</v>
      </c>
      <c r="AQ272" s="466"/>
      <c r="AR272" s="513"/>
      <c r="AS272" s="481">
        <v>19</v>
      </c>
      <c r="AT272" s="492">
        <v>0</v>
      </c>
      <c r="AU272" s="492">
        <v>0</v>
      </c>
      <c r="AV272" s="496">
        <v>0</v>
      </c>
      <c r="AW272" s="496">
        <v>0</v>
      </c>
      <c r="AX272" s="491">
        <v>0</v>
      </c>
      <c r="AY272" s="468" t="str">
        <f t="shared" si="151"/>
        <v/>
      </c>
      <c r="BU272" s="4"/>
      <c r="BV272" s="4"/>
      <c r="BW272" s="5"/>
      <c r="CA272" s="32" t="str">
        <f t="shared" si="152"/>
        <v/>
      </c>
      <c r="CB272" s="32" t="str">
        <f t="shared" si="162"/>
        <v/>
      </c>
      <c r="CC272" s="32" t="str">
        <f t="shared" si="153"/>
        <v/>
      </c>
      <c r="CD272" s="32" t="str">
        <f t="shared" si="163"/>
        <v/>
      </c>
      <c r="CE272" s="32" t="str">
        <f t="shared" si="155"/>
        <v/>
      </c>
      <c r="CF272" s="32"/>
      <c r="CG272" s="32" t="str">
        <f t="shared" si="156"/>
        <v/>
      </c>
      <c r="DA272" s="33">
        <f t="shared" si="164"/>
        <v>0</v>
      </c>
      <c r="DB272" s="33"/>
      <c r="DC272" s="33"/>
      <c r="DD272" s="33">
        <f t="shared" si="165"/>
        <v>0</v>
      </c>
      <c r="DE272" s="33">
        <f t="shared" si="159"/>
        <v>0</v>
      </c>
      <c r="DF272" s="33"/>
      <c r="DG272" s="33">
        <f t="shared" si="160"/>
        <v>0</v>
      </c>
    </row>
    <row r="273" spans="1:111" ht="14.25" customHeight="1" x14ac:dyDescent="0.2">
      <c r="A273" s="3290"/>
      <c r="B273" s="3297" t="s">
        <v>271</v>
      </c>
      <c r="C273" s="3297"/>
      <c r="D273" s="417">
        <f t="shared" si="167"/>
        <v>26</v>
      </c>
      <c r="E273" s="2627">
        <f t="shared" si="166"/>
        <v>9</v>
      </c>
      <c r="F273" s="2628">
        <f t="shared" si="166"/>
        <v>17</v>
      </c>
      <c r="G273" s="530"/>
      <c r="H273" s="531"/>
      <c r="I273" s="532"/>
      <c r="J273" s="531"/>
      <c r="K273" s="532"/>
      <c r="L273" s="531"/>
      <c r="M273" s="533"/>
      <c r="N273" s="515"/>
      <c r="O273" s="533"/>
      <c r="P273" s="515"/>
      <c r="Q273" s="532"/>
      <c r="R273" s="531"/>
      <c r="S273" s="532"/>
      <c r="T273" s="531"/>
      <c r="U273" s="533"/>
      <c r="V273" s="515"/>
      <c r="W273" s="533"/>
      <c r="X273" s="515"/>
      <c r="Y273" s="492">
        <v>0</v>
      </c>
      <c r="Z273" s="493">
        <v>0</v>
      </c>
      <c r="AA273" s="492">
        <v>0</v>
      </c>
      <c r="AB273" s="493">
        <v>0</v>
      </c>
      <c r="AC273" s="492">
        <v>0</v>
      </c>
      <c r="AD273" s="493">
        <v>1</v>
      </c>
      <c r="AE273" s="492">
        <v>0</v>
      </c>
      <c r="AF273" s="493">
        <v>1</v>
      </c>
      <c r="AG273" s="492">
        <v>3</v>
      </c>
      <c r="AH273" s="493">
        <v>1</v>
      </c>
      <c r="AI273" s="492">
        <v>1</v>
      </c>
      <c r="AJ273" s="493">
        <v>2</v>
      </c>
      <c r="AK273" s="492">
        <v>4</v>
      </c>
      <c r="AL273" s="493">
        <v>6</v>
      </c>
      <c r="AM273" s="492">
        <v>1</v>
      </c>
      <c r="AN273" s="493">
        <v>6</v>
      </c>
      <c r="AO273" s="494">
        <v>1</v>
      </c>
      <c r="AP273" s="495">
        <v>0</v>
      </c>
      <c r="AQ273" s="466"/>
      <c r="AR273" s="513"/>
      <c r="AS273" s="513"/>
      <c r="AT273" s="492">
        <v>0</v>
      </c>
      <c r="AU273" s="492">
        <v>0</v>
      </c>
      <c r="AV273" s="496">
        <v>0</v>
      </c>
      <c r="AW273" s="496">
        <v>0</v>
      </c>
      <c r="AX273" s="491">
        <v>0</v>
      </c>
      <c r="AY273" s="468" t="str">
        <f t="shared" si="151"/>
        <v/>
      </c>
      <c r="BU273" s="4"/>
      <c r="BV273" s="4"/>
      <c r="BW273" s="5"/>
      <c r="CA273" s="32" t="str">
        <f t="shared" si="152"/>
        <v/>
      </c>
      <c r="CB273" s="32" t="str">
        <f t="shared" si="162"/>
        <v/>
      </c>
      <c r="CC273" s="32" t="str">
        <f t="shared" si="153"/>
        <v/>
      </c>
      <c r="CD273" s="32" t="str">
        <f t="shared" si="163"/>
        <v/>
      </c>
      <c r="CE273" s="32" t="str">
        <f t="shared" si="155"/>
        <v/>
      </c>
      <c r="CF273" s="32"/>
      <c r="CG273" s="32" t="str">
        <f t="shared" si="156"/>
        <v/>
      </c>
      <c r="DA273" s="33">
        <f t="shared" si="164"/>
        <v>0</v>
      </c>
      <c r="DB273" s="33"/>
      <c r="DC273" s="33"/>
      <c r="DD273" s="33">
        <f t="shared" si="165"/>
        <v>0</v>
      </c>
      <c r="DE273" s="33">
        <f t="shared" si="159"/>
        <v>0</v>
      </c>
      <c r="DF273" s="33"/>
      <c r="DG273" s="33">
        <f t="shared" si="160"/>
        <v>0</v>
      </c>
    </row>
    <row r="274" spans="1:111" ht="14.25" customHeight="1" x14ac:dyDescent="0.2">
      <c r="A274" s="3290"/>
      <c r="B274" s="3297" t="s">
        <v>272</v>
      </c>
      <c r="C274" s="3297"/>
      <c r="D274" s="417">
        <f t="shared" si="167"/>
        <v>27</v>
      </c>
      <c r="E274" s="2627">
        <f t="shared" si="166"/>
        <v>7</v>
      </c>
      <c r="F274" s="2628">
        <f t="shared" si="166"/>
        <v>20</v>
      </c>
      <c r="G274" s="534"/>
      <c r="H274" s="535"/>
      <c r="I274" s="536"/>
      <c r="J274" s="535"/>
      <c r="K274" s="536"/>
      <c r="L274" s="535"/>
      <c r="M274" s="466"/>
      <c r="N274" s="515"/>
      <c r="O274" s="466"/>
      <c r="P274" s="515"/>
      <c r="Q274" s="536"/>
      <c r="R274" s="535"/>
      <c r="S274" s="536"/>
      <c r="T274" s="535"/>
      <c r="U274" s="466"/>
      <c r="V274" s="515"/>
      <c r="W274" s="466"/>
      <c r="X274" s="515"/>
      <c r="Y274" s="499">
        <v>0</v>
      </c>
      <c r="Z274" s="500">
        <v>0</v>
      </c>
      <c r="AA274" s="499">
        <v>0</v>
      </c>
      <c r="AB274" s="500">
        <v>0</v>
      </c>
      <c r="AC274" s="499">
        <v>0</v>
      </c>
      <c r="AD274" s="500">
        <v>1</v>
      </c>
      <c r="AE274" s="499">
        <v>0</v>
      </c>
      <c r="AF274" s="500">
        <v>3</v>
      </c>
      <c r="AG274" s="499">
        <v>2</v>
      </c>
      <c r="AH274" s="500">
        <v>4</v>
      </c>
      <c r="AI274" s="499">
        <v>0</v>
      </c>
      <c r="AJ274" s="500">
        <v>1</v>
      </c>
      <c r="AK274" s="499">
        <v>4</v>
      </c>
      <c r="AL274" s="500">
        <v>5</v>
      </c>
      <c r="AM274" s="499">
        <v>1</v>
      </c>
      <c r="AN274" s="500">
        <v>6</v>
      </c>
      <c r="AO274" s="501">
        <v>3</v>
      </c>
      <c r="AP274" s="502">
        <v>0</v>
      </c>
      <c r="AQ274" s="466"/>
      <c r="AR274" s="513"/>
      <c r="AS274" s="513"/>
      <c r="AT274" s="499">
        <v>0</v>
      </c>
      <c r="AU274" s="499">
        <v>0</v>
      </c>
      <c r="AV274" s="505">
        <v>0</v>
      </c>
      <c r="AW274" s="505">
        <v>0</v>
      </c>
      <c r="AX274" s="498">
        <v>0</v>
      </c>
      <c r="AY274" s="468" t="str">
        <f t="shared" si="151"/>
        <v/>
      </c>
      <c r="BU274" s="4"/>
      <c r="BV274" s="4"/>
      <c r="BW274" s="5"/>
      <c r="CA274" s="32" t="str">
        <f t="shared" si="152"/>
        <v/>
      </c>
      <c r="CB274" s="32" t="str">
        <f t="shared" si="162"/>
        <v/>
      </c>
      <c r="CC274" s="32" t="str">
        <f t="shared" si="153"/>
        <v/>
      </c>
      <c r="CD274" s="32" t="str">
        <f t="shared" si="163"/>
        <v/>
      </c>
      <c r="CE274" s="32" t="str">
        <f t="shared" si="155"/>
        <v/>
      </c>
      <c r="CF274" s="32"/>
      <c r="CG274" s="32" t="str">
        <f t="shared" si="156"/>
        <v/>
      </c>
      <c r="DA274" s="33">
        <f t="shared" si="164"/>
        <v>0</v>
      </c>
      <c r="DB274" s="33"/>
      <c r="DC274" s="33"/>
      <c r="DD274" s="33">
        <f t="shared" si="165"/>
        <v>0</v>
      </c>
      <c r="DE274" s="33">
        <f t="shared" si="159"/>
        <v>0</v>
      </c>
      <c r="DF274" s="33"/>
      <c r="DG274" s="33">
        <f t="shared" si="160"/>
        <v>0</v>
      </c>
    </row>
    <row r="275" spans="1:111" ht="14.25" customHeight="1" x14ac:dyDescent="0.2">
      <c r="A275" s="3290"/>
      <c r="B275" s="3300" t="s">
        <v>273</v>
      </c>
      <c r="C275" s="3301"/>
      <c r="D275" s="417">
        <f t="shared" si="167"/>
        <v>4</v>
      </c>
      <c r="E275" s="2627">
        <f t="shared" si="166"/>
        <v>0</v>
      </c>
      <c r="F275" s="2628">
        <f t="shared" si="166"/>
        <v>4</v>
      </c>
      <c r="G275" s="534"/>
      <c r="H275" s="535"/>
      <c r="I275" s="536"/>
      <c r="J275" s="535"/>
      <c r="K275" s="536"/>
      <c r="L275" s="535"/>
      <c r="M275" s="503"/>
      <c r="N275" s="537"/>
      <c r="O275" s="503"/>
      <c r="P275" s="537"/>
      <c r="Q275" s="536"/>
      <c r="R275" s="535"/>
      <c r="S275" s="536"/>
      <c r="T275" s="535"/>
      <c r="U275" s="503"/>
      <c r="V275" s="537"/>
      <c r="W275" s="503"/>
      <c r="X275" s="537"/>
      <c r="Y275" s="499">
        <v>0</v>
      </c>
      <c r="Z275" s="500">
        <v>0</v>
      </c>
      <c r="AA275" s="499">
        <v>0</v>
      </c>
      <c r="AB275" s="500">
        <v>0</v>
      </c>
      <c r="AC275" s="499">
        <v>0</v>
      </c>
      <c r="AD275" s="500">
        <v>0</v>
      </c>
      <c r="AE275" s="499">
        <v>0</v>
      </c>
      <c r="AF275" s="500">
        <v>0</v>
      </c>
      <c r="AG275" s="499">
        <v>0</v>
      </c>
      <c r="AH275" s="500">
        <v>3</v>
      </c>
      <c r="AI275" s="499">
        <v>0</v>
      </c>
      <c r="AJ275" s="500">
        <v>0</v>
      </c>
      <c r="AK275" s="499">
        <v>0</v>
      </c>
      <c r="AL275" s="500">
        <v>1</v>
      </c>
      <c r="AM275" s="499">
        <v>0</v>
      </c>
      <c r="AN275" s="500">
        <v>0</v>
      </c>
      <c r="AO275" s="501">
        <v>0</v>
      </c>
      <c r="AP275" s="502">
        <v>0</v>
      </c>
      <c r="AQ275" s="503"/>
      <c r="AR275" s="523"/>
      <c r="AS275" s="504"/>
      <c r="AT275" s="499">
        <v>0</v>
      </c>
      <c r="AU275" s="499">
        <v>0</v>
      </c>
      <c r="AV275" s="505">
        <v>0</v>
      </c>
      <c r="AW275" s="505">
        <v>0</v>
      </c>
      <c r="AX275" s="498">
        <v>0</v>
      </c>
      <c r="AY275" s="468" t="str">
        <f t="shared" si="151"/>
        <v/>
      </c>
      <c r="BU275" s="4"/>
      <c r="BV275" s="4"/>
      <c r="BW275" s="5"/>
      <c r="CA275" s="32" t="str">
        <f t="shared" si="152"/>
        <v/>
      </c>
      <c r="CB275" s="32" t="str">
        <f t="shared" si="162"/>
        <v/>
      </c>
      <c r="CC275" s="32" t="str">
        <f t="shared" si="153"/>
        <v/>
      </c>
      <c r="CD275" s="32" t="str">
        <f t="shared" si="163"/>
        <v/>
      </c>
      <c r="CE275" s="32" t="str">
        <f t="shared" si="155"/>
        <v/>
      </c>
      <c r="CF275" s="32"/>
      <c r="CG275" s="32" t="str">
        <f t="shared" si="156"/>
        <v/>
      </c>
      <c r="DA275" s="33">
        <f t="shared" si="164"/>
        <v>0</v>
      </c>
      <c r="DB275" s="33"/>
      <c r="DC275" s="33"/>
      <c r="DD275" s="33">
        <f t="shared" si="165"/>
        <v>0</v>
      </c>
      <c r="DE275" s="33">
        <f t="shared" si="159"/>
        <v>0</v>
      </c>
      <c r="DF275" s="33"/>
      <c r="DG275" s="33">
        <f t="shared" si="160"/>
        <v>0</v>
      </c>
    </row>
    <row r="276" spans="1:111" ht="14.25" customHeight="1" x14ac:dyDescent="0.2">
      <c r="A276" s="3855"/>
      <c r="B276" s="3864" t="s">
        <v>274</v>
      </c>
      <c r="C276" s="3864"/>
      <c r="D276" s="506">
        <f t="shared" si="167"/>
        <v>0</v>
      </c>
      <c r="E276" s="2629">
        <f t="shared" si="166"/>
        <v>0</v>
      </c>
      <c r="F276" s="2630">
        <f t="shared" si="166"/>
        <v>0</v>
      </c>
      <c r="G276" s="540"/>
      <c r="H276" s="541"/>
      <c r="I276" s="542"/>
      <c r="J276" s="541"/>
      <c r="K276" s="542"/>
      <c r="L276" s="541"/>
      <c r="M276" s="540"/>
      <c r="N276" s="541"/>
      <c r="O276" s="540"/>
      <c r="P276" s="541"/>
      <c r="Q276" s="542"/>
      <c r="R276" s="541"/>
      <c r="S276" s="542"/>
      <c r="T276" s="541"/>
      <c r="U276" s="540"/>
      <c r="V276" s="541"/>
      <c r="W276" s="540"/>
      <c r="X276" s="541"/>
      <c r="Y276" s="474"/>
      <c r="Z276" s="475"/>
      <c r="AA276" s="474"/>
      <c r="AB276" s="475"/>
      <c r="AC276" s="474"/>
      <c r="AD276" s="475"/>
      <c r="AE276" s="474"/>
      <c r="AF276" s="475"/>
      <c r="AG276" s="474"/>
      <c r="AH276" s="475"/>
      <c r="AI276" s="474"/>
      <c r="AJ276" s="475"/>
      <c r="AK276" s="474"/>
      <c r="AL276" s="475"/>
      <c r="AM276" s="474"/>
      <c r="AN276" s="475"/>
      <c r="AO276" s="476"/>
      <c r="AP276" s="477"/>
      <c r="AQ276" s="509"/>
      <c r="AR276" s="527"/>
      <c r="AS276" s="510"/>
      <c r="AT276" s="474">
        <v>0</v>
      </c>
      <c r="AU276" s="474">
        <v>0</v>
      </c>
      <c r="AV276" s="478">
        <v>0</v>
      </c>
      <c r="AW276" s="478">
        <v>0</v>
      </c>
      <c r="AX276" s="473">
        <v>0</v>
      </c>
      <c r="AY276" s="468" t="str">
        <f t="shared" si="151"/>
        <v/>
      </c>
      <c r="BU276" s="4"/>
      <c r="BV276" s="4"/>
      <c r="BW276" s="5"/>
      <c r="CA276" s="32" t="str">
        <f t="shared" si="152"/>
        <v/>
      </c>
      <c r="CB276" s="32" t="str">
        <f t="shared" si="162"/>
        <v/>
      </c>
      <c r="CC276" s="32" t="str">
        <f t="shared" si="153"/>
        <v/>
      </c>
      <c r="CD276" s="32" t="str">
        <f t="shared" si="163"/>
        <v/>
      </c>
      <c r="CE276" s="32" t="str">
        <f t="shared" si="155"/>
        <v/>
      </c>
      <c r="CF276" s="32"/>
      <c r="CG276" s="32" t="str">
        <f t="shared" si="156"/>
        <v/>
      </c>
      <c r="DA276" s="33">
        <f t="shared" si="164"/>
        <v>0</v>
      </c>
      <c r="DB276" s="33"/>
      <c r="DC276" s="33"/>
      <c r="DD276" s="33">
        <f t="shared" si="165"/>
        <v>0</v>
      </c>
      <c r="DE276" s="33">
        <f t="shared" si="159"/>
        <v>0</v>
      </c>
      <c r="DF276" s="33"/>
      <c r="DG276" s="33">
        <f t="shared" si="160"/>
        <v>0</v>
      </c>
    </row>
    <row r="277" spans="1:111" ht="14.25" customHeight="1" x14ac:dyDescent="0.2">
      <c r="A277" s="4246" t="s">
        <v>280</v>
      </c>
      <c r="B277" s="3296" t="s">
        <v>269</v>
      </c>
      <c r="C277" s="3296"/>
      <c r="D277" s="411">
        <f t="shared" si="167"/>
        <v>0</v>
      </c>
      <c r="E277" s="2631">
        <f t="shared" si="166"/>
        <v>0</v>
      </c>
      <c r="F277" s="2632">
        <f t="shared" si="166"/>
        <v>0</v>
      </c>
      <c r="G277" s="550"/>
      <c r="H277" s="549"/>
      <c r="I277" s="548"/>
      <c r="J277" s="549"/>
      <c r="K277" s="548"/>
      <c r="L277" s="549"/>
      <c r="M277" s="548"/>
      <c r="N277" s="549"/>
      <c r="O277" s="548"/>
      <c r="P277" s="549"/>
      <c r="Q277" s="548"/>
      <c r="R277" s="549"/>
      <c r="S277" s="548"/>
      <c r="T277" s="549"/>
      <c r="U277" s="548"/>
      <c r="V277" s="549"/>
      <c r="W277" s="548"/>
      <c r="X277" s="549"/>
      <c r="Y277" s="483"/>
      <c r="Z277" s="484"/>
      <c r="AA277" s="483"/>
      <c r="AB277" s="484"/>
      <c r="AC277" s="483"/>
      <c r="AD277" s="484"/>
      <c r="AE277" s="483"/>
      <c r="AF277" s="484"/>
      <c r="AG277" s="483"/>
      <c r="AH277" s="484"/>
      <c r="AI277" s="483"/>
      <c r="AJ277" s="484"/>
      <c r="AK277" s="483"/>
      <c r="AL277" s="484"/>
      <c r="AM277" s="483"/>
      <c r="AN277" s="484"/>
      <c r="AO277" s="485"/>
      <c r="AP277" s="486"/>
      <c r="AQ277" s="481">
        <v>0</v>
      </c>
      <c r="AR277" s="487">
        <v>0</v>
      </c>
      <c r="AS277" s="2608">
        <v>0</v>
      </c>
      <c r="AT277" s="483">
        <v>0</v>
      </c>
      <c r="AU277" s="483">
        <v>0</v>
      </c>
      <c r="AV277" s="487">
        <v>0</v>
      </c>
      <c r="AW277" s="487">
        <v>0</v>
      </c>
      <c r="AX277" s="482">
        <v>0</v>
      </c>
      <c r="AY277" s="468" t="str">
        <f t="shared" si="151"/>
        <v/>
      </c>
      <c r="BU277" s="4"/>
      <c r="BV277" s="4"/>
      <c r="BW277" s="5"/>
      <c r="CA277" s="32" t="str">
        <f t="shared" si="152"/>
        <v/>
      </c>
      <c r="CB277" s="32" t="str">
        <f t="shared" si="162"/>
        <v/>
      </c>
      <c r="CC277" s="32" t="str">
        <f t="shared" si="153"/>
        <v/>
      </c>
      <c r="CD277" s="32" t="str">
        <f t="shared" si="163"/>
        <v/>
      </c>
      <c r="CE277" s="32" t="str">
        <f t="shared" si="155"/>
        <v/>
      </c>
      <c r="CF277" s="32"/>
      <c r="CG277" s="32" t="str">
        <f t="shared" si="156"/>
        <v/>
      </c>
      <c r="DA277" s="33">
        <f t="shared" si="164"/>
        <v>0</v>
      </c>
      <c r="DB277" s="33">
        <f>IF(D277&lt;AQ277,1,0)</f>
        <v>0</v>
      </c>
      <c r="DC277" s="33">
        <f>IF(D277&lt;AR277,1,0)</f>
        <v>0</v>
      </c>
      <c r="DD277" s="33">
        <f t="shared" si="165"/>
        <v>0</v>
      </c>
      <c r="DE277" s="33">
        <f t="shared" si="159"/>
        <v>0</v>
      </c>
      <c r="DF277" s="33"/>
      <c r="DG277" s="33">
        <f t="shared" si="160"/>
        <v>0</v>
      </c>
    </row>
    <row r="278" spans="1:111" x14ac:dyDescent="0.2">
      <c r="A278" s="3315"/>
      <c r="B278" s="3297" t="s">
        <v>270</v>
      </c>
      <c r="C278" s="3297"/>
      <c r="D278" s="417">
        <f t="shared" si="167"/>
        <v>0</v>
      </c>
      <c r="E278" s="2627">
        <f t="shared" si="166"/>
        <v>0</v>
      </c>
      <c r="F278" s="2628">
        <f t="shared" si="166"/>
        <v>0</v>
      </c>
      <c r="G278" s="466"/>
      <c r="H278" s="515"/>
      <c r="I278" s="533"/>
      <c r="J278" s="515"/>
      <c r="K278" s="533"/>
      <c r="L278" s="515"/>
      <c r="M278" s="533"/>
      <c r="N278" s="515"/>
      <c r="O278" s="533"/>
      <c r="P278" s="515"/>
      <c r="Q278" s="533"/>
      <c r="R278" s="515"/>
      <c r="S278" s="533"/>
      <c r="T278" s="515"/>
      <c r="U278" s="533"/>
      <c r="V278" s="515"/>
      <c r="W278" s="533"/>
      <c r="X278" s="515"/>
      <c r="Y278" s="492"/>
      <c r="Z278" s="493"/>
      <c r="AA278" s="492"/>
      <c r="AB278" s="493"/>
      <c r="AC278" s="492"/>
      <c r="AD278" s="493"/>
      <c r="AE278" s="492"/>
      <c r="AF278" s="493"/>
      <c r="AG278" s="492"/>
      <c r="AH278" s="493"/>
      <c r="AI278" s="492"/>
      <c r="AJ278" s="493"/>
      <c r="AK278" s="492"/>
      <c r="AL278" s="493"/>
      <c r="AM278" s="492"/>
      <c r="AN278" s="493"/>
      <c r="AO278" s="494"/>
      <c r="AP278" s="495"/>
      <c r="AQ278" s="466"/>
      <c r="AR278" s="513"/>
      <c r="AS278" s="481">
        <v>0</v>
      </c>
      <c r="AT278" s="492">
        <v>0</v>
      </c>
      <c r="AU278" s="492">
        <v>0</v>
      </c>
      <c r="AV278" s="496">
        <v>0</v>
      </c>
      <c r="AW278" s="496">
        <v>0</v>
      </c>
      <c r="AX278" s="491">
        <v>0</v>
      </c>
      <c r="AY278" s="468" t="str">
        <f t="shared" si="151"/>
        <v/>
      </c>
      <c r="BU278" s="4"/>
      <c r="BV278" s="4"/>
      <c r="BW278" s="5"/>
      <c r="CA278" s="32" t="str">
        <f t="shared" si="152"/>
        <v/>
      </c>
      <c r="CB278" s="32" t="str">
        <f t="shared" si="162"/>
        <v/>
      </c>
      <c r="CC278" s="32" t="str">
        <f t="shared" si="153"/>
        <v/>
      </c>
      <c r="CD278" s="32" t="str">
        <f t="shared" si="163"/>
        <v/>
      </c>
      <c r="CE278" s="32" t="str">
        <f t="shared" si="155"/>
        <v/>
      </c>
      <c r="CF278" s="32"/>
      <c r="CG278" s="32" t="str">
        <f t="shared" si="156"/>
        <v/>
      </c>
      <c r="DA278" s="33">
        <f t="shared" si="164"/>
        <v>0</v>
      </c>
      <c r="DB278" s="33"/>
      <c r="DC278" s="33"/>
      <c r="DD278" s="33">
        <f t="shared" si="165"/>
        <v>0</v>
      </c>
      <c r="DE278" s="33">
        <f t="shared" si="159"/>
        <v>0</v>
      </c>
      <c r="DF278" s="33"/>
      <c r="DG278" s="33">
        <f t="shared" si="160"/>
        <v>0</v>
      </c>
    </row>
    <row r="279" spans="1:111" ht="14.25" customHeight="1" x14ac:dyDescent="0.2">
      <c r="A279" s="3315"/>
      <c r="B279" s="3297" t="s">
        <v>271</v>
      </c>
      <c r="C279" s="3297"/>
      <c r="D279" s="417">
        <f t="shared" si="167"/>
        <v>0</v>
      </c>
      <c r="E279" s="2627">
        <f t="shared" si="166"/>
        <v>0</v>
      </c>
      <c r="F279" s="2628">
        <f t="shared" si="166"/>
        <v>0</v>
      </c>
      <c r="G279" s="466"/>
      <c r="H279" s="515"/>
      <c r="I279" s="533"/>
      <c r="J279" s="515"/>
      <c r="K279" s="533"/>
      <c r="L279" s="515"/>
      <c r="M279" s="533"/>
      <c r="N279" s="515"/>
      <c r="O279" s="533"/>
      <c r="P279" s="515"/>
      <c r="Q279" s="533"/>
      <c r="R279" s="515"/>
      <c r="S279" s="533"/>
      <c r="T279" s="515"/>
      <c r="U279" s="533"/>
      <c r="V279" s="515"/>
      <c r="W279" s="533"/>
      <c r="X279" s="515"/>
      <c r="Y279" s="492"/>
      <c r="Z279" s="493"/>
      <c r="AA279" s="492"/>
      <c r="AB279" s="493"/>
      <c r="AC279" s="492"/>
      <c r="AD279" s="493"/>
      <c r="AE279" s="492"/>
      <c r="AF279" s="493"/>
      <c r="AG279" s="492"/>
      <c r="AH279" s="493"/>
      <c r="AI279" s="492"/>
      <c r="AJ279" s="493"/>
      <c r="AK279" s="492"/>
      <c r="AL279" s="493"/>
      <c r="AM279" s="492"/>
      <c r="AN279" s="493"/>
      <c r="AO279" s="494"/>
      <c r="AP279" s="495"/>
      <c r="AQ279" s="466"/>
      <c r="AR279" s="513"/>
      <c r="AS279" s="513"/>
      <c r="AT279" s="492">
        <v>0</v>
      </c>
      <c r="AU279" s="492">
        <v>0</v>
      </c>
      <c r="AV279" s="496">
        <v>0</v>
      </c>
      <c r="AW279" s="496">
        <v>0</v>
      </c>
      <c r="AX279" s="491">
        <v>0</v>
      </c>
      <c r="AY279" s="468" t="str">
        <f t="shared" si="151"/>
        <v/>
      </c>
      <c r="BU279" s="4"/>
      <c r="BV279" s="4"/>
      <c r="BW279" s="5"/>
      <c r="CA279" s="32" t="str">
        <f t="shared" si="152"/>
        <v/>
      </c>
      <c r="CB279" s="32" t="str">
        <f t="shared" si="162"/>
        <v/>
      </c>
      <c r="CC279" s="32" t="str">
        <f t="shared" si="153"/>
        <v/>
      </c>
      <c r="CD279" s="32" t="str">
        <f t="shared" si="163"/>
        <v/>
      </c>
      <c r="CE279" s="32" t="str">
        <f t="shared" si="155"/>
        <v/>
      </c>
      <c r="CF279" s="32"/>
      <c r="CG279" s="32" t="str">
        <f t="shared" si="156"/>
        <v/>
      </c>
      <c r="DA279" s="33">
        <f t="shared" si="164"/>
        <v>0</v>
      </c>
      <c r="DB279" s="33"/>
      <c r="DC279" s="33"/>
      <c r="DD279" s="33">
        <f t="shared" si="165"/>
        <v>0</v>
      </c>
      <c r="DE279" s="33">
        <f t="shared" si="159"/>
        <v>0</v>
      </c>
      <c r="DF279" s="33"/>
      <c r="DG279" s="33">
        <f t="shared" si="160"/>
        <v>0</v>
      </c>
    </row>
    <row r="280" spans="1:111" ht="14.25" customHeight="1" x14ac:dyDescent="0.2">
      <c r="A280" s="3315"/>
      <c r="B280" s="3297" t="s">
        <v>272</v>
      </c>
      <c r="C280" s="3297"/>
      <c r="D280" s="417">
        <f t="shared" si="167"/>
        <v>0</v>
      </c>
      <c r="E280" s="2633">
        <f t="shared" si="166"/>
        <v>0</v>
      </c>
      <c r="F280" s="2634">
        <f t="shared" si="166"/>
        <v>0</v>
      </c>
      <c r="G280" s="466"/>
      <c r="H280" s="515"/>
      <c r="I280" s="533"/>
      <c r="J280" s="515"/>
      <c r="K280" s="533"/>
      <c r="L280" s="515"/>
      <c r="M280" s="533"/>
      <c r="N280" s="515"/>
      <c r="O280" s="533"/>
      <c r="P280" s="515"/>
      <c r="Q280" s="533"/>
      <c r="R280" s="515"/>
      <c r="S280" s="533"/>
      <c r="T280" s="515"/>
      <c r="U280" s="533"/>
      <c r="V280" s="515"/>
      <c r="W280" s="533"/>
      <c r="X280" s="515"/>
      <c r="Y280" s="492"/>
      <c r="Z280" s="493"/>
      <c r="AA280" s="492"/>
      <c r="AB280" s="493"/>
      <c r="AC280" s="492"/>
      <c r="AD280" s="493"/>
      <c r="AE280" s="492"/>
      <c r="AF280" s="493"/>
      <c r="AG280" s="492"/>
      <c r="AH280" s="493"/>
      <c r="AI280" s="492"/>
      <c r="AJ280" s="493"/>
      <c r="AK280" s="492"/>
      <c r="AL280" s="493"/>
      <c r="AM280" s="492"/>
      <c r="AN280" s="493"/>
      <c r="AO280" s="501"/>
      <c r="AP280" s="502"/>
      <c r="AQ280" s="466"/>
      <c r="AR280" s="513"/>
      <c r="AS280" s="513"/>
      <c r="AT280" s="499">
        <v>0</v>
      </c>
      <c r="AU280" s="499">
        <v>0</v>
      </c>
      <c r="AV280" s="505">
        <v>0</v>
      </c>
      <c r="AW280" s="505">
        <v>0</v>
      </c>
      <c r="AX280" s="498">
        <v>0</v>
      </c>
      <c r="AY280" s="468" t="str">
        <f t="shared" si="151"/>
        <v/>
      </c>
      <c r="BU280" s="4"/>
      <c r="BV280" s="4"/>
      <c r="BW280" s="5"/>
      <c r="CA280" s="32" t="str">
        <f t="shared" si="152"/>
        <v/>
      </c>
      <c r="CB280" s="32" t="str">
        <f t="shared" si="162"/>
        <v/>
      </c>
      <c r="CC280" s="32" t="str">
        <f t="shared" si="153"/>
        <v/>
      </c>
      <c r="CD280" s="32" t="str">
        <f t="shared" si="163"/>
        <v/>
      </c>
      <c r="CE280" s="32" t="str">
        <f t="shared" si="155"/>
        <v/>
      </c>
      <c r="CF280" s="32"/>
      <c r="CG280" s="32" t="str">
        <f t="shared" si="156"/>
        <v/>
      </c>
      <c r="DA280" s="33">
        <f t="shared" si="164"/>
        <v>0</v>
      </c>
      <c r="DB280" s="33"/>
      <c r="DC280" s="33"/>
      <c r="DD280" s="33">
        <f t="shared" si="165"/>
        <v>0</v>
      </c>
      <c r="DE280" s="33">
        <f t="shared" si="159"/>
        <v>0</v>
      </c>
      <c r="DF280" s="33"/>
      <c r="DG280" s="33">
        <f t="shared" si="160"/>
        <v>0</v>
      </c>
    </row>
    <row r="281" spans="1:111" ht="14.25" customHeight="1" x14ac:dyDescent="0.2">
      <c r="A281" s="3315"/>
      <c r="B281" s="3300" t="s">
        <v>273</v>
      </c>
      <c r="C281" s="3301"/>
      <c r="D281" s="417">
        <f t="shared" si="167"/>
        <v>0</v>
      </c>
      <c r="E281" s="2633">
        <f t="shared" si="166"/>
        <v>0</v>
      </c>
      <c r="F281" s="2634">
        <f t="shared" si="166"/>
        <v>0</v>
      </c>
      <c r="G281" s="553"/>
      <c r="H281" s="554"/>
      <c r="I281" s="555"/>
      <c r="J281" s="554"/>
      <c r="K281" s="555"/>
      <c r="L281" s="554"/>
      <c r="M281" s="555"/>
      <c r="N281" s="554"/>
      <c r="O281" s="555"/>
      <c r="P281" s="554"/>
      <c r="Q281" s="555"/>
      <c r="R281" s="554"/>
      <c r="S281" s="555"/>
      <c r="T281" s="554"/>
      <c r="U281" s="555"/>
      <c r="V281" s="554"/>
      <c r="W281" s="555"/>
      <c r="X281" s="554"/>
      <c r="Y281" s="499"/>
      <c r="Z281" s="500"/>
      <c r="AA281" s="499"/>
      <c r="AB281" s="500"/>
      <c r="AC281" s="499"/>
      <c r="AD281" s="500"/>
      <c r="AE281" s="499"/>
      <c r="AF281" s="500"/>
      <c r="AG281" s="499"/>
      <c r="AH281" s="500"/>
      <c r="AI281" s="499"/>
      <c r="AJ281" s="500"/>
      <c r="AK281" s="499"/>
      <c r="AL281" s="500"/>
      <c r="AM281" s="499"/>
      <c r="AN281" s="500"/>
      <c r="AO281" s="501"/>
      <c r="AP281" s="502"/>
      <c r="AQ281" s="503"/>
      <c r="AR281" s="523"/>
      <c r="AS281" s="504"/>
      <c r="AT281" s="499">
        <v>0</v>
      </c>
      <c r="AU281" s="499">
        <v>0</v>
      </c>
      <c r="AV281" s="505">
        <v>0</v>
      </c>
      <c r="AW281" s="505">
        <v>0</v>
      </c>
      <c r="AX281" s="498">
        <v>0</v>
      </c>
      <c r="AY281" s="468" t="str">
        <f t="shared" si="151"/>
        <v/>
      </c>
      <c r="BU281" s="4"/>
      <c r="BV281" s="4"/>
      <c r="BW281" s="5"/>
      <c r="CA281" s="32" t="str">
        <f t="shared" si="152"/>
        <v/>
      </c>
      <c r="CB281" s="32" t="str">
        <f t="shared" si="162"/>
        <v/>
      </c>
      <c r="CC281" s="32" t="str">
        <f t="shared" si="153"/>
        <v/>
      </c>
      <c r="CD281" s="32" t="str">
        <f t="shared" si="163"/>
        <v/>
      </c>
      <c r="CE281" s="32" t="str">
        <f t="shared" si="155"/>
        <v/>
      </c>
      <c r="CF281" s="32"/>
      <c r="CG281" s="32" t="str">
        <f t="shared" si="156"/>
        <v/>
      </c>
      <c r="DA281" s="33">
        <f t="shared" si="164"/>
        <v>0</v>
      </c>
      <c r="DB281" s="33"/>
      <c r="DC281" s="33"/>
      <c r="DD281" s="33">
        <f t="shared" si="165"/>
        <v>0</v>
      </c>
      <c r="DE281" s="33">
        <f t="shared" si="159"/>
        <v>0</v>
      </c>
      <c r="DF281" s="33"/>
      <c r="DG281" s="33">
        <f t="shared" si="160"/>
        <v>0</v>
      </c>
    </row>
    <row r="282" spans="1:111" ht="14.25" customHeight="1" x14ac:dyDescent="0.2">
      <c r="A282" s="3973"/>
      <c r="B282" s="3864" t="s">
        <v>274</v>
      </c>
      <c r="C282" s="3864"/>
      <c r="D282" s="1998">
        <f t="shared" si="167"/>
        <v>0</v>
      </c>
      <c r="E282" s="1079">
        <f t="shared" si="166"/>
        <v>0</v>
      </c>
      <c r="F282" s="2635">
        <f t="shared" si="166"/>
        <v>0</v>
      </c>
      <c r="G282" s="2636"/>
      <c r="H282" s="2637"/>
      <c r="I282" s="2638"/>
      <c r="J282" s="2637"/>
      <c r="K282" s="2638"/>
      <c r="L282" s="2637"/>
      <c r="M282" s="2638"/>
      <c r="N282" s="2637"/>
      <c r="O282" s="2638"/>
      <c r="P282" s="2637"/>
      <c r="Q282" s="2638"/>
      <c r="R282" s="2637"/>
      <c r="S282" s="2638"/>
      <c r="T282" s="2637"/>
      <c r="U282" s="2638"/>
      <c r="V282" s="2637"/>
      <c r="W282" s="2638"/>
      <c r="X282" s="2637"/>
      <c r="Y282" s="474"/>
      <c r="Z282" s="475"/>
      <c r="AA282" s="474"/>
      <c r="AB282" s="475"/>
      <c r="AC282" s="474"/>
      <c r="AD282" s="475"/>
      <c r="AE282" s="474"/>
      <c r="AF282" s="475"/>
      <c r="AG282" s="474"/>
      <c r="AH282" s="475"/>
      <c r="AI282" s="474"/>
      <c r="AJ282" s="475"/>
      <c r="AK282" s="474"/>
      <c r="AL282" s="475"/>
      <c r="AM282" s="474"/>
      <c r="AN282" s="475"/>
      <c r="AO282" s="476"/>
      <c r="AP282" s="477"/>
      <c r="AQ282" s="509"/>
      <c r="AR282" s="527"/>
      <c r="AS282" s="510"/>
      <c r="AT282" s="474">
        <v>0</v>
      </c>
      <c r="AU282" s="474">
        <v>0</v>
      </c>
      <c r="AV282" s="478">
        <v>0</v>
      </c>
      <c r="AW282" s="478">
        <v>0</v>
      </c>
      <c r="AX282" s="473">
        <v>0</v>
      </c>
      <c r="AY282" s="468" t="str">
        <f t="shared" si="151"/>
        <v/>
      </c>
      <c r="BU282" s="4"/>
      <c r="BV282" s="4"/>
      <c r="BW282" s="5"/>
      <c r="CA282" s="32" t="str">
        <f t="shared" si="152"/>
        <v/>
      </c>
      <c r="CB282" s="32" t="str">
        <f t="shared" si="162"/>
        <v/>
      </c>
      <c r="CC282" s="32" t="str">
        <f t="shared" si="153"/>
        <v/>
      </c>
      <c r="CD282" s="32" t="str">
        <f t="shared" si="163"/>
        <v/>
      </c>
      <c r="CE282" s="32" t="str">
        <f t="shared" si="155"/>
        <v/>
      </c>
      <c r="CF282" s="32"/>
      <c r="CG282" s="32" t="str">
        <f t="shared" si="156"/>
        <v/>
      </c>
      <c r="DA282" s="33">
        <f t="shared" si="164"/>
        <v>0</v>
      </c>
      <c r="DB282" s="33"/>
      <c r="DC282" s="33"/>
      <c r="DD282" s="33">
        <f t="shared" si="165"/>
        <v>0</v>
      </c>
      <c r="DE282" s="33">
        <f t="shared" si="159"/>
        <v>0</v>
      </c>
      <c r="DF282" s="33"/>
      <c r="DG282" s="33">
        <f t="shared" si="160"/>
        <v>0</v>
      </c>
    </row>
    <row r="283" spans="1:111" ht="14.25" customHeight="1" x14ac:dyDescent="0.2">
      <c r="A283" s="4243" t="s">
        <v>106</v>
      </c>
      <c r="B283" s="3296" t="s">
        <v>269</v>
      </c>
      <c r="C283" s="3296"/>
      <c r="D283" s="411">
        <f t="shared" si="167"/>
        <v>0</v>
      </c>
      <c r="E283" s="479">
        <f t="shared" ref="E283:F300" si="168">SUM(G283+I283+K283+M283+O283+Q283+S283+U283+W283+Y283+AA283+AC283+AE283+AG283+AI283+AK283+AM283)</f>
        <v>0</v>
      </c>
      <c r="F283" s="480">
        <f t="shared" si="168"/>
        <v>0</v>
      </c>
      <c r="G283" s="481"/>
      <c r="H283" s="482"/>
      <c r="I283" s="483"/>
      <c r="J283" s="482"/>
      <c r="K283" s="483"/>
      <c r="L283" s="482"/>
      <c r="M283" s="483"/>
      <c r="N283" s="482"/>
      <c r="O283" s="483"/>
      <c r="P283" s="482"/>
      <c r="Q283" s="483"/>
      <c r="R283" s="482"/>
      <c r="S283" s="483"/>
      <c r="T283" s="482"/>
      <c r="U283" s="483"/>
      <c r="V283" s="484"/>
      <c r="W283" s="483"/>
      <c r="X283" s="484"/>
      <c r="Y283" s="483"/>
      <c r="Z283" s="484"/>
      <c r="AA283" s="483"/>
      <c r="AB283" s="484"/>
      <c r="AC283" s="483"/>
      <c r="AD283" s="484"/>
      <c r="AE283" s="483"/>
      <c r="AF283" s="484"/>
      <c r="AG283" s="483"/>
      <c r="AH283" s="484"/>
      <c r="AI283" s="483"/>
      <c r="AJ283" s="484"/>
      <c r="AK283" s="483"/>
      <c r="AL283" s="484"/>
      <c r="AM283" s="483"/>
      <c r="AN283" s="484"/>
      <c r="AO283" s="485"/>
      <c r="AP283" s="486"/>
      <c r="AQ283" s="481">
        <v>0</v>
      </c>
      <c r="AR283" s="487">
        <v>0</v>
      </c>
      <c r="AS283" s="2608">
        <v>0</v>
      </c>
      <c r="AT283" s="483">
        <v>0</v>
      </c>
      <c r="AU283" s="483">
        <v>0</v>
      </c>
      <c r="AV283" s="487">
        <v>0</v>
      </c>
      <c r="AW283" s="487">
        <v>0</v>
      </c>
      <c r="AX283" s="482">
        <v>0</v>
      </c>
      <c r="AY283" s="468" t="str">
        <f t="shared" si="151"/>
        <v/>
      </c>
      <c r="BU283" s="4"/>
      <c r="BV283" s="4"/>
      <c r="BW283" s="5"/>
      <c r="CA283" s="32" t="str">
        <f t="shared" si="152"/>
        <v/>
      </c>
      <c r="CB283" s="32" t="str">
        <f t="shared" si="162"/>
        <v/>
      </c>
      <c r="CC283" s="32" t="str">
        <f t="shared" si="153"/>
        <v/>
      </c>
      <c r="CD283" s="32" t="str">
        <f t="shared" si="163"/>
        <v/>
      </c>
      <c r="CE283" s="32" t="str">
        <f t="shared" si="155"/>
        <v/>
      </c>
      <c r="CF283" s="32"/>
      <c r="CG283" s="32" t="str">
        <f t="shared" si="156"/>
        <v/>
      </c>
      <c r="DA283" s="33">
        <f t="shared" si="164"/>
        <v>0</v>
      </c>
      <c r="DB283" s="33">
        <f>IF(D283&lt;AQ283,1,0)</f>
        <v>0</v>
      </c>
      <c r="DC283" s="33">
        <f>IF(D283&lt;AR283,1,0)</f>
        <v>0</v>
      </c>
      <c r="DD283" s="33">
        <f t="shared" si="165"/>
        <v>0</v>
      </c>
      <c r="DE283" s="33">
        <f t="shared" si="159"/>
        <v>0</v>
      </c>
      <c r="DF283" s="33"/>
      <c r="DG283" s="33">
        <f t="shared" si="160"/>
        <v>0</v>
      </c>
    </row>
    <row r="284" spans="1:111" x14ac:dyDescent="0.2">
      <c r="A284" s="3290"/>
      <c r="B284" s="3297" t="s">
        <v>270</v>
      </c>
      <c r="C284" s="3297"/>
      <c r="D284" s="417">
        <f t="shared" si="167"/>
        <v>0</v>
      </c>
      <c r="E284" s="488">
        <f t="shared" si="168"/>
        <v>0</v>
      </c>
      <c r="F284" s="489">
        <f t="shared" si="168"/>
        <v>0</v>
      </c>
      <c r="G284" s="490"/>
      <c r="H284" s="491"/>
      <c r="I284" s="492"/>
      <c r="J284" s="491"/>
      <c r="K284" s="492"/>
      <c r="L284" s="491"/>
      <c r="M284" s="492"/>
      <c r="N284" s="491"/>
      <c r="O284" s="492"/>
      <c r="P284" s="491"/>
      <c r="Q284" s="492"/>
      <c r="R284" s="491"/>
      <c r="S284" s="492"/>
      <c r="T284" s="491"/>
      <c r="U284" s="492"/>
      <c r="V284" s="493"/>
      <c r="W284" s="492"/>
      <c r="X284" s="493"/>
      <c r="Y284" s="492"/>
      <c r="Z284" s="493"/>
      <c r="AA284" s="492"/>
      <c r="AB284" s="493"/>
      <c r="AC284" s="492"/>
      <c r="AD284" s="493"/>
      <c r="AE284" s="492"/>
      <c r="AF284" s="493"/>
      <c r="AG284" s="492"/>
      <c r="AH284" s="493"/>
      <c r="AI284" s="492"/>
      <c r="AJ284" s="493"/>
      <c r="AK284" s="492"/>
      <c r="AL284" s="493"/>
      <c r="AM284" s="492"/>
      <c r="AN284" s="493"/>
      <c r="AO284" s="494"/>
      <c r="AP284" s="495"/>
      <c r="AQ284" s="466"/>
      <c r="AR284" s="513"/>
      <c r="AS284" s="481">
        <v>0</v>
      </c>
      <c r="AT284" s="492">
        <v>0</v>
      </c>
      <c r="AU284" s="492">
        <v>0</v>
      </c>
      <c r="AV284" s="496">
        <v>0</v>
      </c>
      <c r="AW284" s="496">
        <v>0</v>
      </c>
      <c r="AX284" s="491">
        <v>0</v>
      </c>
      <c r="AY284" s="468" t="str">
        <f t="shared" si="151"/>
        <v/>
      </c>
      <c r="BU284" s="4"/>
      <c r="BV284" s="4"/>
      <c r="BW284" s="5"/>
      <c r="CA284" s="32" t="str">
        <f t="shared" si="152"/>
        <v/>
      </c>
      <c r="CB284" s="32" t="str">
        <f t="shared" si="162"/>
        <v/>
      </c>
      <c r="CC284" s="32" t="str">
        <f t="shared" si="153"/>
        <v/>
      </c>
      <c r="CD284" s="32" t="str">
        <f t="shared" si="163"/>
        <v/>
      </c>
      <c r="CE284" s="32" t="str">
        <f t="shared" si="155"/>
        <v/>
      </c>
      <c r="CF284" s="32"/>
      <c r="CG284" s="32" t="str">
        <f t="shared" si="156"/>
        <v/>
      </c>
      <c r="DA284" s="33">
        <f t="shared" si="164"/>
        <v>0</v>
      </c>
      <c r="DB284" s="33"/>
      <c r="DC284" s="33"/>
      <c r="DD284" s="33">
        <f t="shared" si="165"/>
        <v>0</v>
      </c>
      <c r="DE284" s="33">
        <f t="shared" si="159"/>
        <v>0</v>
      </c>
      <c r="DF284" s="33"/>
      <c r="DG284" s="33">
        <f t="shared" si="160"/>
        <v>0</v>
      </c>
    </row>
    <row r="285" spans="1:111" ht="14.25" customHeight="1" x14ac:dyDescent="0.2">
      <c r="A285" s="3290"/>
      <c r="B285" s="3297" t="s">
        <v>271</v>
      </c>
      <c r="C285" s="3297"/>
      <c r="D285" s="417">
        <f t="shared" si="167"/>
        <v>0</v>
      </c>
      <c r="E285" s="488">
        <f t="shared" si="168"/>
        <v>0</v>
      </c>
      <c r="F285" s="489">
        <f t="shared" si="168"/>
        <v>0</v>
      </c>
      <c r="G285" s="490"/>
      <c r="H285" s="491"/>
      <c r="I285" s="492"/>
      <c r="J285" s="491"/>
      <c r="K285" s="492"/>
      <c r="L285" s="491"/>
      <c r="M285" s="492"/>
      <c r="N285" s="491"/>
      <c r="O285" s="492"/>
      <c r="P285" s="491"/>
      <c r="Q285" s="492"/>
      <c r="R285" s="491"/>
      <c r="S285" s="492"/>
      <c r="T285" s="491"/>
      <c r="U285" s="492"/>
      <c r="V285" s="493"/>
      <c r="W285" s="492"/>
      <c r="X285" s="493"/>
      <c r="Y285" s="492"/>
      <c r="Z285" s="493"/>
      <c r="AA285" s="492"/>
      <c r="AB285" s="493"/>
      <c r="AC285" s="492"/>
      <c r="AD285" s="493"/>
      <c r="AE285" s="492"/>
      <c r="AF285" s="493"/>
      <c r="AG285" s="492"/>
      <c r="AH285" s="493"/>
      <c r="AI285" s="492"/>
      <c r="AJ285" s="493"/>
      <c r="AK285" s="492"/>
      <c r="AL285" s="493"/>
      <c r="AM285" s="492"/>
      <c r="AN285" s="493"/>
      <c r="AO285" s="494"/>
      <c r="AP285" s="495"/>
      <c r="AQ285" s="466"/>
      <c r="AR285" s="513"/>
      <c r="AS285" s="513"/>
      <c r="AT285" s="492">
        <v>0</v>
      </c>
      <c r="AU285" s="492">
        <v>0</v>
      </c>
      <c r="AV285" s="496">
        <v>0</v>
      </c>
      <c r="AW285" s="496">
        <v>0</v>
      </c>
      <c r="AX285" s="491">
        <v>0</v>
      </c>
      <c r="AY285" s="468" t="str">
        <f t="shared" ref="AY285:AY300" si="169">$CA285&amp;$CB285&amp;$CC285&amp;$CD285&amp;$CE285&amp;$CF285&amp;$CG285</f>
        <v/>
      </c>
      <c r="BU285" s="4"/>
      <c r="BV285" s="4"/>
      <c r="BW285" s="5"/>
      <c r="CA285" s="32" t="str">
        <f t="shared" ref="CA285:CA300" si="170">IF(DA285=1,"* El número de pacientes de 60 años NO DEBE Ser mayor a lo registrado en el grupo Etario 60-64 años. ","")</f>
        <v/>
      </c>
      <c r="CB285" s="32" t="str">
        <f t="shared" si="162"/>
        <v/>
      </c>
      <c r="CC285" s="32" t="str">
        <f t="shared" ref="CC285:CC300" si="171">IF(DC285=1,"* La consulta pertinente según condición clínica NO DEBE ser mayor al Total registrado. ","")</f>
        <v/>
      </c>
      <c r="CD285" s="32" t="str">
        <f t="shared" si="163"/>
        <v/>
      </c>
      <c r="CE285" s="32" t="str">
        <f t="shared" ref="CE285:CE300" si="172">IF(AND($D285&lt;&gt;0,AV285=""),"* No olvide digitar la columna Usuarios en Situación de Discapacidad (Digite CEROS si no tiene). ",IF($D285&lt;AV285,"* Los Usuarios en Situación de Discapacidad NO DEBEN ser mayor al total. ",""))</f>
        <v/>
      </c>
      <c r="CF285" s="32"/>
      <c r="CG285" s="32" t="str">
        <f t="shared" ref="CG285:CG300" si="173">IF(AND($D285&lt;&gt;0,AX285=""),"* No olvide digitar la columna Migrantes (Digite CEROS si no tiene). ",IF($D285&lt;AX285,"* Los Migrantes NO DEBEN ser mayor al total. ",""))</f>
        <v/>
      </c>
      <c r="DA285" s="33">
        <f t="shared" si="164"/>
        <v>0</v>
      </c>
      <c r="DB285" s="33"/>
      <c r="DC285" s="33"/>
      <c r="DD285" s="33">
        <f t="shared" si="165"/>
        <v>0</v>
      </c>
      <c r="DE285" s="33">
        <f t="shared" ref="DE285:DE300" si="174">IF(AND($D285&lt;&gt;0,AV285=""),1,IF($D285&lt;AV285,1,0))</f>
        <v>0</v>
      </c>
      <c r="DF285" s="33"/>
      <c r="DG285" s="33">
        <f t="shared" ref="DG285:DG300" si="175">IF(AND($D285&lt;&gt;0,AX285=""),1,IF($D285&lt;AX285,1,0))</f>
        <v>0</v>
      </c>
    </row>
    <row r="286" spans="1:111" ht="14.25" customHeight="1" x14ac:dyDescent="0.2">
      <c r="A286" s="3290"/>
      <c r="B286" s="3297" t="s">
        <v>272</v>
      </c>
      <c r="C286" s="3297"/>
      <c r="D286" s="417">
        <f t="shared" si="167"/>
        <v>0</v>
      </c>
      <c r="E286" s="488">
        <f t="shared" si="168"/>
        <v>0</v>
      </c>
      <c r="F286" s="489">
        <f t="shared" si="168"/>
        <v>0</v>
      </c>
      <c r="G286" s="497"/>
      <c r="H286" s="498"/>
      <c r="I286" s="499"/>
      <c r="J286" s="498"/>
      <c r="K286" s="499"/>
      <c r="L286" s="498"/>
      <c r="M286" s="499"/>
      <c r="N286" s="498"/>
      <c r="O286" s="499"/>
      <c r="P286" s="498"/>
      <c r="Q286" s="499"/>
      <c r="R286" s="498"/>
      <c r="S286" s="499"/>
      <c r="T286" s="498"/>
      <c r="U286" s="499"/>
      <c r="V286" s="500"/>
      <c r="W286" s="499"/>
      <c r="X286" s="500"/>
      <c r="Y286" s="499"/>
      <c r="Z286" s="500"/>
      <c r="AA286" s="499"/>
      <c r="AB286" s="500"/>
      <c r="AC286" s="499"/>
      <c r="AD286" s="500"/>
      <c r="AE286" s="499"/>
      <c r="AF286" s="500"/>
      <c r="AG286" s="499"/>
      <c r="AH286" s="500"/>
      <c r="AI286" s="499"/>
      <c r="AJ286" s="500"/>
      <c r="AK286" s="499"/>
      <c r="AL286" s="500"/>
      <c r="AM286" s="499"/>
      <c r="AN286" s="500"/>
      <c r="AO286" s="501"/>
      <c r="AP286" s="502"/>
      <c r="AQ286" s="466"/>
      <c r="AR286" s="513"/>
      <c r="AS286" s="513"/>
      <c r="AT286" s="499">
        <v>0</v>
      </c>
      <c r="AU286" s="499">
        <v>0</v>
      </c>
      <c r="AV286" s="505">
        <v>0</v>
      </c>
      <c r="AW286" s="505">
        <v>0</v>
      </c>
      <c r="AX286" s="498">
        <v>0</v>
      </c>
      <c r="AY286" s="468" t="str">
        <f t="shared" si="169"/>
        <v/>
      </c>
      <c r="BU286" s="4"/>
      <c r="BV286" s="4"/>
      <c r="BW286" s="5"/>
      <c r="CA286" s="32" t="str">
        <f t="shared" si="170"/>
        <v/>
      </c>
      <c r="CB286" s="32" t="str">
        <f t="shared" si="162"/>
        <v/>
      </c>
      <c r="CC286" s="32" t="str">
        <f t="shared" si="171"/>
        <v/>
      </c>
      <c r="CD286" s="32" t="str">
        <f t="shared" si="163"/>
        <v/>
      </c>
      <c r="CE286" s="32" t="str">
        <f t="shared" si="172"/>
        <v/>
      </c>
      <c r="CF286" s="32"/>
      <c r="CG286" s="32" t="str">
        <f t="shared" si="173"/>
        <v/>
      </c>
      <c r="DA286" s="33">
        <f t="shared" si="164"/>
        <v>0</v>
      </c>
      <c r="DB286" s="33"/>
      <c r="DC286" s="33"/>
      <c r="DD286" s="33">
        <f t="shared" si="165"/>
        <v>0</v>
      </c>
      <c r="DE286" s="33">
        <f t="shared" si="174"/>
        <v>0</v>
      </c>
      <c r="DF286" s="33"/>
      <c r="DG286" s="33">
        <f t="shared" si="175"/>
        <v>0</v>
      </c>
    </row>
    <row r="287" spans="1:111" ht="14.25" customHeight="1" x14ac:dyDescent="0.2">
      <c r="A287" s="3290"/>
      <c r="B287" s="3300" t="s">
        <v>273</v>
      </c>
      <c r="C287" s="3301"/>
      <c r="D287" s="417">
        <f t="shared" si="167"/>
        <v>0</v>
      </c>
      <c r="E287" s="488">
        <f t="shared" si="168"/>
        <v>0</v>
      </c>
      <c r="F287" s="489">
        <f t="shared" si="168"/>
        <v>0</v>
      </c>
      <c r="G287" s="497"/>
      <c r="H287" s="498"/>
      <c r="I287" s="499"/>
      <c r="J287" s="498"/>
      <c r="K287" s="499"/>
      <c r="L287" s="498"/>
      <c r="M287" s="499"/>
      <c r="N287" s="498"/>
      <c r="O287" s="499"/>
      <c r="P287" s="498"/>
      <c r="Q287" s="499"/>
      <c r="R287" s="498"/>
      <c r="S287" s="499"/>
      <c r="T287" s="498"/>
      <c r="U287" s="499"/>
      <c r="V287" s="500"/>
      <c r="W287" s="499"/>
      <c r="X287" s="500"/>
      <c r="Y287" s="499"/>
      <c r="Z287" s="500"/>
      <c r="AA287" s="499"/>
      <c r="AB287" s="500"/>
      <c r="AC287" s="499"/>
      <c r="AD287" s="500"/>
      <c r="AE287" s="499"/>
      <c r="AF287" s="500"/>
      <c r="AG287" s="499"/>
      <c r="AH287" s="500"/>
      <c r="AI287" s="499"/>
      <c r="AJ287" s="500"/>
      <c r="AK287" s="499"/>
      <c r="AL287" s="500"/>
      <c r="AM287" s="499"/>
      <c r="AN287" s="500"/>
      <c r="AO287" s="501"/>
      <c r="AP287" s="502"/>
      <c r="AQ287" s="503"/>
      <c r="AR287" s="523"/>
      <c r="AS287" s="504"/>
      <c r="AT287" s="499">
        <v>0</v>
      </c>
      <c r="AU287" s="499">
        <v>0</v>
      </c>
      <c r="AV287" s="505">
        <v>0</v>
      </c>
      <c r="AW287" s="505">
        <v>0</v>
      </c>
      <c r="AX287" s="498">
        <v>0</v>
      </c>
      <c r="AY287" s="468" t="str">
        <f t="shared" si="169"/>
        <v/>
      </c>
      <c r="BU287" s="4"/>
      <c r="BV287" s="4"/>
      <c r="BW287" s="5"/>
      <c r="CA287" s="32" t="str">
        <f t="shared" si="170"/>
        <v/>
      </c>
      <c r="CB287" s="32" t="str">
        <f t="shared" si="162"/>
        <v/>
      </c>
      <c r="CC287" s="32" t="str">
        <f t="shared" si="171"/>
        <v/>
      </c>
      <c r="CD287" s="32" t="str">
        <f t="shared" si="163"/>
        <v/>
      </c>
      <c r="CE287" s="32" t="str">
        <f t="shared" si="172"/>
        <v/>
      </c>
      <c r="CF287" s="32"/>
      <c r="CG287" s="32" t="str">
        <f t="shared" si="173"/>
        <v/>
      </c>
      <c r="DA287" s="33">
        <f t="shared" si="164"/>
        <v>0</v>
      </c>
      <c r="DB287" s="33"/>
      <c r="DC287" s="33"/>
      <c r="DD287" s="33">
        <f t="shared" si="165"/>
        <v>0</v>
      </c>
      <c r="DE287" s="33">
        <f t="shared" si="174"/>
        <v>0</v>
      </c>
      <c r="DF287" s="33"/>
      <c r="DG287" s="33">
        <f t="shared" si="175"/>
        <v>0</v>
      </c>
    </row>
    <row r="288" spans="1:111" ht="14.25" customHeight="1" x14ac:dyDescent="0.2">
      <c r="A288" s="3855"/>
      <c r="B288" s="3864" t="s">
        <v>274</v>
      </c>
      <c r="C288" s="3864"/>
      <c r="D288" s="506">
        <f t="shared" si="167"/>
        <v>0</v>
      </c>
      <c r="E288" s="507">
        <f t="shared" si="168"/>
        <v>0</v>
      </c>
      <c r="F288" s="508">
        <f t="shared" si="168"/>
        <v>0</v>
      </c>
      <c r="G288" s="472"/>
      <c r="H288" s="473"/>
      <c r="I288" s="474"/>
      <c r="J288" s="473"/>
      <c r="K288" s="474"/>
      <c r="L288" s="473"/>
      <c r="M288" s="474"/>
      <c r="N288" s="473"/>
      <c r="O288" s="474"/>
      <c r="P288" s="473"/>
      <c r="Q288" s="474"/>
      <c r="R288" s="473"/>
      <c r="S288" s="474"/>
      <c r="T288" s="473"/>
      <c r="U288" s="474"/>
      <c r="V288" s="475"/>
      <c r="W288" s="474"/>
      <c r="X288" s="475"/>
      <c r="Y288" s="474"/>
      <c r="Z288" s="475"/>
      <c r="AA288" s="474"/>
      <c r="AB288" s="475"/>
      <c r="AC288" s="474"/>
      <c r="AD288" s="475"/>
      <c r="AE288" s="474"/>
      <c r="AF288" s="475"/>
      <c r="AG288" s="474"/>
      <c r="AH288" s="475"/>
      <c r="AI288" s="474"/>
      <c r="AJ288" s="475"/>
      <c r="AK288" s="474"/>
      <c r="AL288" s="475"/>
      <c r="AM288" s="474"/>
      <c r="AN288" s="475"/>
      <c r="AO288" s="476"/>
      <c r="AP288" s="477"/>
      <c r="AQ288" s="509"/>
      <c r="AR288" s="527"/>
      <c r="AS288" s="510"/>
      <c r="AT288" s="474">
        <v>0</v>
      </c>
      <c r="AU288" s="474">
        <v>0</v>
      </c>
      <c r="AV288" s="478">
        <v>0</v>
      </c>
      <c r="AW288" s="478">
        <v>0</v>
      </c>
      <c r="AX288" s="473">
        <v>0</v>
      </c>
      <c r="AY288" s="468" t="str">
        <f t="shared" si="169"/>
        <v/>
      </c>
      <c r="BU288" s="4"/>
      <c r="BV288" s="4"/>
      <c r="BW288" s="5"/>
      <c r="CA288" s="32" t="str">
        <f t="shared" si="170"/>
        <v/>
      </c>
      <c r="CB288" s="32" t="str">
        <f t="shared" si="162"/>
        <v/>
      </c>
      <c r="CC288" s="32" t="str">
        <f t="shared" si="171"/>
        <v/>
      </c>
      <c r="CD288" s="32" t="str">
        <f t="shared" si="163"/>
        <v/>
      </c>
      <c r="CE288" s="32" t="str">
        <f t="shared" si="172"/>
        <v/>
      </c>
      <c r="CF288" s="32"/>
      <c r="CG288" s="32" t="str">
        <f t="shared" si="173"/>
        <v/>
      </c>
      <c r="DA288" s="33">
        <f t="shared" si="164"/>
        <v>0</v>
      </c>
      <c r="DB288" s="33"/>
      <c r="DC288" s="33"/>
      <c r="DD288" s="33">
        <f t="shared" si="165"/>
        <v>0</v>
      </c>
      <c r="DE288" s="33">
        <f t="shared" si="174"/>
        <v>0</v>
      </c>
      <c r="DF288" s="33"/>
      <c r="DG288" s="33">
        <f t="shared" si="175"/>
        <v>0</v>
      </c>
    </row>
    <row r="289" spans="1:111" x14ac:dyDescent="0.2">
      <c r="A289" s="4243" t="s">
        <v>105</v>
      </c>
      <c r="B289" s="4244" t="s">
        <v>269</v>
      </c>
      <c r="C289" s="4245"/>
      <c r="D289" s="411">
        <f t="shared" si="167"/>
        <v>0</v>
      </c>
      <c r="E289" s="479">
        <f t="shared" si="168"/>
        <v>0</v>
      </c>
      <c r="F289" s="480">
        <f t="shared" si="168"/>
        <v>0</v>
      </c>
      <c r="G289" s="481"/>
      <c r="H289" s="482"/>
      <c r="I289" s="483"/>
      <c r="J289" s="482"/>
      <c r="K289" s="483"/>
      <c r="L289" s="482"/>
      <c r="M289" s="483"/>
      <c r="N289" s="482"/>
      <c r="O289" s="483"/>
      <c r="P289" s="482"/>
      <c r="Q289" s="483"/>
      <c r="R289" s="482"/>
      <c r="S289" s="483"/>
      <c r="T289" s="482"/>
      <c r="U289" s="483"/>
      <c r="V289" s="484"/>
      <c r="W289" s="483"/>
      <c r="X289" s="484"/>
      <c r="Y289" s="483"/>
      <c r="Z289" s="484"/>
      <c r="AA289" s="483"/>
      <c r="AB289" s="484"/>
      <c r="AC289" s="483"/>
      <c r="AD289" s="484"/>
      <c r="AE289" s="483"/>
      <c r="AF289" s="484"/>
      <c r="AG289" s="483"/>
      <c r="AH289" s="484"/>
      <c r="AI289" s="483"/>
      <c r="AJ289" s="484"/>
      <c r="AK289" s="483"/>
      <c r="AL289" s="484"/>
      <c r="AM289" s="483"/>
      <c r="AN289" s="484"/>
      <c r="AO289" s="485"/>
      <c r="AP289" s="486"/>
      <c r="AQ289" s="481">
        <v>0</v>
      </c>
      <c r="AR289" s="487">
        <v>0</v>
      </c>
      <c r="AS289" s="2639">
        <v>0</v>
      </c>
      <c r="AT289" s="483">
        <v>0</v>
      </c>
      <c r="AU289" s="483">
        <v>0</v>
      </c>
      <c r="AV289" s="487">
        <v>0</v>
      </c>
      <c r="AW289" s="487">
        <v>0</v>
      </c>
      <c r="AX289" s="482">
        <v>0</v>
      </c>
      <c r="AY289" s="468" t="str">
        <f t="shared" si="169"/>
        <v/>
      </c>
      <c r="BU289" s="4"/>
      <c r="BV289" s="4"/>
      <c r="BW289" s="5"/>
      <c r="CA289" s="32" t="str">
        <f t="shared" si="170"/>
        <v/>
      </c>
      <c r="CB289" s="32" t="str">
        <f t="shared" si="162"/>
        <v/>
      </c>
      <c r="CC289" s="32" t="str">
        <f t="shared" si="171"/>
        <v/>
      </c>
      <c r="CD289" s="32" t="str">
        <f t="shared" si="163"/>
        <v/>
      </c>
      <c r="CE289" s="32" t="str">
        <f t="shared" si="172"/>
        <v/>
      </c>
      <c r="CF289" s="32"/>
      <c r="CG289" s="32" t="str">
        <f t="shared" si="173"/>
        <v/>
      </c>
      <c r="DA289" s="33">
        <f t="shared" si="164"/>
        <v>0</v>
      </c>
      <c r="DB289" s="33">
        <f>IF(D289&lt;AQ289,1,0)</f>
        <v>0</v>
      </c>
      <c r="DC289" s="33">
        <f>IF(D289&lt;AR289,1,0)</f>
        <v>0</v>
      </c>
      <c r="DD289" s="33">
        <f t="shared" si="165"/>
        <v>0</v>
      </c>
      <c r="DE289" s="33">
        <f t="shared" si="174"/>
        <v>0</v>
      </c>
      <c r="DF289" s="33"/>
      <c r="DG289" s="33">
        <f t="shared" si="175"/>
        <v>0</v>
      </c>
    </row>
    <row r="290" spans="1:111" x14ac:dyDescent="0.2">
      <c r="A290" s="3290"/>
      <c r="B290" s="3297" t="s">
        <v>270</v>
      </c>
      <c r="C290" s="3297"/>
      <c r="D290" s="417">
        <f t="shared" si="167"/>
        <v>0</v>
      </c>
      <c r="E290" s="488">
        <f t="shared" si="168"/>
        <v>0</v>
      </c>
      <c r="F290" s="489">
        <f t="shared" si="168"/>
        <v>0</v>
      </c>
      <c r="G290" s="490"/>
      <c r="H290" s="491"/>
      <c r="I290" s="492"/>
      <c r="J290" s="491"/>
      <c r="K290" s="492"/>
      <c r="L290" s="491"/>
      <c r="M290" s="492"/>
      <c r="N290" s="491"/>
      <c r="O290" s="492"/>
      <c r="P290" s="491"/>
      <c r="Q290" s="492"/>
      <c r="R290" s="491"/>
      <c r="S290" s="492"/>
      <c r="T290" s="491"/>
      <c r="U290" s="492"/>
      <c r="V290" s="493"/>
      <c r="W290" s="492"/>
      <c r="X290" s="493"/>
      <c r="Y290" s="492"/>
      <c r="Z290" s="493"/>
      <c r="AA290" s="492"/>
      <c r="AB290" s="493"/>
      <c r="AC290" s="492"/>
      <c r="AD290" s="493"/>
      <c r="AE290" s="492"/>
      <c r="AF290" s="493"/>
      <c r="AG290" s="492"/>
      <c r="AH290" s="493"/>
      <c r="AI290" s="492"/>
      <c r="AJ290" s="493"/>
      <c r="AK290" s="492"/>
      <c r="AL290" s="493"/>
      <c r="AM290" s="492"/>
      <c r="AN290" s="493"/>
      <c r="AO290" s="494"/>
      <c r="AP290" s="495"/>
      <c r="AQ290" s="466"/>
      <c r="AR290" s="513"/>
      <c r="AS290" s="481">
        <v>0</v>
      </c>
      <c r="AT290" s="492">
        <v>0</v>
      </c>
      <c r="AU290" s="492">
        <v>0</v>
      </c>
      <c r="AV290" s="496">
        <v>0</v>
      </c>
      <c r="AW290" s="496">
        <v>0</v>
      </c>
      <c r="AX290" s="491">
        <v>0</v>
      </c>
      <c r="AY290" s="468" t="str">
        <f t="shared" si="169"/>
        <v/>
      </c>
      <c r="BU290" s="4"/>
      <c r="BV290" s="4"/>
      <c r="BW290" s="5"/>
      <c r="CA290" s="32" t="str">
        <f t="shared" si="170"/>
        <v/>
      </c>
      <c r="CB290" s="32" t="str">
        <f t="shared" si="162"/>
        <v/>
      </c>
      <c r="CC290" s="32" t="str">
        <f t="shared" si="171"/>
        <v/>
      </c>
      <c r="CD290" s="32" t="str">
        <f t="shared" si="163"/>
        <v/>
      </c>
      <c r="CE290" s="32" t="str">
        <f t="shared" si="172"/>
        <v/>
      </c>
      <c r="CF290" s="32"/>
      <c r="CG290" s="32" t="str">
        <f t="shared" si="173"/>
        <v/>
      </c>
      <c r="DA290" s="33">
        <f t="shared" si="164"/>
        <v>0</v>
      </c>
      <c r="DB290" s="33"/>
      <c r="DC290" s="33"/>
      <c r="DD290" s="33">
        <f t="shared" si="165"/>
        <v>0</v>
      </c>
      <c r="DE290" s="33">
        <f t="shared" si="174"/>
        <v>0</v>
      </c>
      <c r="DF290" s="33"/>
      <c r="DG290" s="33">
        <f t="shared" si="175"/>
        <v>0</v>
      </c>
    </row>
    <row r="291" spans="1:111" ht="14.25" customHeight="1" x14ac:dyDescent="0.2">
      <c r="A291" s="3290"/>
      <c r="B291" s="3297" t="s">
        <v>271</v>
      </c>
      <c r="C291" s="3297"/>
      <c r="D291" s="417">
        <f t="shared" si="167"/>
        <v>0</v>
      </c>
      <c r="E291" s="488">
        <f t="shared" si="168"/>
        <v>0</v>
      </c>
      <c r="F291" s="489">
        <f t="shared" si="168"/>
        <v>0</v>
      </c>
      <c r="G291" s="490"/>
      <c r="H291" s="491"/>
      <c r="I291" s="492"/>
      <c r="J291" s="491"/>
      <c r="K291" s="492"/>
      <c r="L291" s="491"/>
      <c r="M291" s="492"/>
      <c r="N291" s="491"/>
      <c r="O291" s="492"/>
      <c r="P291" s="491"/>
      <c r="Q291" s="492"/>
      <c r="R291" s="491"/>
      <c r="S291" s="492"/>
      <c r="T291" s="491"/>
      <c r="U291" s="492"/>
      <c r="V291" s="493"/>
      <c r="W291" s="492"/>
      <c r="X291" s="493"/>
      <c r="Y291" s="492"/>
      <c r="Z291" s="493"/>
      <c r="AA291" s="492"/>
      <c r="AB291" s="493"/>
      <c r="AC291" s="492"/>
      <c r="AD291" s="493"/>
      <c r="AE291" s="492"/>
      <c r="AF291" s="493"/>
      <c r="AG291" s="492"/>
      <c r="AH291" s="493"/>
      <c r="AI291" s="492"/>
      <c r="AJ291" s="493"/>
      <c r="AK291" s="492"/>
      <c r="AL291" s="493"/>
      <c r="AM291" s="492"/>
      <c r="AN291" s="493"/>
      <c r="AO291" s="494"/>
      <c r="AP291" s="495"/>
      <c r="AQ291" s="466"/>
      <c r="AR291" s="513"/>
      <c r="AS291" s="513"/>
      <c r="AT291" s="492">
        <v>0</v>
      </c>
      <c r="AU291" s="492">
        <v>0</v>
      </c>
      <c r="AV291" s="496">
        <v>0</v>
      </c>
      <c r="AW291" s="496">
        <v>0</v>
      </c>
      <c r="AX291" s="491">
        <v>0</v>
      </c>
      <c r="AY291" s="468" t="str">
        <f t="shared" si="169"/>
        <v/>
      </c>
      <c r="BU291" s="4"/>
      <c r="BV291" s="4"/>
      <c r="BW291" s="5"/>
      <c r="CA291" s="32" t="str">
        <f t="shared" si="170"/>
        <v/>
      </c>
      <c r="CB291" s="32" t="str">
        <f t="shared" si="162"/>
        <v/>
      </c>
      <c r="CC291" s="32" t="str">
        <f t="shared" si="171"/>
        <v/>
      </c>
      <c r="CD291" s="32" t="str">
        <f t="shared" si="163"/>
        <v/>
      </c>
      <c r="CE291" s="32" t="str">
        <f t="shared" si="172"/>
        <v/>
      </c>
      <c r="CF291" s="32"/>
      <c r="CG291" s="32" t="str">
        <f t="shared" si="173"/>
        <v/>
      </c>
      <c r="DA291" s="33">
        <f t="shared" si="164"/>
        <v>0</v>
      </c>
      <c r="DB291" s="33"/>
      <c r="DC291" s="33"/>
      <c r="DD291" s="33">
        <f t="shared" si="165"/>
        <v>0</v>
      </c>
      <c r="DE291" s="33">
        <f t="shared" si="174"/>
        <v>0</v>
      </c>
      <c r="DF291" s="33"/>
      <c r="DG291" s="33">
        <f t="shared" si="175"/>
        <v>0</v>
      </c>
    </row>
    <row r="292" spans="1:111" ht="14.25" customHeight="1" x14ac:dyDescent="0.2">
      <c r="A292" s="3290"/>
      <c r="B292" s="3297" t="s">
        <v>272</v>
      </c>
      <c r="C292" s="3297"/>
      <c r="D292" s="417">
        <f t="shared" si="167"/>
        <v>0</v>
      </c>
      <c r="E292" s="488">
        <f t="shared" si="168"/>
        <v>0</v>
      </c>
      <c r="F292" s="489">
        <f t="shared" si="168"/>
        <v>0</v>
      </c>
      <c r="G292" s="497"/>
      <c r="H292" s="498"/>
      <c r="I292" s="499"/>
      <c r="J292" s="498"/>
      <c r="K292" s="499"/>
      <c r="L292" s="498"/>
      <c r="M292" s="499"/>
      <c r="N292" s="498"/>
      <c r="O292" s="499"/>
      <c r="P292" s="498"/>
      <c r="Q292" s="499"/>
      <c r="R292" s="498"/>
      <c r="S292" s="499"/>
      <c r="T292" s="498"/>
      <c r="U292" s="499"/>
      <c r="V292" s="500"/>
      <c r="W292" s="499"/>
      <c r="X292" s="500"/>
      <c r="Y292" s="499"/>
      <c r="Z292" s="500"/>
      <c r="AA292" s="499"/>
      <c r="AB292" s="500"/>
      <c r="AC292" s="499"/>
      <c r="AD292" s="500"/>
      <c r="AE292" s="499"/>
      <c r="AF292" s="500"/>
      <c r="AG292" s="499"/>
      <c r="AH292" s="500"/>
      <c r="AI292" s="499"/>
      <c r="AJ292" s="500"/>
      <c r="AK292" s="499"/>
      <c r="AL292" s="500"/>
      <c r="AM292" s="499"/>
      <c r="AN292" s="500"/>
      <c r="AO292" s="501"/>
      <c r="AP292" s="502"/>
      <c r="AQ292" s="466"/>
      <c r="AR292" s="513"/>
      <c r="AS292" s="513"/>
      <c r="AT292" s="499">
        <v>0</v>
      </c>
      <c r="AU292" s="499">
        <v>0</v>
      </c>
      <c r="AV292" s="505">
        <v>0</v>
      </c>
      <c r="AW292" s="505">
        <v>0</v>
      </c>
      <c r="AX292" s="498">
        <v>0</v>
      </c>
      <c r="AY292" s="468" t="str">
        <f t="shared" si="169"/>
        <v/>
      </c>
      <c r="BU292" s="4"/>
      <c r="BV292" s="4"/>
      <c r="BW292" s="5"/>
      <c r="CA292" s="32" t="str">
        <f t="shared" si="170"/>
        <v/>
      </c>
      <c r="CB292" s="32" t="str">
        <f t="shared" si="162"/>
        <v/>
      </c>
      <c r="CC292" s="32" t="str">
        <f t="shared" si="171"/>
        <v/>
      </c>
      <c r="CD292" s="32" t="str">
        <f t="shared" si="163"/>
        <v/>
      </c>
      <c r="CE292" s="32" t="str">
        <f t="shared" si="172"/>
        <v/>
      </c>
      <c r="CF292" s="32"/>
      <c r="CG292" s="32" t="str">
        <f t="shared" si="173"/>
        <v/>
      </c>
      <c r="DA292" s="33">
        <f t="shared" si="164"/>
        <v>0</v>
      </c>
      <c r="DB292" s="33"/>
      <c r="DC292" s="33"/>
      <c r="DD292" s="33">
        <f t="shared" si="165"/>
        <v>0</v>
      </c>
      <c r="DE292" s="33">
        <f t="shared" si="174"/>
        <v>0</v>
      </c>
      <c r="DF292" s="33"/>
      <c r="DG292" s="33">
        <f t="shared" si="175"/>
        <v>0</v>
      </c>
    </row>
    <row r="293" spans="1:111" ht="14.25" customHeight="1" x14ac:dyDescent="0.2">
      <c r="A293" s="3290"/>
      <c r="B293" s="3300" t="s">
        <v>273</v>
      </c>
      <c r="C293" s="3301"/>
      <c r="D293" s="417">
        <f t="shared" si="167"/>
        <v>0</v>
      </c>
      <c r="E293" s="488">
        <f t="shared" si="168"/>
        <v>0</v>
      </c>
      <c r="F293" s="489">
        <f t="shared" si="168"/>
        <v>0</v>
      </c>
      <c r="G293" s="497"/>
      <c r="H293" s="498"/>
      <c r="I293" s="499"/>
      <c r="J293" s="498"/>
      <c r="K293" s="499"/>
      <c r="L293" s="498"/>
      <c r="M293" s="499"/>
      <c r="N293" s="498"/>
      <c r="O293" s="499"/>
      <c r="P293" s="498"/>
      <c r="Q293" s="499"/>
      <c r="R293" s="498"/>
      <c r="S293" s="499"/>
      <c r="T293" s="498"/>
      <c r="U293" s="499"/>
      <c r="V293" s="500"/>
      <c r="W293" s="499"/>
      <c r="X293" s="500"/>
      <c r="Y293" s="499"/>
      <c r="Z293" s="500"/>
      <c r="AA293" s="499"/>
      <c r="AB293" s="500"/>
      <c r="AC293" s="499"/>
      <c r="AD293" s="500"/>
      <c r="AE293" s="499"/>
      <c r="AF293" s="500"/>
      <c r="AG293" s="499"/>
      <c r="AH293" s="500"/>
      <c r="AI293" s="499"/>
      <c r="AJ293" s="500"/>
      <c r="AK293" s="499"/>
      <c r="AL293" s="500"/>
      <c r="AM293" s="499"/>
      <c r="AN293" s="500"/>
      <c r="AO293" s="501"/>
      <c r="AP293" s="502"/>
      <c r="AQ293" s="503"/>
      <c r="AR293" s="523"/>
      <c r="AS293" s="504"/>
      <c r="AT293" s="499">
        <v>0</v>
      </c>
      <c r="AU293" s="499">
        <v>0</v>
      </c>
      <c r="AV293" s="505">
        <v>0</v>
      </c>
      <c r="AW293" s="505">
        <v>0</v>
      </c>
      <c r="AX293" s="498">
        <v>0</v>
      </c>
      <c r="AY293" s="468" t="str">
        <f t="shared" si="169"/>
        <v/>
      </c>
      <c r="BU293" s="4"/>
      <c r="BV293" s="4"/>
      <c r="BW293" s="5"/>
      <c r="CA293" s="32" t="str">
        <f t="shared" si="170"/>
        <v/>
      </c>
      <c r="CB293" s="32" t="str">
        <f t="shared" si="162"/>
        <v/>
      </c>
      <c r="CC293" s="32" t="str">
        <f t="shared" si="171"/>
        <v/>
      </c>
      <c r="CD293" s="32" t="str">
        <f t="shared" si="163"/>
        <v/>
      </c>
      <c r="CE293" s="32" t="str">
        <f t="shared" si="172"/>
        <v/>
      </c>
      <c r="CF293" s="32"/>
      <c r="CG293" s="32" t="str">
        <f t="shared" si="173"/>
        <v/>
      </c>
      <c r="DA293" s="33">
        <f t="shared" si="164"/>
        <v>0</v>
      </c>
      <c r="DB293" s="33"/>
      <c r="DC293" s="33"/>
      <c r="DD293" s="33">
        <f t="shared" si="165"/>
        <v>0</v>
      </c>
      <c r="DE293" s="33">
        <f t="shared" si="174"/>
        <v>0</v>
      </c>
      <c r="DF293" s="33"/>
      <c r="DG293" s="33">
        <f t="shared" si="175"/>
        <v>0</v>
      </c>
    </row>
    <row r="294" spans="1:111" ht="14.25" customHeight="1" x14ac:dyDescent="0.2">
      <c r="A294" s="3855"/>
      <c r="B294" s="3864" t="s">
        <v>274</v>
      </c>
      <c r="C294" s="3864"/>
      <c r="D294" s="506">
        <f t="shared" si="167"/>
        <v>0</v>
      </c>
      <c r="E294" s="507">
        <f t="shared" si="168"/>
        <v>0</v>
      </c>
      <c r="F294" s="508">
        <f t="shared" si="168"/>
        <v>0</v>
      </c>
      <c r="G294" s="472"/>
      <c r="H294" s="473"/>
      <c r="I294" s="474"/>
      <c r="J294" s="473"/>
      <c r="K294" s="474"/>
      <c r="L294" s="473"/>
      <c r="M294" s="474"/>
      <c r="N294" s="473"/>
      <c r="O294" s="474"/>
      <c r="P294" s="473"/>
      <c r="Q294" s="474"/>
      <c r="R294" s="473"/>
      <c r="S294" s="474"/>
      <c r="T294" s="473"/>
      <c r="U294" s="474"/>
      <c r="V294" s="475"/>
      <c r="W294" s="474"/>
      <c r="X294" s="475"/>
      <c r="Y294" s="474"/>
      <c r="Z294" s="475"/>
      <c r="AA294" s="474"/>
      <c r="AB294" s="475"/>
      <c r="AC294" s="474"/>
      <c r="AD294" s="475"/>
      <c r="AE294" s="474"/>
      <c r="AF294" s="475"/>
      <c r="AG294" s="474"/>
      <c r="AH294" s="475"/>
      <c r="AI294" s="474"/>
      <c r="AJ294" s="475"/>
      <c r="AK294" s="474"/>
      <c r="AL294" s="475"/>
      <c r="AM294" s="474"/>
      <c r="AN294" s="475"/>
      <c r="AO294" s="476"/>
      <c r="AP294" s="477"/>
      <c r="AQ294" s="509"/>
      <c r="AR294" s="527"/>
      <c r="AS294" s="510"/>
      <c r="AT294" s="474">
        <v>0</v>
      </c>
      <c r="AU294" s="474">
        <v>0</v>
      </c>
      <c r="AV294" s="478">
        <v>0</v>
      </c>
      <c r="AW294" s="478">
        <v>0</v>
      </c>
      <c r="AX294" s="473">
        <v>0</v>
      </c>
      <c r="AY294" s="468" t="str">
        <f t="shared" si="169"/>
        <v/>
      </c>
      <c r="BU294" s="4"/>
      <c r="BV294" s="4"/>
      <c r="BW294" s="5"/>
      <c r="CA294" s="32" t="str">
        <f t="shared" si="170"/>
        <v/>
      </c>
      <c r="CB294" s="32" t="str">
        <f t="shared" si="162"/>
        <v/>
      </c>
      <c r="CC294" s="32" t="str">
        <f t="shared" si="171"/>
        <v/>
      </c>
      <c r="CD294" s="32" t="str">
        <f t="shared" si="163"/>
        <v/>
      </c>
      <c r="CE294" s="32" t="str">
        <f t="shared" si="172"/>
        <v/>
      </c>
      <c r="CF294" s="32"/>
      <c r="CG294" s="32" t="str">
        <f t="shared" si="173"/>
        <v/>
      </c>
      <c r="DA294" s="33">
        <f t="shared" si="164"/>
        <v>0</v>
      </c>
      <c r="DB294" s="33"/>
      <c r="DC294" s="33"/>
      <c r="DD294" s="33">
        <f t="shared" si="165"/>
        <v>0</v>
      </c>
      <c r="DE294" s="33">
        <f t="shared" si="174"/>
        <v>0</v>
      </c>
      <c r="DF294" s="33"/>
      <c r="DG294" s="33">
        <f t="shared" si="175"/>
        <v>0</v>
      </c>
    </row>
    <row r="295" spans="1:111" ht="14.25" customHeight="1" x14ac:dyDescent="0.2">
      <c r="A295" s="4241" t="s">
        <v>107</v>
      </c>
      <c r="B295" s="4242" t="s">
        <v>269</v>
      </c>
      <c r="C295" s="4242"/>
      <c r="D295" s="2640">
        <f t="shared" si="167"/>
        <v>0</v>
      </c>
      <c r="E295" s="2641">
        <f t="shared" si="168"/>
        <v>0</v>
      </c>
      <c r="F295" s="2642">
        <f t="shared" si="168"/>
        <v>0</v>
      </c>
      <c r="G295" s="2643"/>
      <c r="H295" s="2644"/>
      <c r="I295" s="2645"/>
      <c r="J295" s="2644"/>
      <c r="K295" s="2645"/>
      <c r="L295" s="2644"/>
      <c r="M295" s="2645"/>
      <c r="N295" s="2644"/>
      <c r="O295" s="2645"/>
      <c r="P295" s="2644"/>
      <c r="Q295" s="2645"/>
      <c r="R295" s="2644"/>
      <c r="S295" s="2645"/>
      <c r="T295" s="2644"/>
      <c r="U295" s="2645"/>
      <c r="V295" s="2646"/>
      <c r="W295" s="2645"/>
      <c r="X295" s="2646"/>
      <c r="Y295" s="2645"/>
      <c r="Z295" s="2646"/>
      <c r="AA295" s="2645"/>
      <c r="AB295" s="2646"/>
      <c r="AC295" s="2645"/>
      <c r="AD295" s="2646"/>
      <c r="AE295" s="2645"/>
      <c r="AF295" s="2646"/>
      <c r="AG295" s="2645"/>
      <c r="AH295" s="2646"/>
      <c r="AI295" s="2645"/>
      <c r="AJ295" s="2646"/>
      <c r="AK295" s="2645"/>
      <c r="AL295" s="2646"/>
      <c r="AM295" s="2643"/>
      <c r="AN295" s="2647"/>
      <c r="AO295" s="2645"/>
      <c r="AP295" s="2648"/>
      <c r="AQ295" s="2643">
        <v>0</v>
      </c>
      <c r="AR295" s="2649">
        <v>0</v>
      </c>
      <c r="AS295" s="2639">
        <v>0</v>
      </c>
      <c r="AT295" s="2650">
        <v>0</v>
      </c>
      <c r="AU295" s="2650">
        <v>0</v>
      </c>
      <c r="AV295" s="2614">
        <v>0</v>
      </c>
      <c r="AW295" s="2614">
        <v>0</v>
      </c>
      <c r="AX295" s="2609">
        <v>0</v>
      </c>
      <c r="AY295" s="468" t="str">
        <f t="shared" si="169"/>
        <v/>
      </c>
      <c r="BU295" s="4"/>
      <c r="BV295" s="4"/>
      <c r="BW295" s="5"/>
      <c r="CA295" s="32" t="str">
        <f t="shared" si="170"/>
        <v/>
      </c>
      <c r="CB295" s="32" t="str">
        <f t="shared" si="162"/>
        <v/>
      </c>
      <c r="CC295" s="32" t="str">
        <f t="shared" si="171"/>
        <v/>
      </c>
      <c r="CD295" s="32" t="str">
        <f t="shared" si="163"/>
        <v/>
      </c>
      <c r="CE295" s="32" t="str">
        <f t="shared" si="172"/>
        <v/>
      </c>
      <c r="CF295" s="32"/>
      <c r="CG295" s="32" t="str">
        <f t="shared" si="173"/>
        <v/>
      </c>
      <c r="DA295" s="33">
        <f t="shared" si="164"/>
        <v>0</v>
      </c>
      <c r="DB295" s="33">
        <f>IF(D295&lt;AQ295,1,0)</f>
        <v>0</v>
      </c>
      <c r="DC295" s="33">
        <f>IF(D295&lt;AR295,1,0)</f>
        <v>0</v>
      </c>
      <c r="DD295" s="33">
        <f t="shared" si="165"/>
        <v>0</v>
      </c>
      <c r="DE295" s="33">
        <f t="shared" si="174"/>
        <v>0</v>
      </c>
      <c r="DF295" s="33"/>
      <c r="DG295" s="33">
        <f t="shared" si="175"/>
        <v>0</v>
      </c>
    </row>
    <row r="296" spans="1:111" x14ac:dyDescent="0.2">
      <c r="A296" s="3304"/>
      <c r="B296" s="3297" t="s">
        <v>270</v>
      </c>
      <c r="C296" s="3297"/>
      <c r="D296" s="237">
        <f t="shared" si="167"/>
        <v>0</v>
      </c>
      <c r="E296" s="2651">
        <f t="shared" si="168"/>
        <v>0</v>
      </c>
      <c r="F296" s="2652">
        <f t="shared" si="168"/>
        <v>0</v>
      </c>
      <c r="G296" s="2653"/>
      <c r="H296" s="2654"/>
      <c r="I296" s="2655"/>
      <c r="J296" s="2654"/>
      <c r="K296" s="2655"/>
      <c r="L296" s="2654"/>
      <c r="M296" s="2655"/>
      <c r="N296" s="2654"/>
      <c r="O296" s="2655"/>
      <c r="P296" s="2654"/>
      <c r="Q296" s="2655"/>
      <c r="R296" s="2654"/>
      <c r="S296" s="2655"/>
      <c r="T296" s="2654"/>
      <c r="U296" s="2655"/>
      <c r="V296" s="2656"/>
      <c r="W296" s="2655"/>
      <c r="X296" s="2656"/>
      <c r="Y296" s="2655"/>
      <c r="Z296" s="2656"/>
      <c r="AA296" s="2655"/>
      <c r="AB296" s="2656"/>
      <c r="AC296" s="2655"/>
      <c r="AD296" s="2656"/>
      <c r="AE296" s="2655"/>
      <c r="AF296" s="2656"/>
      <c r="AG296" s="2655"/>
      <c r="AH296" s="2656"/>
      <c r="AI296" s="2655"/>
      <c r="AJ296" s="2656"/>
      <c r="AK296" s="2655"/>
      <c r="AL296" s="2656"/>
      <c r="AM296" s="2653"/>
      <c r="AN296" s="2657"/>
      <c r="AO296" s="2655"/>
      <c r="AP296" s="2658"/>
      <c r="AQ296" s="466"/>
      <c r="AR296" s="513"/>
      <c r="AS296" s="481">
        <v>0</v>
      </c>
      <c r="AT296" s="492">
        <v>0</v>
      </c>
      <c r="AU296" s="492">
        <v>0</v>
      </c>
      <c r="AV296" s="496">
        <v>0</v>
      </c>
      <c r="AW296" s="496">
        <v>0</v>
      </c>
      <c r="AX296" s="491">
        <v>0</v>
      </c>
      <c r="AY296" s="468" t="str">
        <f t="shared" si="169"/>
        <v/>
      </c>
      <c r="BU296" s="4"/>
      <c r="BV296" s="4"/>
      <c r="BW296" s="5"/>
      <c r="CA296" s="32" t="str">
        <f t="shared" si="170"/>
        <v/>
      </c>
      <c r="CB296" s="32" t="str">
        <f t="shared" si="162"/>
        <v/>
      </c>
      <c r="CC296" s="32" t="str">
        <f t="shared" si="171"/>
        <v/>
      </c>
      <c r="CD296" s="32" t="str">
        <f t="shared" si="163"/>
        <v/>
      </c>
      <c r="CE296" s="32" t="str">
        <f t="shared" si="172"/>
        <v/>
      </c>
      <c r="CF296" s="32"/>
      <c r="CG296" s="32" t="str">
        <f t="shared" si="173"/>
        <v/>
      </c>
      <c r="DA296" s="33">
        <f t="shared" si="164"/>
        <v>0</v>
      </c>
      <c r="DB296" s="33"/>
      <c r="DC296" s="33"/>
      <c r="DD296" s="33">
        <f t="shared" si="165"/>
        <v>0</v>
      </c>
      <c r="DE296" s="33">
        <f t="shared" si="174"/>
        <v>0</v>
      </c>
      <c r="DF296" s="33"/>
      <c r="DG296" s="33">
        <f t="shared" si="175"/>
        <v>0</v>
      </c>
    </row>
    <row r="297" spans="1:111" ht="14.25" customHeight="1" x14ac:dyDescent="0.2">
      <c r="A297" s="3304"/>
      <c r="B297" s="3298" t="s">
        <v>271</v>
      </c>
      <c r="C297" s="3299"/>
      <c r="D297" s="237">
        <f t="shared" si="167"/>
        <v>0</v>
      </c>
      <c r="E297" s="2651">
        <f t="shared" si="168"/>
        <v>0</v>
      </c>
      <c r="F297" s="2652">
        <f t="shared" si="168"/>
        <v>0</v>
      </c>
      <c r="G297" s="2653"/>
      <c r="H297" s="2654"/>
      <c r="I297" s="2655"/>
      <c r="J297" s="2654"/>
      <c r="K297" s="2655"/>
      <c r="L297" s="2654"/>
      <c r="M297" s="2655"/>
      <c r="N297" s="2654"/>
      <c r="O297" s="2655"/>
      <c r="P297" s="2654"/>
      <c r="Q297" s="2655"/>
      <c r="R297" s="2654"/>
      <c r="S297" s="2655"/>
      <c r="T297" s="2654"/>
      <c r="U297" s="2655"/>
      <c r="V297" s="2656"/>
      <c r="W297" s="2655"/>
      <c r="X297" s="2656"/>
      <c r="Y297" s="2655"/>
      <c r="Z297" s="2656"/>
      <c r="AA297" s="2655"/>
      <c r="AB297" s="2656"/>
      <c r="AC297" s="2655"/>
      <c r="AD297" s="2656"/>
      <c r="AE297" s="2655"/>
      <c r="AF297" s="2656"/>
      <c r="AG297" s="2655"/>
      <c r="AH297" s="2656"/>
      <c r="AI297" s="2655"/>
      <c r="AJ297" s="2656"/>
      <c r="AK297" s="2655"/>
      <c r="AL297" s="2656"/>
      <c r="AM297" s="2653"/>
      <c r="AN297" s="2657"/>
      <c r="AO297" s="2655"/>
      <c r="AP297" s="2658"/>
      <c r="AQ297" s="466"/>
      <c r="AR297" s="513"/>
      <c r="AS297" s="513"/>
      <c r="AT297" s="492">
        <v>0</v>
      </c>
      <c r="AU297" s="492">
        <v>0</v>
      </c>
      <c r="AV297" s="496">
        <v>0</v>
      </c>
      <c r="AW297" s="496">
        <v>0</v>
      </c>
      <c r="AX297" s="491">
        <v>0</v>
      </c>
      <c r="AY297" s="468" t="str">
        <f t="shared" si="169"/>
        <v/>
      </c>
      <c r="BU297" s="4"/>
      <c r="BV297" s="4"/>
      <c r="BW297" s="5"/>
      <c r="CA297" s="32" t="str">
        <f t="shared" si="170"/>
        <v/>
      </c>
      <c r="CB297" s="32" t="str">
        <f t="shared" si="162"/>
        <v/>
      </c>
      <c r="CC297" s="32" t="str">
        <f t="shared" si="171"/>
        <v/>
      </c>
      <c r="CD297" s="32" t="str">
        <f t="shared" si="163"/>
        <v/>
      </c>
      <c r="CE297" s="32" t="str">
        <f t="shared" si="172"/>
        <v/>
      </c>
      <c r="CF297" s="32"/>
      <c r="CG297" s="32" t="str">
        <f t="shared" si="173"/>
        <v/>
      </c>
      <c r="DA297" s="33">
        <f t="shared" si="164"/>
        <v>0</v>
      </c>
      <c r="DB297" s="33"/>
      <c r="DC297" s="33"/>
      <c r="DD297" s="33">
        <f t="shared" si="165"/>
        <v>0</v>
      </c>
      <c r="DE297" s="33">
        <f t="shared" si="174"/>
        <v>0</v>
      </c>
      <c r="DF297" s="33"/>
      <c r="DG297" s="33">
        <f t="shared" si="175"/>
        <v>0</v>
      </c>
    </row>
    <row r="298" spans="1:111" ht="14.25" customHeight="1" x14ac:dyDescent="0.2">
      <c r="A298" s="3304"/>
      <c r="B298" s="3307" t="s">
        <v>272</v>
      </c>
      <c r="C298" s="3308"/>
      <c r="D298" s="237">
        <f t="shared" si="167"/>
        <v>0</v>
      </c>
      <c r="E298" s="2651">
        <f t="shared" si="168"/>
        <v>0</v>
      </c>
      <c r="F298" s="2652">
        <f t="shared" si="168"/>
        <v>0</v>
      </c>
      <c r="G298" s="2659"/>
      <c r="H298" s="2660"/>
      <c r="I298" s="2661"/>
      <c r="J298" s="2660"/>
      <c r="K298" s="2661"/>
      <c r="L298" s="2660"/>
      <c r="M298" s="2661"/>
      <c r="N298" s="2660"/>
      <c r="O298" s="2661"/>
      <c r="P298" s="2660"/>
      <c r="Q298" s="2661"/>
      <c r="R298" s="2660"/>
      <c r="S298" s="2661"/>
      <c r="T298" s="2660"/>
      <c r="U298" s="2661"/>
      <c r="V298" s="2660"/>
      <c r="W298" s="2661"/>
      <c r="X298" s="2660"/>
      <c r="Y298" s="2661"/>
      <c r="Z298" s="2660"/>
      <c r="AA298" s="2661"/>
      <c r="AB298" s="2660"/>
      <c r="AC298" s="2661"/>
      <c r="AD298" s="2660"/>
      <c r="AE298" s="2661"/>
      <c r="AF298" s="2660"/>
      <c r="AG298" s="2661"/>
      <c r="AH298" s="2660"/>
      <c r="AI298" s="2661"/>
      <c r="AJ298" s="2660"/>
      <c r="AK298" s="2661"/>
      <c r="AL298" s="2660"/>
      <c r="AM298" s="2659"/>
      <c r="AN298" s="2662"/>
      <c r="AO298" s="2663"/>
      <c r="AP298" s="2664"/>
      <c r="AQ298" s="466"/>
      <c r="AR298" s="513"/>
      <c r="AS298" s="513"/>
      <c r="AT298" s="2663">
        <v>0</v>
      </c>
      <c r="AU298" s="2663">
        <v>0</v>
      </c>
      <c r="AV298" s="2665">
        <v>0</v>
      </c>
      <c r="AW298" s="2665">
        <v>0</v>
      </c>
      <c r="AX298" s="2666">
        <v>0</v>
      </c>
      <c r="AY298" s="468" t="str">
        <f t="shared" si="169"/>
        <v/>
      </c>
      <c r="BU298" s="4"/>
      <c r="BV298" s="4"/>
      <c r="BW298" s="5"/>
      <c r="CA298" s="32" t="str">
        <f t="shared" si="170"/>
        <v/>
      </c>
      <c r="CB298" s="32" t="str">
        <f t="shared" si="162"/>
        <v/>
      </c>
      <c r="CC298" s="32" t="str">
        <f t="shared" si="171"/>
        <v/>
      </c>
      <c r="CD298" s="32" t="str">
        <f t="shared" si="163"/>
        <v/>
      </c>
      <c r="CE298" s="32" t="str">
        <f t="shared" si="172"/>
        <v/>
      </c>
      <c r="CF298" s="32"/>
      <c r="CG298" s="32" t="str">
        <f t="shared" si="173"/>
        <v/>
      </c>
      <c r="DA298" s="33">
        <f t="shared" si="164"/>
        <v>0</v>
      </c>
      <c r="DB298" s="33"/>
      <c r="DC298" s="33"/>
      <c r="DD298" s="33">
        <f t="shared" si="165"/>
        <v>0</v>
      </c>
      <c r="DE298" s="33">
        <f t="shared" si="174"/>
        <v>0</v>
      </c>
      <c r="DF298" s="33"/>
      <c r="DG298" s="33">
        <f t="shared" si="175"/>
        <v>0</v>
      </c>
    </row>
    <row r="299" spans="1:111" ht="14.25" customHeight="1" x14ac:dyDescent="0.2">
      <c r="A299" s="3304"/>
      <c r="B299" s="3300" t="s">
        <v>273</v>
      </c>
      <c r="C299" s="3301"/>
      <c r="D299" s="237">
        <f t="shared" si="167"/>
        <v>0</v>
      </c>
      <c r="E299" s="2651">
        <f t="shared" si="168"/>
        <v>0</v>
      </c>
      <c r="F299" s="2652">
        <f t="shared" si="168"/>
        <v>0</v>
      </c>
      <c r="G299" s="2659"/>
      <c r="H299" s="2660"/>
      <c r="I299" s="2661"/>
      <c r="J299" s="2660"/>
      <c r="K299" s="2661"/>
      <c r="L299" s="2660"/>
      <c r="M299" s="2661"/>
      <c r="N299" s="2660"/>
      <c r="O299" s="2661"/>
      <c r="P299" s="2660"/>
      <c r="Q299" s="2661"/>
      <c r="R299" s="2660"/>
      <c r="S299" s="2661"/>
      <c r="T299" s="2660"/>
      <c r="U299" s="2661"/>
      <c r="V299" s="2660"/>
      <c r="W299" s="2661"/>
      <c r="X299" s="2660"/>
      <c r="Y299" s="2661"/>
      <c r="Z299" s="2660"/>
      <c r="AA299" s="2661"/>
      <c r="AB299" s="2660"/>
      <c r="AC299" s="2661"/>
      <c r="AD299" s="2660"/>
      <c r="AE299" s="2661"/>
      <c r="AF299" s="2660"/>
      <c r="AG299" s="2661"/>
      <c r="AH299" s="2660"/>
      <c r="AI299" s="2661"/>
      <c r="AJ299" s="2660"/>
      <c r="AK299" s="2661"/>
      <c r="AL299" s="2660"/>
      <c r="AM299" s="2659"/>
      <c r="AN299" s="2662"/>
      <c r="AO299" s="561"/>
      <c r="AP299" s="562"/>
      <c r="AQ299" s="503"/>
      <c r="AR299" s="523"/>
      <c r="AS299" s="504"/>
      <c r="AT299" s="561">
        <v>0</v>
      </c>
      <c r="AU299" s="561">
        <v>0</v>
      </c>
      <c r="AV299" s="563">
        <v>0</v>
      </c>
      <c r="AW299" s="563">
        <v>0</v>
      </c>
      <c r="AX299" s="564">
        <v>0</v>
      </c>
      <c r="AY299" s="468" t="str">
        <f t="shared" si="169"/>
        <v/>
      </c>
      <c r="BU299" s="4"/>
      <c r="BV299" s="4"/>
      <c r="BW299" s="5"/>
      <c r="CA299" s="32" t="str">
        <f t="shared" si="170"/>
        <v/>
      </c>
      <c r="CB299" s="32" t="str">
        <f t="shared" si="162"/>
        <v/>
      </c>
      <c r="CC299" s="32" t="str">
        <f t="shared" si="171"/>
        <v/>
      </c>
      <c r="CD299" s="32" t="str">
        <f t="shared" si="163"/>
        <v/>
      </c>
      <c r="CE299" s="32" t="str">
        <f t="shared" si="172"/>
        <v/>
      </c>
      <c r="CF299" s="32"/>
      <c r="CG299" s="32" t="str">
        <f t="shared" si="173"/>
        <v/>
      </c>
      <c r="DA299" s="33">
        <f t="shared" si="164"/>
        <v>0</v>
      </c>
      <c r="DB299" s="33"/>
      <c r="DC299" s="33"/>
      <c r="DD299" s="33">
        <f t="shared" si="165"/>
        <v>0</v>
      </c>
      <c r="DE299" s="33">
        <f t="shared" si="174"/>
        <v>0</v>
      </c>
      <c r="DF299" s="33"/>
      <c r="DG299" s="33">
        <f t="shared" si="175"/>
        <v>0</v>
      </c>
    </row>
    <row r="300" spans="1:111" ht="15" customHeight="1" thickBot="1" x14ac:dyDescent="0.25">
      <c r="A300" s="3305"/>
      <c r="B300" s="3309" t="s">
        <v>274</v>
      </c>
      <c r="C300" s="3309"/>
      <c r="D300" s="565">
        <f t="shared" si="167"/>
        <v>0</v>
      </c>
      <c r="E300" s="2667">
        <f t="shared" si="168"/>
        <v>0</v>
      </c>
      <c r="F300" s="2668">
        <f t="shared" si="168"/>
        <v>0</v>
      </c>
      <c r="G300" s="2669"/>
      <c r="H300" s="2670"/>
      <c r="I300" s="2671"/>
      <c r="J300" s="2670"/>
      <c r="K300" s="2671"/>
      <c r="L300" s="2670"/>
      <c r="M300" s="2671"/>
      <c r="N300" s="2670"/>
      <c r="O300" s="2671"/>
      <c r="P300" s="2670"/>
      <c r="Q300" s="2671"/>
      <c r="R300" s="2670"/>
      <c r="S300" s="2671"/>
      <c r="T300" s="2670"/>
      <c r="U300" s="2669"/>
      <c r="V300" s="2670"/>
      <c r="W300" s="2669"/>
      <c r="X300" s="2670"/>
      <c r="Y300" s="2669"/>
      <c r="Z300" s="2670"/>
      <c r="AA300" s="2669"/>
      <c r="AB300" s="2670"/>
      <c r="AC300" s="2669"/>
      <c r="AD300" s="2670"/>
      <c r="AE300" s="2669"/>
      <c r="AF300" s="2670"/>
      <c r="AG300" s="2669"/>
      <c r="AH300" s="2670"/>
      <c r="AI300" s="2669"/>
      <c r="AJ300" s="2670"/>
      <c r="AK300" s="2669"/>
      <c r="AL300" s="2670"/>
      <c r="AM300" s="2669"/>
      <c r="AN300" s="2672"/>
      <c r="AO300" s="568"/>
      <c r="AP300" s="569"/>
      <c r="AQ300" s="570"/>
      <c r="AR300" s="571"/>
      <c r="AS300" s="510"/>
      <c r="AT300" s="568">
        <v>0</v>
      </c>
      <c r="AU300" s="568">
        <v>0</v>
      </c>
      <c r="AV300" s="572">
        <v>0</v>
      </c>
      <c r="AW300" s="572">
        <v>0</v>
      </c>
      <c r="AX300" s="573">
        <v>0</v>
      </c>
      <c r="AY300" s="468" t="str">
        <f t="shared" si="169"/>
        <v/>
      </c>
      <c r="BU300" s="4"/>
      <c r="BV300" s="4"/>
      <c r="BW300" s="5"/>
      <c r="CA300" s="32" t="str">
        <f t="shared" si="170"/>
        <v/>
      </c>
      <c r="CB300" s="32" t="str">
        <f t="shared" si="162"/>
        <v/>
      </c>
      <c r="CC300" s="32" t="str">
        <f t="shared" si="171"/>
        <v/>
      </c>
      <c r="CD300" s="32" t="str">
        <f t="shared" si="163"/>
        <v/>
      </c>
      <c r="CE300" s="32" t="str">
        <f t="shared" si="172"/>
        <v/>
      </c>
      <c r="CF300" s="32"/>
      <c r="CG300" s="32" t="str">
        <f t="shared" si="173"/>
        <v/>
      </c>
      <c r="DA300" s="33">
        <f t="shared" si="164"/>
        <v>0</v>
      </c>
      <c r="DB300" s="33"/>
      <c r="DC300" s="33"/>
      <c r="DD300" s="33">
        <f t="shared" si="165"/>
        <v>0</v>
      </c>
      <c r="DE300" s="33">
        <f t="shared" si="174"/>
        <v>0</v>
      </c>
      <c r="DF300" s="33"/>
      <c r="DG300" s="33">
        <f t="shared" si="175"/>
        <v>0</v>
      </c>
    </row>
    <row r="301" spans="1:111" ht="15" thickTop="1" x14ac:dyDescent="0.2">
      <c r="A301" s="3294" t="s">
        <v>4</v>
      </c>
      <c r="B301" s="3296" t="s">
        <v>269</v>
      </c>
      <c r="C301" s="3296"/>
      <c r="D301" s="411">
        <f t="shared" ref="D301:D306" si="176">SUM(E301+F301)</f>
        <v>238</v>
      </c>
      <c r="E301" s="574">
        <f t="shared" ref="E301:F306" si="177">SUM(G301+I301+K301+M301+O301+Q301+S301+U301+W301+Y301+AA301+AC301+AE301+AG301+AI301+AK301+AM301)</f>
        <v>101</v>
      </c>
      <c r="F301" s="575">
        <f t="shared" si="177"/>
        <v>137</v>
      </c>
      <c r="G301" s="576">
        <f t="shared" ref="G301:X306" si="178">+G223+G229+G235+G241+G247+G253+G259+G283+G289+G295</f>
        <v>6</v>
      </c>
      <c r="H301" s="577">
        <f t="shared" si="178"/>
        <v>3</v>
      </c>
      <c r="I301" s="576">
        <f t="shared" si="178"/>
        <v>2</v>
      </c>
      <c r="J301" s="577">
        <f t="shared" si="178"/>
        <v>0</v>
      </c>
      <c r="K301" s="577">
        <f t="shared" si="178"/>
        <v>2</v>
      </c>
      <c r="L301" s="577">
        <f t="shared" si="178"/>
        <v>4</v>
      </c>
      <c r="M301" s="577">
        <f t="shared" si="178"/>
        <v>4</v>
      </c>
      <c r="N301" s="577">
        <f t="shared" si="178"/>
        <v>4</v>
      </c>
      <c r="O301" s="577">
        <f t="shared" si="178"/>
        <v>4</v>
      </c>
      <c r="P301" s="577">
        <f t="shared" si="178"/>
        <v>1</v>
      </c>
      <c r="Q301" s="577">
        <f t="shared" si="178"/>
        <v>9</v>
      </c>
      <c r="R301" s="577">
        <f t="shared" si="178"/>
        <v>6</v>
      </c>
      <c r="S301" s="577">
        <f t="shared" si="178"/>
        <v>4</v>
      </c>
      <c r="T301" s="577">
        <f t="shared" si="178"/>
        <v>4</v>
      </c>
      <c r="U301" s="577">
        <f t="shared" si="178"/>
        <v>5</v>
      </c>
      <c r="V301" s="577">
        <f t="shared" si="178"/>
        <v>4</v>
      </c>
      <c r="W301" s="577">
        <f t="shared" si="178"/>
        <v>9</v>
      </c>
      <c r="X301" s="577">
        <f t="shared" si="178"/>
        <v>11</v>
      </c>
      <c r="Y301" s="576">
        <f>+Y223+Y229+Y235+Y241+Y247+Y253+Y259+Y265+Y271+Y277+Y283+Y289+Y295</f>
        <v>13</v>
      </c>
      <c r="Z301" s="576">
        <f t="shared" ref="Z301:AN304" si="179">+Z223+Z229+Z235+Z241+Z247+Z253+Z259+Z265+Z271+Z277+Z283+Z289+Z295</f>
        <v>13</v>
      </c>
      <c r="AA301" s="576">
        <f t="shared" si="179"/>
        <v>7</v>
      </c>
      <c r="AB301" s="576">
        <f t="shared" si="179"/>
        <v>14</v>
      </c>
      <c r="AC301" s="576">
        <f t="shared" si="179"/>
        <v>12</v>
      </c>
      <c r="AD301" s="576">
        <f t="shared" si="179"/>
        <v>17</v>
      </c>
      <c r="AE301" s="576">
        <f t="shared" si="179"/>
        <v>4</v>
      </c>
      <c r="AF301" s="576">
        <f t="shared" si="179"/>
        <v>14</v>
      </c>
      <c r="AG301" s="576">
        <f t="shared" si="179"/>
        <v>7</v>
      </c>
      <c r="AH301" s="576">
        <f t="shared" si="179"/>
        <v>16</v>
      </c>
      <c r="AI301" s="576">
        <f t="shared" si="179"/>
        <v>4</v>
      </c>
      <c r="AJ301" s="576">
        <f t="shared" si="179"/>
        <v>11</v>
      </c>
      <c r="AK301" s="576">
        <f t="shared" si="179"/>
        <v>8</v>
      </c>
      <c r="AL301" s="576">
        <f t="shared" si="179"/>
        <v>12</v>
      </c>
      <c r="AM301" s="576">
        <f t="shared" si="179"/>
        <v>1</v>
      </c>
      <c r="AN301" s="576">
        <f t="shared" si="179"/>
        <v>3</v>
      </c>
      <c r="AO301" s="578">
        <f t="shared" ref="AO301:AO306" si="180">+AO223+AO229+AO235+AO241+AO259+AO265+AO271+AO277+AO283+AO289+AO295</f>
        <v>7</v>
      </c>
      <c r="AP301" s="579">
        <f>+AP223+AP229+AP235+AP259+AP265+AP271+AP277+AP283+AP289+AP295</f>
        <v>2</v>
      </c>
      <c r="AQ301" s="411">
        <f>SUM(AQ223+AQ229+AQ235+AQ241+AQ247+AQ253+AQ259+AQ265+AQ271+AQ277+AQ283+AQ289+AQ295)</f>
        <v>145</v>
      </c>
      <c r="AR301" s="580">
        <f>SUM(AR223+AR229+AR235+AR241+AR247+AR253+AR259+AR265+AR271+AR277+AR283+AR289+AR295)</f>
        <v>142</v>
      </c>
      <c r="AS301" s="576">
        <f t="shared" ref="AS301:AX304" si="181">+AS223+AS229+AS235+AS241+AS247+AS253+AS259+AS265+AS271+AS277+AS283+AS289+AS295</f>
        <v>41</v>
      </c>
      <c r="AT301" s="578">
        <f t="shared" si="181"/>
        <v>0</v>
      </c>
      <c r="AU301" s="578">
        <f t="shared" si="181"/>
        <v>6</v>
      </c>
      <c r="AV301" s="578">
        <f t="shared" si="181"/>
        <v>22</v>
      </c>
      <c r="AW301" s="578">
        <f t="shared" si="181"/>
        <v>0</v>
      </c>
      <c r="AX301" s="578">
        <f t="shared" si="181"/>
        <v>1</v>
      </c>
      <c r="BU301" s="4"/>
      <c r="BV301" s="4"/>
      <c r="BW301" s="5"/>
      <c r="CA301" s="32"/>
      <c r="CB301" s="32"/>
      <c r="CC301" s="32"/>
      <c r="CD301" s="32"/>
      <c r="CE301" s="32"/>
      <c r="CF301" s="32"/>
      <c r="CG301" s="32"/>
      <c r="DA301" s="33"/>
      <c r="DB301" s="33"/>
      <c r="DC301" s="33"/>
      <c r="DD301" s="33"/>
      <c r="DE301" s="33"/>
      <c r="DF301" s="33"/>
      <c r="DG301" s="33"/>
    </row>
    <row r="302" spans="1:111" x14ac:dyDescent="0.2">
      <c r="A302" s="3294"/>
      <c r="B302" s="3297" t="s">
        <v>270</v>
      </c>
      <c r="C302" s="3297"/>
      <c r="D302" s="411">
        <f t="shared" si="176"/>
        <v>786</v>
      </c>
      <c r="E302" s="574">
        <f t="shared" si="177"/>
        <v>351</v>
      </c>
      <c r="F302" s="575">
        <f t="shared" si="177"/>
        <v>435</v>
      </c>
      <c r="G302" s="417">
        <f t="shared" si="178"/>
        <v>4</v>
      </c>
      <c r="H302" s="581">
        <f t="shared" si="178"/>
        <v>1</v>
      </c>
      <c r="I302" s="417">
        <f t="shared" si="178"/>
        <v>4</v>
      </c>
      <c r="J302" s="581">
        <f t="shared" si="178"/>
        <v>1</v>
      </c>
      <c r="K302" s="581">
        <f t="shared" si="178"/>
        <v>2</v>
      </c>
      <c r="L302" s="581">
        <f t="shared" si="178"/>
        <v>4</v>
      </c>
      <c r="M302" s="581">
        <f t="shared" si="178"/>
        <v>8</v>
      </c>
      <c r="N302" s="581">
        <f t="shared" si="178"/>
        <v>6</v>
      </c>
      <c r="O302" s="581">
        <f t="shared" si="178"/>
        <v>7</v>
      </c>
      <c r="P302" s="581">
        <f t="shared" si="178"/>
        <v>9</v>
      </c>
      <c r="Q302" s="581">
        <f t="shared" si="178"/>
        <v>9</v>
      </c>
      <c r="R302" s="581">
        <f t="shared" si="178"/>
        <v>4</v>
      </c>
      <c r="S302" s="581">
        <f t="shared" si="178"/>
        <v>14</v>
      </c>
      <c r="T302" s="581">
        <f t="shared" si="178"/>
        <v>5</v>
      </c>
      <c r="U302" s="581">
        <f t="shared" si="178"/>
        <v>16</v>
      </c>
      <c r="V302" s="581">
        <f t="shared" si="178"/>
        <v>9</v>
      </c>
      <c r="W302" s="581">
        <f t="shared" si="178"/>
        <v>54</v>
      </c>
      <c r="X302" s="581">
        <f t="shared" si="178"/>
        <v>42</v>
      </c>
      <c r="Y302" s="417">
        <f>+Y224+Y230+Y236+Y242+Y248+Y254+Y260+Y266+Y272+Y278+Y284+Y290+Y296</f>
        <v>93</v>
      </c>
      <c r="Z302" s="417">
        <f t="shared" si="179"/>
        <v>74</v>
      </c>
      <c r="AA302" s="417">
        <f t="shared" si="179"/>
        <v>37</v>
      </c>
      <c r="AB302" s="417">
        <f t="shared" si="179"/>
        <v>69</v>
      </c>
      <c r="AC302" s="417">
        <f t="shared" si="179"/>
        <v>16</v>
      </c>
      <c r="AD302" s="417">
        <f t="shared" si="179"/>
        <v>38</v>
      </c>
      <c r="AE302" s="417">
        <f t="shared" si="179"/>
        <v>13</v>
      </c>
      <c r="AF302" s="417">
        <f t="shared" si="179"/>
        <v>41</v>
      </c>
      <c r="AG302" s="417">
        <f t="shared" si="179"/>
        <v>36</v>
      </c>
      <c r="AH302" s="417">
        <f t="shared" si="179"/>
        <v>57</v>
      </c>
      <c r="AI302" s="417">
        <f t="shared" si="179"/>
        <v>11</v>
      </c>
      <c r="AJ302" s="417">
        <f t="shared" si="179"/>
        <v>32</v>
      </c>
      <c r="AK302" s="417">
        <f t="shared" si="179"/>
        <v>19</v>
      </c>
      <c r="AL302" s="417">
        <f t="shared" si="179"/>
        <v>33</v>
      </c>
      <c r="AM302" s="417">
        <f t="shared" si="179"/>
        <v>8</v>
      </c>
      <c r="AN302" s="417">
        <f t="shared" si="179"/>
        <v>10</v>
      </c>
      <c r="AO302" s="582">
        <f t="shared" si="180"/>
        <v>12</v>
      </c>
      <c r="AP302" s="583">
        <f>+AP224+AP230+AP236+AP260+AP266+AP272+AP278+AP284+AP290+AP296</f>
        <v>16</v>
      </c>
      <c r="AQ302" s="584"/>
      <c r="AR302" s="585"/>
      <c r="AS302" s="417">
        <f t="shared" si="181"/>
        <v>150</v>
      </c>
      <c r="AT302" s="582">
        <f t="shared" si="181"/>
        <v>0</v>
      </c>
      <c r="AU302" s="582">
        <f t="shared" si="181"/>
        <v>32</v>
      </c>
      <c r="AV302" s="582">
        <f t="shared" si="181"/>
        <v>46</v>
      </c>
      <c r="AW302" s="582">
        <f t="shared" si="181"/>
        <v>0</v>
      </c>
      <c r="AX302" s="582">
        <f t="shared" si="181"/>
        <v>1</v>
      </c>
      <c r="BU302" s="4"/>
      <c r="BV302" s="4"/>
      <c r="BW302" s="5"/>
      <c r="CA302" s="32"/>
      <c r="CB302" s="32"/>
      <c r="CC302" s="32"/>
      <c r="CD302" s="32"/>
      <c r="CE302" s="32"/>
      <c r="CF302" s="32"/>
      <c r="CG302" s="32"/>
      <c r="DA302" s="33"/>
      <c r="DB302" s="33"/>
      <c r="DC302" s="33"/>
      <c r="DD302" s="33"/>
      <c r="DE302" s="33"/>
      <c r="DF302" s="33"/>
      <c r="DG302" s="33"/>
    </row>
    <row r="303" spans="1:111" ht="14.25" customHeight="1" x14ac:dyDescent="0.2">
      <c r="A303" s="3294"/>
      <c r="B303" s="3297" t="s">
        <v>271</v>
      </c>
      <c r="C303" s="3297"/>
      <c r="D303" s="411">
        <f t="shared" si="176"/>
        <v>219</v>
      </c>
      <c r="E303" s="574">
        <f t="shared" si="177"/>
        <v>95</v>
      </c>
      <c r="F303" s="575">
        <f t="shared" si="177"/>
        <v>124</v>
      </c>
      <c r="G303" s="417">
        <f t="shared" si="178"/>
        <v>5</v>
      </c>
      <c r="H303" s="581">
        <f t="shared" si="178"/>
        <v>3</v>
      </c>
      <c r="I303" s="417">
        <f t="shared" si="178"/>
        <v>2</v>
      </c>
      <c r="J303" s="581">
        <f t="shared" si="178"/>
        <v>0</v>
      </c>
      <c r="K303" s="581">
        <f t="shared" si="178"/>
        <v>1</v>
      </c>
      <c r="L303" s="581">
        <f t="shared" si="178"/>
        <v>3</v>
      </c>
      <c r="M303" s="581">
        <f t="shared" si="178"/>
        <v>4</v>
      </c>
      <c r="N303" s="581">
        <f t="shared" si="178"/>
        <v>3</v>
      </c>
      <c r="O303" s="581">
        <f t="shared" si="178"/>
        <v>3</v>
      </c>
      <c r="P303" s="581">
        <f t="shared" si="178"/>
        <v>1</v>
      </c>
      <c r="Q303" s="581">
        <f t="shared" si="178"/>
        <v>6</v>
      </c>
      <c r="R303" s="581">
        <f t="shared" si="178"/>
        <v>3</v>
      </c>
      <c r="S303" s="581">
        <f t="shared" si="178"/>
        <v>4</v>
      </c>
      <c r="T303" s="581">
        <f t="shared" si="178"/>
        <v>2</v>
      </c>
      <c r="U303" s="581">
        <f t="shared" si="178"/>
        <v>5</v>
      </c>
      <c r="V303" s="581">
        <f t="shared" si="178"/>
        <v>4</v>
      </c>
      <c r="W303" s="581">
        <f t="shared" si="178"/>
        <v>8</v>
      </c>
      <c r="X303" s="581">
        <f t="shared" si="178"/>
        <v>8</v>
      </c>
      <c r="Y303" s="417">
        <f>+Y225+Y231+Y237+Y243+Y249+Y255+Y261+Y267+Y273+Y279+Y285+Y291+Y297</f>
        <v>13</v>
      </c>
      <c r="Z303" s="417">
        <f t="shared" si="179"/>
        <v>10</v>
      </c>
      <c r="AA303" s="417">
        <f t="shared" si="179"/>
        <v>4</v>
      </c>
      <c r="AB303" s="417">
        <f t="shared" si="179"/>
        <v>13</v>
      </c>
      <c r="AC303" s="417">
        <f t="shared" si="179"/>
        <v>11</v>
      </c>
      <c r="AD303" s="417">
        <f t="shared" si="179"/>
        <v>13</v>
      </c>
      <c r="AE303" s="417">
        <f t="shared" si="179"/>
        <v>5</v>
      </c>
      <c r="AF303" s="417">
        <f t="shared" si="179"/>
        <v>11</v>
      </c>
      <c r="AG303" s="417">
        <f t="shared" si="179"/>
        <v>7</v>
      </c>
      <c r="AH303" s="417">
        <f t="shared" si="179"/>
        <v>18</v>
      </c>
      <c r="AI303" s="417">
        <f t="shared" si="179"/>
        <v>4</v>
      </c>
      <c r="AJ303" s="417">
        <f t="shared" si="179"/>
        <v>10</v>
      </c>
      <c r="AK303" s="417">
        <f t="shared" si="179"/>
        <v>11</v>
      </c>
      <c r="AL303" s="417">
        <f t="shared" si="179"/>
        <v>15</v>
      </c>
      <c r="AM303" s="417">
        <f t="shared" si="179"/>
        <v>2</v>
      </c>
      <c r="AN303" s="417">
        <f t="shared" si="179"/>
        <v>7</v>
      </c>
      <c r="AO303" s="582">
        <f t="shared" si="180"/>
        <v>5</v>
      </c>
      <c r="AP303" s="583">
        <f>+AP225+AP231+AP237+AP261+AP267+AP273+AP279+AP285+AP291+AP297</f>
        <v>2</v>
      </c>
      <c r="AQ303" s="584"/>
      <c r="AR303" s="585"/>
      <c r="AS303" s="513"/>
      <c r="AT303" s="582">
        <f t="shared" si="181"/>
        <v>0</v>
      </c>
      <c r="AU303" s="582">
        <f t="shared" si="181"/>
        <v>0</v>
      </c>
      <c r="AV303" s="582">
        <f t="shared" si="181"/>
        <v>8</v>
      </c>
      <c r="AW303" s="582">
        <f t="shared" si="181"/>
        <v>0</v>
      </c>
      <c r="AX303" s="582">
        <f t="shared" si="181"/>
        <v>1</v>
      </c>
      <c r="BU303" s="4"/>
      <c r="BV303" s="4"/>
      <c r="BW303" s="5"/>
      <c r="CA303" s="32"/>
      <c r="CB303" s="32"/>
      <c r="CC303" s="32"/>
      <c r="CD303" s="32"/>
      <c r="CE303" s="32"/>
      <c r="CF303" s="32"/>
      <c r="CG303" s="32"/>
      <c r="DA303" s="33"/>
      <c r="DB303" s="33"/>
      <c r="DC303" s="33"/>
      <c r="DD303" s="33"/>
      <c r="DE303" s="33"/>
      <c r="DF303" s="33"/>
      <c r="DG303" s="33"/>
    </row>
    <row r="304" spans="1:111" ht="14.25" customHeight="1" x14ac:dyDescent="0.2">
      <c r="A304" s="3294"/>
      <c r="B304" s="3298" t="s">
        <v>272</v>
      </c>
      <c r="C304" s="3299"/>
      <c r="D304" s="411">
        <f t="shared" si="176"/>
        <v>180</v>
      </c>
      <c r="E304" s="574">
        <f t="shared" si="177"/>
        <v>74</v>
      </c>
      <c r="F304" s="575">
        <f t="shared" si="177"/>
        <v>106</v>
      </c>
      <c r="G304" s="417">
        <f t="shared" si="178"/>
        <v>3</v>
      </c>
      <c r="H304" s="581">
        <f t="shared" si="178"/>
        <v>1</v>
      </c>
      <c r="I304" s="417">
        <f t="shared" si="178"/>
        <v>3</v>
      </c>
      <c r="J304" s="581">
        <f t="shared" si="178"/>
        <v>0</v>
      </c>
      <c r="K304" s="581">
        <f t="shared" si="178"/>
        <v>0</v>
      </c>
      <c r="L304" s="581">
        <f t="shared" si="178"/>
        <v>0</v>
      </c>
      <c r="M304" s="581">
        <f t="shared" si="178"/>
        <v>0</v>
      </c>
      <c r="N304" s="581">
        <f t="shared" si="178"/>
        <v>2</v>
      </c>
      <c r="O304" s="581">
        <f t="shared" si="178"/>
        <v>2</v>
      </c>
      <c r="P304" s="581">
        <f t="shared" si="178"/>
        <v>1</v>
      </c>
      <c r="Q304" s="581">
        <f t="shared" si="178"/>
        <v>5</v>
      </c>
      <c r="R304" s="581">
        <f t="shared" si="178"/>
        <v>1</v>
      </c>
      <c r="S304" s="581">
        <f t="shared" si="178"/>
        <v>3</v>
      </c>
      <c r="T304" s="581">
        <f t="shared" si="178"/>
        <v>2</v>
      </c>
      <c r="U304" s="581">
        <f t="shared" si="178"/>
        <v>5</v>
      </c>
      <c r="V304" s="581">
        <f t="shared" si="178"/>
        <v>3</v>
      </c>
      <c r="W304" s="581">
        <f t="shared" si="178"/>
        <v>7</v>
      </c>
      <c r="X304" s="581">
        <f t="shared" si="178"/>
        <v>7</v>
      </c>
      <c r="Y304" s="417">
        <f>+Y226+Y232+Y238+Y244+Y250+Y256+Y262+Y268+Y274+Y280+Y286+Y292+Y298</f>
        <v>7</v>
      </c>
      <c r="Z304" s="417">
        <f t="shared" si="179"/>
        <v>9</v>
      </c>
      <c r="AA304" s="417">
        <f t="shared" si="179"/>
        <v>6</v>
      </c>
      <c r="AB304" s="417">
        <f t="shared" si="179"/>
        <v>15</v>
      </c>
      <c r="AC304" s="417">
        <f t="shared" si="179"/>
        <v>4</v>
      </c>
      <c r="AD304" s="417">
        <f t="shared" si="179"/>
        <v>8</v>
      </c>
      <c r="AE304" s="417">
        <f t="shared" si="179"/>
        <v>4</v>
      </c>
      <c r="AF304" s="417">
        <f t="shared" si="179"/>
        <v>10</v>
      </c>
      <c r="AG304" s="417">
        <f t="shared" si="179"/>
        <v>13</v>
      </c>
      <c r="AH304" s="417">
        <f t="shared" si="179"/>
        <v>22</v>
      </c>
      <c r="AI304" s="417">
        <f t="shared" si="179"/>
        <v>4</v>
      </c>
      <c r="AJ304" s="417">
        <f t="shared" si="179"/>
        <v>8</v>
      </c>
      <c r="AK304" s="417">
        <f t="shared" si="179"/>
        <v>6</v>
      </c>
      <c r="AL304" s="417">
        <f t="shared" si="179"/>
        <v>9</v>
      </c>
      <c r="AM304" s="417">
        <f t="shared" si="179"/>
        <v>2</v>
      </c>
      <c r="AN304" s="417">
        <f t="shared" si="179"/>
        <v>8</v>
      </c>
      <c r="AO304" s="582">
        <f t="shared" si="180"/>
        <v>6</v>
      </c>
      <c r="AP304" s="583">
        <f>+AP226+AP232+AP238+AP262+AP268+AP274+AP280+AP286+AP292+AP298</f>
        <v>4</v>
      </c>
      <c r="AQ304" s="584"/>
      <c r="AR304" s="585"/>
      <c r="AS304" s="513"/>
      <c r="AT304" s="582">
        <f t="shared" si="181"/>
        <v>0</v>
      </c>
      <c r="AU304" s="582">
        <f t="shared" si="181"/>
        <v>0</v>
      </c>
      <c r="AV304" s="582">
        <f t="shared" si="181"/>
        <v>14</v>
      </c>
      <c r="AW304" s="582">
        <f t="shared" si="181"/>
        <v>0</v>
      </c>
      <c r="AX304" s="582">
        <f t="shared" si="181"/>
        <v>0</v>
      </c>
      <c r="BU304" s="4"/>
      <c r="BV304" s="4"/>
      <c r="BW304" s="5"/>
      <c r="CA304" s="32"/>
      <c r="CB304" s="32"/>
      <c r="CC304" s="32"/>
      <c r="CD304" s="32"/>
      <c r="CE304" s="32"/>
      <c r="CF304" s="32"/>
      <c r="CG304" s="32"/>
      <c r="DA304" s="33"/>
      <c r="DB304" s="33"/>
      <c r="DC304" s="33"/>
      <c r="DD304" s="33"/>
      <c r="DE304" s="33"/>
      <c r="DF304" s="33"/>
      <c r="DG304" s="33"/>
    </row>
    <row r="305" spans="1:111" ht="14.25" customHeight="1" x14ac:dyDescent="0.2">
      <c r="A305" s="3294"/>
      <c r="B305" s="3300" t="s">
        <v>273</v>
      </c>
      <c r="C305" s="3301"/>
      <c r="D305" s="411">
        <f t="shared" si="176"/>
        <v>52</v>
      </c>
      <c r="E305" s="574">
        <f t="shared" si="177"/>
        <v>15</v>
      </c>
      <c r="F305" s="575">
        <f t="shared" si="177"/>
        <v>37</v>
      </c>
      <c r="G305" s="417">
        <f t="shared" si="178"/>
        <v>0</v>
      </c>
      <c r="H305" s="581">
        <f t="shared" si="178"/>
        <v>0</v>
      </c>
      <c r="I305" s="417">
        <f t="shared" si="178"/>
        <v>0</v>
      </c>
      <c r="J305" s="581">
        <f t="shared" si="178"/>
        <v>0</v>
      </c>
      <c r="K305" s="581">
        <f t="shared" si="178"/>
        <v>0</v>
      </c>
      <c r="L305" s="581">
        <f t="shared" si="178"/>
        <v>0</v>
      </c>
      <c r="M305" s="581">
        <f t="shared" si="178"/>
        <v>0</v>
      </c>
      <c r="N305" s="581">
        <f t="shared" si="178"/>
        <v>0</v>
      </c>
      <c r="O305" s="581">
        <f t="shared" si="178"/>
        <v>0</v>
      </c>
      <c r="P305" s="581">
        <f t="shared" si="178"/>
        <v>0</v>
      </c>
      <c r="Q305" s="581">
        <f t="shared" si="178"/>
        <v>0</v>
      </c>
      <c r="R305" s="581">
        <f t="shared" si="178"/>
        <v>0</v>
      </c>
      <c r="S305" s="581">
        <f t="shared" si="178"/>
        <v>0</v>
      </c>
      <c r="T305" s="581">
        <f t="shared" si="178"/>
        <v>0</v>
      </c>
      <c r="U305" s="581">
        <f t="shared" si="178"/>
        <v>0</v>
      </c>
      <c r="V305" s="581">
        <f t="shared" si="178"/>
        <v>0</v>
      </c>
      <c r="W305" s="581">
        <f t="shared" si="178"/>
        <v>2</v>
      </c>
      <c r="X305" s="581">
        <f t="shared" si="178"/>
        <v>0</v>
      </c>
      <c r="Y305" s="417">
        <f>+Y227+Y233+Y239+Y245+Y251+Y257+Y263+Y281+Y275+Y269+Y287+Y293+Y299</f>
        <v>1</v>
      </c>
      <c r="Z305" s="417">
        <f t="shared" ref="Z305:AN305" si="182">+Z227+Z233+Z239+Z245+Z251+Z257+Z263+Z281+Z275+Z269+Z287+Z293+Z299</f>
        <v>4</v>
      </c>
      <c r="AA305" s="417">
        <f t="shared" si="182"/>
        <v>2</v>
      </c>
      <c r="AB305" s="417">
        <f t="shared" si="182"/>
        <v>4</v>
      </c>
      <c r="AC305" s="417">
        <f t="shared" si="182"/>
        <v>1</v>
      </c>
      <c r="AD305" s="417">
        <f t="shared" si="182"/>
        <v>1</v>
      </c>
      <c r="AE305" s="417">
        <f t="shared" si="182"/>
        <v>1</v>
      </c>
      <c r="AF305" s="417">
        <f t="shared" si="182"/>
        <v>2</v>
      </c>
      <c r="AG305" s="417">
        <f t="shared" si="182"/>
        <v>4</v>
      </c>
      <c r="AH305" s="417">
        <f t="shared" si="182"/>
        <v>17</v>
      </c>
      <c r="AI305" s="417">
        <f t="shared" si="182"/>
        <v>1</v>
      </c>
      <c r="AJ305" s="417">
        <f t="shared" si="182"/>
        <v>2</v>
      </c>
      <c r="AK305" s="417">
        <f t="shared" si="182"/>
        <v>2</v>
      </c>
      <c r="AL305" s="417">
        <f t="shared" si="182"/>
        <v>6</v>
      </c>
      <c r="AM305" s="417">
        <f t="shared" si="182"/>
        <v>1</v>
      </c>
      <c r="AN305" s="417">
        <f t="shared" si="182"/>
        <v>1</v>
      </c>
      <c r="AO305" s="582">
        <f t="shared" si="180"/>
        <v>0</v>
      </c>
      <c r="AP305" s="583">
        <f>+AP227+AP233+AP239+AP263+AP281+AP275+AP269+AP287+AP293+AP299</f>
        <v>0</v>
      </c>
      <c r="AQ305" s="584"/>
      <c r="AR305" s="585"/>
      <c r="AS305" s="504"/>
      <c r="AT305" s="582">
        <f>+AT227+AT233+AT239+AT245+AT251+AT257+AT263+AT281+AT275+AT269+AT287+AT293+AT299</f>
        <v>0</v>
      </c>
      <c r="AU305" s="582">
        <f>+AU227+AU233+AU239+AU245+AU251+AU257+AU263+AU281+AU275+AU269+AU287+AU293+AU299</f>
        <v>0</v>
      </c>
      <c r="AV305" s="582">
        <f>+AV227+AV233+AV239+AV245+AV251+AV257+AV263+AV281+AV275+AV269+AV287+AV293+AV299</f>
        <v>1</v>
      </c>
      <c r="AW305" s="582">
        <f>+AW227+AW233+AW239+AW245+AW251+AW257+AW263+AW281+AW275+AW269+AW287+AW293+AW299</f>
        <v>0</v>
      </c>
      <c r="AX305" s="582">
        <f>+AX227+AX233+AX239+AX245+AX251+AX257+AX263+AX281+AX275+AX269+AX287+AX293+AX299</f>
        <v>0</v>
      </c>
      <c r="BU305" s="4"/>
      <c r="BV305" s="4"/>
      <c r="BW305" s="5"/>
      <c r="CA305" s="32"/>
      <c r="CB305" s="32"/>
      <c r="CC305" s="32"/>
      <c r="CD305" s="32"/>
      <c r="CE305" s="32"/>
      <c r="CF305" s="32"/>
      <c r="CG305" s="32"/>
      <c r="DA305" s="33"/>
      <c r="DB305" s="33"/>
      <c r="DC305" s="33"/>
      <c r="DD305" s="33"/>
      <c r="DE305" s="33"/>
      <c r="DF305" s="33"/>
      <c r="DG305" s="33"/>
    </row>
    <row r="306" spans="1:111" ht="14.25" customHeight="1" x14ac:dyDescent="0.2">
      <c r="A306" s="3858"/>
      <c r="B306" s="3302" t="s">
        <v>274</v>
      </c>
      <c r="C306" s="3302"/>
      <c r="D306" s="506">
        <f t="shared" si="176"/>
        <v>7</v>
      </c>
      <c r="E306" s="586">
        <f t="shared" si="177"/>
        <v>4</v>
      </c>
      <c r="F306" s="587">
        <f t="shared" si="177"/>
        <v>3</v>
      </c>
      <c r="G306" s="506">
        <f t="shared" si="178"/>
        <v>0</v>
      </c>
      <c r="H306" s="587">
        <f t="shared" si="178"/>
        <v>0</v>
      </c>
      <c r="I306" s="506">
        <f t="shared" si="178"/>
        <v>0</v>
      </c>
      <c r="J306" s="587">
        <f t="shared" si="178"/>
        <v>0</v>
      </c>
      <c r="K306" s="587">
        <f t="shared" si="178"/>
        <v>0</v>
      </c>
      <c r="L306" s="587">
        <f t="shared" si="178"/>
        <v>0</v>
      </c>
      <c r="M306" s="587">
        <f t="shared" si="178"/>
        <v>0</v>
      </c>
      <c r="N306" s="587">
        <f t="shared" si="178"/>
        <v>0</v>
      </c>
      <c r="O306" s="587">
        <f t="shared" si="178"/>
        <v>0</v>
      </c>
      <c r="P306" s="587">
        <f t="shared" si="178"/>
        <v>0</v>
      </c>
      <c r="Q306" s="587">
        <f t="shared" si="178"/>
        <v>0</v>
      </c>
      <c r="R306" s="587">
        <f t="shared" si="178"/>
        <v>0</v>
      </c>
      <c r="S306" s="587">
        <f t="shared" si="178"/>
        <v>0</v>
      </c>
      <c r="T306" s="587">
        <f t="shared" si="178"/>
        <v>0</v>
      </c>
      <c r="U306" s="587">
        <f t="shared" si="178"/>
        <v>0</v>
      </c>
      <c r="V306" s="587">
        <f t="shared" si="178"/>
        <v>0</v>
      </c>
      <c r="W306" s="587">
        <f t="shared" si="178"/>
        <v>0</v>
      </c>
      <c r="X306" s="587">
        <f t="shared" si="178"/>
        <v>1</v>
      </c>
      <c r="Y306" s="506">
        <f>SUM(Y228+Y234+Y240+Y246+Y252+Y258+Y264+Y270+Y276+Y282+Y288+Y294+Y300)</f>
        <v>1</v>
      </c>
      <c r="Z306" s="506">
        <f t="shared" ref="Z306:AN306" si="183">SUM(Z228+Z234+Z240+Z246+Z252+Z258+Z264+Z270+Z276+Z282+Z288+Z294+Z300)</f>
        <v>0</v>
      </c>
      <c r="AA306" s="506">
        <f t="shared" si="183"/>
        <v>0</v>
      </c>
      <c r="AB306" s="506">
        <f t="shared" si="183"/>
        <v>0</v>
      </c>
      <c r="AC306" s="506">
        <f t="shared" si="183"/>
        <v>1</v>
      </c>
      <c r="AD306" s="506">
        <f t="shared" si="183"/>
        <v>1</v>
      </c>
      <c r="AE306" s="506">
        <f t="shared" si="183"/>
        <v>2</v>
      </c>
      <c r="AF306" s="506">
        <f t="shared" si="183"/>
        <v>1</v>
      </c>
      <c r="AG306" s="506">
        <f t="shared" si="183"/>
        <v>0</v>
      </c>
      <c r="AH306" s="506">
        <f t="shared" si="183"/>
        <v>0</v>
      </c>
      <c r="AI306" s="506">
        <f t="shared" si="183"/>
        <v>0</v>
      </c>
      <c r="AJ306" s="506">
        <f t="shared" si="183"/>
        <v>0</v>
      </c>
      <c r="AK306" s="506">
        <f t="shared" si="183"/>
        <v>0</v>
      </c>
      <c r="AL306" s="506">
        <f t="shared" si="183"/>
        <v>0</v>
      </c>
      <c r="AM306" s="506">
        <f t="shared" si="183"/>
        <v>0</v>
      </c>
      <c r="AN306" s="506">
        <f t="shared" si="183"/>
        <v>0</v>
      </c>
      <c r="AO306" s="588">
        <f t="shared" si="180"/>
        <v>0</v>
      </c>
      <c r="AP306" s="589">
        <f>SUM(AP228+AP234+AP240+AP264+AP270+AP276+AP282+AP288+AP294+AP300)</f>
        <v>0</v>
      </c>
      <c r="AQ306" s="431"/>
      <c r="AR306" s="590"/>
      <c r="AS306" s="510"/>
      <c r="AT306" s="588">
        <f>SUM(AT228+AT234+AT240+AT246+AT252+AT258+AT264+AT270+AT276+AT282+AT288+AT294+AT300)</f>
        <v>0</v>
      </c>
      <c r="AU306" s="588">
        <f>SUM(AU228+AU234+AU240+AU246+AU252+AU258+AU264+AU270+AU276+AU282+AU288+AU294+AU300)</f>
        <v>0</v>
      </c>
      <c r="AV306" s="588">
        <f>SUM(AV228+AV234+AV240+AV246+AV252+AV258+AV264+AV270+AV276+AV282+AV288+AV294+AV300)</f>
        <v>0</v>
      </c>
      <c r="AW306" s="588">
        <f>SUM(AW228+AW234+AW240+AW246+AW252+AW258+AW264+AW270+AW276+AW282+AW288+AW294+AW300)</f>
        <v>0</v>
      </c>
      <c r="AX306" s="588">
        <f>SUM(AX228+AX234+AX240+AX246+AX252+AX258+AX264+AX270+AX276+AX282+AX288+AX294+AX300)</f>
        <v>0</v>
      </c>
      <c r="BU306" s="4"/>
      <c r="BV306" s="4"/>
      <c r="BW306" s="5"/>
      <c r="CA306" s="32"/>
      <c r="CB306" s="32"/>
      <c r="CC306" s="32"/>
      <c r="DA306" s="33"/>
      <c r="DB306" s="33"/>
      <c r="DC306" s="33"/>
      <c r="DD306" s="15"/>
      <c r="DE306" s="15"/>
      <c r="DF306" s="15"/>
      <c r="DG306" s="15"/>
    </row>
    <row r="307" spans="1:111" x14ac:dyDescent="0.2">
      <c r="A307" s="50" t="s">
        <v>281</v>
      </c>
      <c r="B307" s="88"/>
      <c r="C307" s="88"/>
      <c r="D307" s="89"/>
      <c r="E307" s="89"/>
      <c r="F307" s="89"/>
      <c r="G307" s="89"/>
      <c r="H307" s="89"/>
      <c r="I307" s="89"/>
      <c r="AL307" s="10"/>
      <c r="AM307" s="10"/>
      <c r="BV307" s="4"/>
      <c r="BW307" s="4"/>
      <c r="DA307" s="15"/>
      <c r="DB307" s="15"/>
      <c r="DC307" s="15"/>
      <c r="DD307" s="15"/>
      <c r="DE307" s="15"/>
      <c r="DF307" s="15"/>
      <c r="DG307" s="15"/>
    </row>
    <row r="308" spans="1:111" ht="14.25" customHeight="1" x14ac:dyDescent="0.2">
      <c r="A308" s="4225" t="s">
        <v>40</v>
      </c>
      <c r="B308" s="4226"/>
      <c r="C308" s="4227"/>
      <c r="D308" s="4230" t="s">
        <v>4</v>
      </c>
      <c r="E308" s="4231"/>
      <c r="F308" s="4232"/>
      <c r="G308" s="4216" t="s">
        <v>5</v>
      </c>
      <c r="H308" s="4235"/>
      <c r="I308" s="4235"/>
      <c r="J308" s="4235"/>
      <c r="K308" s="4235"/>
      <c r="L308" s="4235"/>
      <c r="M308" s="4235"/>
      <c r="N308" s="4235"/>
      <c r="O308" s="4235"/>
      <c r="P308" s="4235"/>
      <c r="Q308" s="4235"/>
      <c r="R308" s="4235"/>
      <c r="S308" s="4235"/>
      <c r="T308" s="4235"/>
      <c r="U308" s="4235"/>
      <c r="V308" s="4235"/>
      <c r="W308" s="4235"/>
      <c r="X308" s="4235"/>
      <c r="Y308" s="4235"/>
      <c r="Z308" s="4235"/>
      <c r="AA308" s="4235"/>
      <c r="AB308" s="4235"/>
      <c r="AC308" s="4235"/>
      <c r="AD308" s="4235"/>
      <c r="AE308" s="4235"/>
      <c r="AF308" s="4235"/>
      <c r="AG308" s="4235"/>
      <c r="AH308" s="4235"/>
      <c r="AI308" s="4235"/>
      <c r="AJ308" s="4235"/>
      <c r="AK308" s="4235"/>
      <c r="AL308" s="4235"/>
      <c r="AM308" s="4235"/>
      <c r="AN308" s="4235"/>
      <c r="AO308" s="4235"/>
      <c r="AP308" s="4236"/>
      <c r="AQ308" s="4237" t="s">
        <v>7</v>
      </c>
      <c r="AR308" s="4238" t="s">
        <v>282</v>
      </c>
      <c r="BV308" s="4"/>
      <c r="BW308" s="4"/>
      <c r="DA308" s="15"/>
      <c r="DB308" s="15"/>
      <c r="DC308" s="15"/>
      <c r="DD308" s="15"/>
      <c r="DE308" s="15"/>
      <c r="DF308" s="15"/>
      <c r="DG308" s="15"/>
    </row>
    <row r="309" spans="1:111" ht="14.25" customHeight="1" x14ac:dyDescent="0.2">
      <c r="A309" s="3272"/>
      <c r="B309" s="3273"/>
      <c r="C309" s="3274"/>
      <c r="D309" s="4233"/>
      <c r="E309" s="3505"/>
      <c r="F309" s="4234"/>
      <c r="G309" s="4239" t="s">
        <v>14</v>
      </c>
      <c r="H309" s="4240"/>
      <c r="I309" s="4216" t="s">
        <v>15</v>
      </c>
      <c r="J309" s="4224"/>
      <c r="K309" s="4235" t="s">
        <v>16</v>
      </c>
      <c r="L309" s="4224"/>
      <c r="M309" s="4216" t="s">
        <v>17</v>
      </c>
      <c r="N309" s="4224"/>
      <c r="O309" s="4216" t="s">
        <v>18</v>
      </c>
      <c r="P309" s="4224"/>
      <c r="Q309" s="4216" t="s">
        <v>19</v>
      </c>
      <c r="R309" s="4224"/>
      <c r="S309" s="4216" t="s">
        <v>20</v>
      </c>
      <c r="T309" s="4224"/>
      <c r="U309" s="4216" t="s">
        <v>21</v>
      </c>
      <c r="V309" s="4224"/>
      <c r="W309" s="4216" t="s">
        <v>22</v>
      </c>
      <c r="X309" s="4224"/>
      <c r="Y309" s="4216" t="s">
        <v>23</v>
      </c>
      <c r="Z309" s="4223"/>
      <c r="AA309" s="4216" t="s">
        <v>24</v>
      </c>
      <c r="AB309" s="4223"/>
      <c r="AC309" s="4216" t="s">
        <v>247</v>
      </c>
      <c r="AD309" s="4223"/>
      <c r="AE309" s="4216" t="s">
        <v>248</v>
      </c>
      <c r="AF309" s="4223"/>
      <c r="AG309" s="4216" t="s">
        <v>249</v>
      </c>
      <c r="AH309" s="4223"/>
      <c r="AI309" s="4216" t="s">
        <v>250</v>
      </c>
      <c r="AJ309" s="4223"/>
      <c r="AK309" s="4216" t="s">
        <v>29</v>
      </c>
      <c r="AL309" s="4223"/>
      <c r="AM309" s="4216" t="s">
        <v>30</v>
      </c>
      <c r="AN309" s="4223"/>
      <c r="AO309" s="4216" t="s">
        <v>31</v>
      </c>
      <c r="AP309" s="4223"/>
      <c r="AQ309" s="3287"/>
      <c r="AR309" s="3290"/>
      <c r="BV309" s="4"/>
      <c r="BW309" s="4"/>
      <c r="DA309" s="15"/>
      <c r="DB309" s="15"/>
      <c r="DC309" s="15"/>
      <c r="DD309" s="15"/>
      <c r="DE309" s="15"/>
      <c r="DF309" s="15"/>
      <c r="DG309" s="15"/>
    </row>
    <row r="310" spans="1:111" x14ac:dyDescent="0.2">
      <c r="A310" s="4228"/>
      <c r="B310" s="3499"/>
      <c r="C310" s="4229"/>
      <c r="D310" s="1817" t="s">
        <v>32</v>
      </c>
      <c r="E310" s="2673" t="s">
        <v>33</v>
      </c>
      <c r="F310" s="1819" t="s">
        <v>34</v>
      </c>
      <c r="G310" s="2674" t="s">
        <v>33</v>
      </c>
      <c r="H310" s="2675" t="s">
        <v>34</v>
      </c>
      <c r="I310" s="2676" t="s">
        <v>33</v>
      </c>
      <c r="J310" s="2675" t="s">
        <v>34</v>
      </c>
      <c r="K310" s="2676" t="s">
        <v>33</v>
      </c>
      <c r="L310" s="2675" t="s">
        <v>34</v>
      </c>
      <c r="M310" s="2676" t="s">
        <v>33</v>
      </c>
      <c r="N310" s="2675" t="s">
        <v>34</v>
      </c>
      <c r="O310" s="2676" t="s">
        <v>33</v>
      </c>
      <c r="P310" s="2675" t="s">
        <v>34</v>
      </c>
      <c r="Q310" s="2676" t="s">
        <v>33</v>
      </c>
      <c r="R310" s="2675" t="s">
        <v>34</v>
      </c>
      <c r="S310" s="2676" t="s">
        <v>33</v>
      </c>
      <c r="T310" s="2675" t="s">
        <v>34</v>
      </c>
      <c r="U310" s="2676" t="s">
        <v>33</v>
      </c>
      <c r="V310" s="2675" t="s">
        <v>34</v>
      </c>
      <c r="W310" s="2676" t="s">
        <v>33</v>
      </c>
      <c r="X310" s="2675" t="s">
        <v>34</v>
      </c>
      <c r="Y310" s="2676" t="s">
        <v>33</v>
      </c>
      <c r="Z310" s="2675" t="s">
        <v>34</v>
      </c>
      <c r="AA310" s="2676" t="s">
        <v>33</v>
      </c>
      <c r="AB310" s="2675" t="s">
        <v>34</v>
      </c>
      <c r="AC310" s="2676" t="s">
        <v>33</v>
      </c>
      <c r="AD310" s="2675" t="s">
        <v>34</v>
      </c>
      <c r="AE310" s="2676" t="s">
        <v>33</v>
      </c>
      <c r="AF310" s="2675" t="s">
        <v>34</v>
      </c>
      <c r="AG310" s="2676" t="s">
        <v>33</v>
      </c>
      <c r="AH310" s="2675" t="s">
        <v>34</v>
      </c>
      <c r="AI310" s="2676" t="s">
        <v>33</v>
      </c>
      <c r="AJ310" s="2675" t="s">
        <v>34</v>
      </c>
      <c r="AK310" s="2676" t="s">
        <v>33</v>
      </c>
      <c r="AL310" s="2675" t="s">
        <v>34</v>
      </c>
      <c r="AM310" s="2676" t="s">
        <v>33</v>
      </c>
      <c r="AN310" s="2675" t="s">
        <v>34</v>
      </c>
      <c r="AO310" s="2676" t="s">
        <v>33</v>
      </c>
      <c r="AP310" s="2675" t="s">
        <v>34</v>
      </c>
      <c r="AQ310" s="3853"/>
      <c r="AR310" s="3855"/>
      <c r="BV310" s="4"/>
      <c r="BW310" s="4"/>
      <c r="DA310" s="15"/>
      <c r="DB310" s="15"/>
      <c r="DC310" s="15"/>
      <c r="DD310" s="15"/>
      <c r="DE310" s="15"/>
      <c r="DF310" s="15"/>
      <c r="DG310" s="15"/>
    </row>
    <row r="311" spans="1:111" ht="14.25" customHeight="1" x14ac:dyDescent="0.2">
      <c r="A311" s="4220" t="s">
        <v>46</v>
      </c>
      <c r="B311" s="4221"/>
      <c r="C311" s="4222"/>
      <c r="D311" s="2677">
        <f>SUM(E311:F311)</f>
        <v>0</v>
      </c>
      <c r="E311" s="2678">
        <f t="shared" ref="E311:F315" si="184">SUM(G311+I311+K311+M311+O311+Q311+S311+U311+W311+Y311+AA311+AC311+AE311+AG311+AI311+AK311+AM311+AO311)</f>
        <v>0</v>
      </c>
      <c r="F311" s="2678">
        <f t="shared" si="184"/>
        <v>0</v>
      </c>
      <c r="G311" s="2679"/>
      <c r="H311" s="2680"/>
      <c r="I311" s="2679"/>
      <c r="J311" s="2680"/>
      <c r="K311" s="2679"/>
      <c r="L311" s="2680"/>
      <c r="M311" s="2679"/>
      <c r="N311" s="2680"/>
      <c r="O311" s="2679"/>
      <c r="P311" s="2680"/>
      <c r="Q311" s="2679"/>
      <c r="R311" s="2680"/>
      <c r="S311" s="2679"/>
      <c r="T311" s="2680"/>
      <c r="U311" s="2679"/>
      <c r="V311" s="2680"/>
      <c r="W311" s="2679"/>
      <c r="X311" s="2680"/>
      <c r="Y311" s="2679"/>
      <c r="Z311" s="2680"/>
      <c r="AA311" s="2679"/>
      <c r="AB311" s="2680"/>
      <c r="AC311" s="2679"/>
      <c r="AD311" s="2680"/>
      <c r="AE311" s="2679"/>
      <c r="AF311" s="2680"/>
      <c r="AG311" s="2679"/>
      <c r="AH311" s="2680"/>
      <c r="AI311" s="2679"/>
      <c r="AJ311" s="2680"/>
      <c r="AK311" s="2679"/>
      <c r="AL311" s="2680"/>
      <c r="AM311" s="2679"/>
      <c r="AN311" s="2680"/>
      <c r="AO311" s="2679"/>
      <c r="AP311" s="2681"/>
      <c r="AQ311" s="327"/>
      <c r="AR311" s="304"/>
      <c r="AS311" s="30" t="str">
        <f>$CA311&amp;$CB311&amp;$CC311&amp;$CD311&amp;$CE311&amp;$CF311&amp;$CG311</f>
        <v/>
      </c>
      <c r="BV311" s="4"/>
      <c r="BW311" s="4"/>
      <c r="CA311" s="32" t="str">
        <f>IF(DA311=1,"* Las actividades de 60 años NO DEBE ser mayor que el de 60-64 Años. ","")</f>
        <v/>
      </c>
      <c r="CB311" s="32" t="str">
        <f>IF(AND(D311&lt;&gt;0,AQ311=""),"* Recuerde que las Embarazadas deben ser incluídas en el ingreso por rango Etario (Digite CEROS si no tiene). ",IF(F311&lt;AQ311,"* Las Embarazadas NO DEBEN ser mayor al total de Mujeres. ",""))</f>
        <v/>
      </c>
      <c r="DA311" s="33">
        <f>IF((AK311+AL311)&lt;AR311,1,0)</f>
        <v>0</v>
      </c>
      <c r="DB311" s="33">
        <f>IF(AND(D311&lt;&gt;0,AQ311=""),1,IF(F311&lt;AQ311,1,0))</f>
        <v>0</v>
      </c>
      <c r="DC311" s="6"/>
      <c r="DD311" s="15"/>
      <c r="DE311" s="15"/>
      <c r="DF311" s="15"/>
      <c r="DG311" s="15"/>
    </row>
    <row r="312" spans="1:111" ht="14.25" customHeight="1" x14ac:dyDescent="0.2">
      <c r="A312" s="3258" t="s">
        <v>283</v>
      </c>
      <c r="B312" s="3259"/>
      <c r="C312" s="3260"/>
      <c r="D312" s="445">
        <f>SUM(E312:F312)</f>
        <v>0</v>
      </c>
      <c r="E312" s="416">
        <f t="shared" si="184"/>
        <v>0</v>
      </c>
      <c r="F312" s="416">
        <f t="shared" si="184"/>
        <v>0</v>
      </c>
      <c r="G312" s="68"/>
      <c r="H312" s="39"/>
      <c r="I312" s="68"/>
      <c r="J312" s="39"/>
      <c r="K312" s="68"/>
      <c r="L312" s="39"/>
      <c r="M312" s="68"/>
      <c r="N312" s="39"/>
      <c r="O312" s="68"/>
      <c r="P312" s="39"/>
      <c r="Q312" s="68"/>
      <c r="R312" s="39"/>
      <c r="S312" s="68"/>
      <c r="T312" s="39"/>
      <c r="U312" s="68"/>
      <c r="V312" s="39"/>
      <c r="W312" s="68"/>
      <c r="X312" s="39"/>
      <c r="Y312" s="68"/>
      <c r="Z312" s="39"/>
      <c r="AA312" s="68"/>
      <c r="AB312" s="39"/>
      <c r="AC312" s="68"/>
      <c r="AD312" s="39"/>
      <c r="AE312" s="68"/>
      <c r="AF312" s="39"/>
      <c r="AG312" s="68"/>
      <c r="AH312" s="39"/>
      <c r="AI312" s="68"/>
      <c r="AJ312" s="39"/>
      <c r="AK312" s="68"/>
      <c r="AL312" s="39"/>
      <c r="AM312" s="68"/>
      <c r="AN312" s="39"/>
      <c r="AO312" s="68"/>
      <c r="AP312" s="40"/>
      <c r="AQ312" s="305"/>
      <c r="AR312" s="41"/>
      <c r="AS312" s="30" t="str">
        <f>$CA312&amp;$CB312&amp;$CC312&amp;$CD312&amp;$CE312&amp;$CF312&amp;$CG312</f>
        <v/>
      </c>
      <c r="BV312" s="4"/>
      <c r="BW312" s="4"/>
      <c r="CA312" s="32" t="str">
        <f>IF(DA312=1,"* Las actividades de 60 años NO DEBE ser mayor que el de 60-64 Años. ","")</f>
        <v/>
      </c>
      <c r="CB312" s="32" t="str">
        <f>IF(AND(D312&lt;&gt;0,AQ312=""),"* Recuerde que las Embarazadas deben ser incluídas en el ingreso por rango Etario (Digite CEROS si no tiene). ",IF(F312&lt;AQ312,"* Las Embarazadas NO DEBEN ser mayor al total de Mujeres. ",""))</f>
        <v/>
      </c>
      <c r="DA312" s="33">
        <f>IF((AK312+AL312)&lt;AR312,1,0)</f>
        <v>0</v>
      </c>
      <c r="DB312" s="33">
        <f>IF(AND(D312&lt;&gt;0,AQ312=""),1,IF(F312&lt;AQ312,1,0))</f>
        <v>0</v>
      </c>
      <c r="DC312" s="6"/>
      <c r="DD312" s="15"/>
      <c r="DE312" s="15"/>
      <c r="DF312" s="15"/>
      <c r="DG312" s="15"/>
    </row>
    <row r="313" spans="1:111" x14ac:dyDescent="0.2">
      <c r="A313" s="3258" t="s">
        <v>284</v>
      </c>
      <c r="B313" s="3259"/>
      <c r="C313" s="3260"/>
      <c r="D313" s="445">
        <f>SUM(E313:F313)</f>
        <v>0</v>
      </c>
      <c r="E313" s="416">
        <f t="shared" si="184"/>
        <v>0</v>
      </c>
      <c r="F313" s="416">
        <f t="shared" si="184"/>
        <v>0</v>
      </c>
      <c r="G313" s="68"/>
      <c r="H313" s="39"/>
      <c r="I313" s="68"/>
      <c r="J313" s="39"/>
      <c r="K313" s="68"/>
      <c r="L313" s="39"/>
      <c r="M313" s="68"/>
      <c r="N313" s="39"/>
      <c r="O313" s="68"/>
      <c r="P313" s="39"/>
      <c r="Q313" s="68"/>
      <c r="R313" s="39"/>
      <c r="S313" s="68"/>
      <c r="T313" s="39"/>
      <c r="U313" s="68"/>
      <c r="V313" s="39"/>
      <c r="W313" s="68"/>
      <c r="X313" s="39"/>
      <c r="Y313" s="68"/>
      <c r="Z313" s="39"/>
      <c r="AA313" s="68"/>
      <c r="AB313" s="39"/>
      <c r="AC313" s="68"/>
      <c r="AD313" s="39"/>
      <c r="AE313" s="68"/>
      <c r="AF313" s="39"/>
      <c r="AG313" s="68"/>
      <c r="AH313" s="39"/>
      <c r="AI313" s="68"/>
      <c r="AJ313" s="39"/>
      <c r="AK313" s="68"/>
      <c r="AL313" s="39"/>
      <c r="AM313" s="68"/>
      <c r="AN313" s="39"/>
      <c r="AO313" s="68"/>
      <c r="AP313" s="40"/>
      <c r="AQ313" s="305"/>
      <c r="AR313" s="41"/>
      <c r="AS313" s="30" t="str">
        <f>$CA313&amp;$CB313&amp;$CC313&amp;$CD313&amp;$CE313&amp;$CF313&amp;$CG313</f>
        <v/>
      </c>
      <c r="BV313" s="4"/>
      <c r="BW313" s="4"/>
      <c r="CA313" s="32" t="str">
        <f>IF(DA313=1,"* Las actividades de 60 años NO DEBE ser mayor que el de 60-64 Años. ","")</f>
        <v/>
      </c>
      <c r="CB313" s="32" t="str">
        <f>IF(AND(D313&lt;&gt;0,AQ313=""),"* Recuerde que las Embarazadas deben ser incluídas en el ingreso por rango Etario (Digite CEROS si no tiene). ",IF(F313&lt;AQ313,"* Las Embarazadas NO DEBEN ser mayor al total de Mujeres. ",""))</f>
        <v/>
      </c>
      <c r="DA313" s="33">
        <f>IF((AK313+AL313)&lt;AR313,1,0)</f>
        <v>0</v>
      </c>
      <c r="DB313" s="33">
        <f>IF(AND(D313&lt;&gt;0,AQ313=""),1,IF(F313&lt;AQ313,1,0))</f>
        <v>0</v>
      </c>
      <c r="DC313" s="6"/>
      <c r="DD313" s="15"/>
      <c r="DE313" s="15"/>
      <c r="DF313" s="15"/>
      <c r="DG313" s="15"/>
    </row>
    <row r="314" spans="1:111" ht="14.25" customHeight="1" x14ac:dyDescent="0.2">
      <c r="A314" s="3261" t="s">
        <v>43</v>
      </c>
      <c r="B314" s="3262"/>
      <c r="C314" s="3263"/>
      <c r="D314" s="445">
        <f>SUM(E314:F314)</f>
        <v>0</v>
      </c>
      <c r="E314" s="416">
        <f t="shared" si="184"/>
        <v>0</v>
      </c>
      <c r="F314" s="416">
        <f t="shared" si="184"/>
        <v>0</v>
      </c>
      <c r="G314" s="68"/>
      <c r="H314" s="39"/>
      <c r="I314" s="68"/>
      <c r="J314" s="39"/>
      <c r="K314" s="68"/>
      <c r="L314" s="39"/>
      <c r="M314" s="68"/>
      <c r="N314" s="39"/>
      <c r="O314" s="68"/>
      <c r="P314" s="39"/>
      <c r="Q314" s="68"/>
      <c r="R314" s="39"/>
      <c r="S314" s="68"/>
      <c r="T314" s="39"/>
      <c r="U314" s="68"/>
      <c r="V314" s="39"/>
      <c r="W314" s="68"/>
      <c r="X314" s="39"/>
      <c r="Y314" s="68"/>
      <c r="Z314" s="39"/>
      <c r="AA314" s="68"/>
      <c r="AB314" s="39"/>
      <c r="AC314" s="68"/>
      <c r="AD314" s="39"/>
      <c r="AE314" s="68"/>
      <c r="AF314" s="39"/>
      <c r="AG314" s="68"/>
      <c r="AH314" s="39"/>
      <c r="AI314" s="68"/>
      <c r="AJ314" s="39"/>
      <c r="AK314" s="68"/>
      <c r="AL314" s="39"/>
      <c r="AM314" s="68"/>
      <c r="AN314" s="39"/>
      <c r="AO314" s="68"/>
      <c r="AP314" s="40"/>
      <c r="AQ314" s="338"/>
      <c r="AR314" s="257"/>
      <c r="AS314" s="30" t="str">
        <f>$CA314&amp;$CB314&amp;$CC314&amp;$CD314&amp;$CE314&amp;$CF314&amp;$CG314</f>
        <v/>
      </c>
      <c r="BV314" s="4"/>
      <c r="BW314" s="4"/>
      <c r="CA314" s="32" t="str">
        <f>IF(DA314=1,"* Las actividades de 60 años NO DEBE ser mayor que el de 60-64 Años. ","")</f>
        <v/>
      </c>
      <c r="CB314" s="32" t="str">
        <f>IF(AND(D314&lt;&gt;0,AQ314=""),"* Recuerde que las Embarazadas deben ser incluídas en el ingreso por rango Etario (Digite CEROS si no tiene). ",IF(F314&lt;AQ314,"* Las Embarazadas NO DEBEN ser mayor al total de Mujeres. ",""))</f>
        <v/>
      </c>
      <c r="DA314" s="33">
        <f>IF((AK314+AL314)&lt;AR314,1,0)</f>
        <v>0</v>
      </c>
      <c r="DB314" s="33">
        <f>IF(AND(D314&lt;&gt;0,AQ314=""),1,IF(F314&lt;AQ314,1,0))</f>
        <v>0</v>
      </c>
      <c r="DC314" s="6"/>
      <c r="DD314" s="15"/>
      <c r="DE314" s="15"/>
      <c r="DF314" s="15"/>
      <c r="DG314" s="15"/>
    </row>
    <row r="315" spans="1:111" x14ac:dyDescent="0.2">
      <c r="A315" s="3264" t="s">
        <v>285</v>
      </c>
      <c r="B315" s="3265"/>
      <c r="C315" s="3266"/>
      <c r="D315" s="448">
        <f>SUM(E315:F315)</f>
        <v>0</v>
      </c>
      <c r="E315" s="233">
        <f t="shared" si="184"/>
        <v>0</v>
      </c>
      <c r="F315" s="233">
        <f t="shared" si="184"/>
        <v>0</v>
      </c>
      <c r="G315" s="78"/>
      <c r="H315" s="47"/>
      <c r="I315" s="78"/>
      <c r="J315" s="47"/>
      <c r="K315" s="78"/>
      <c r="L315" s="47"/>
      <c r="M315" s="78"/>
      <c r="N315" s="47"/>
      <c r="O315" s="78"/>
      <c r="P315" s="47"/>
      <c r="Q315" s="78"/>
      <c r="R315" s="47"/>
      <c r="S315" s="78"/>
      <c r="T315" s="47"/>
      <c r="U315" s="78"/>
      <c r="V315" s="47"/>
      <c r="W315" s="78"/>
      <c r="X315" s="47"/>
      <c r="Y315" s="78"/>
      <c r="Z315" s="47"/>
      <c r="AA315" s="78"/>
      <c r="AB315" s="47"/>
      <c r="AC315" s="78"/>
      <c r="AD315" s="47"/>
      <c r="AE315" s="78"/>
      <c r="AF315" s="47"/>
      <c r="AG315" s="78"/>
      <c r="AH315" s="47"/>
      <c r="AI315" s="78"/>
      <c r="AJ315" s="47"/>
      <c r="AK315" s="78"/>
      <c r="AL315" s="47"/>
      <c r="AM315" s="78"/>
      <c r="AN315" s="47"/>
      <c r="AO315" s="78"/>
      <c r="AP315" s="48"/>
      <c r="AQ315" s="314"/>
      <c r="AR315" s="49"/>
      <c r="AS315" s="30" t="str">
        <f>$CA315&amp;$CB315&amp;$CC315&amp;$CD315&amp;$CE315&amp;$CF315&amp;$CG315</f>
        <v/>
      </c>
      <c r="BV315" s="4"/>
      <c r="BW315" s="4"/>
      <c r="CA315" s="32" t="str">
        <f>IF(DA315=1,"* Las actividades de 60 años NO DEBE ser mayor que el de 60-64 Años. ","")</f>
        <v/>
      </c>
      <c r="CB315" s="32" t="str">
        <f>IF(AND(D315&lt;&gt;0,AQ315=""),"* Recuerde que las Embarazadas deben ser incluídas en el ingreso por rango Etario (Digite CEROS si no tiene). ",IF(F315&lt;AQ315,"* Las Embarazadas NO DEBEN ser mayor al total de Mujeres. ",""))</f>
        <v/>
      </c>
      <c r="DA315" s="33">
        <f>IF((AK315+AL315)&lt;AR315,1,0)</f>
        <v>0</v>
      </c>
      <c r="DB315" s="33">
        <f>IF(AND(D315&lt;&gt;0,AQ315=""),1,IF(F315&lt;AQ315,1,0))</f>
        <v>0</v>
      </c>
      <c r="DC315" s="6"/>
      <c r="DD315" s="15"/>
      <c r="DE315" s="15"/>
      <c r="DF315" s="15"/>
      <c r="DG315" s="15"/>
    </row>
    <row r="316" spans="1:111" ht="15" x14ac:dyDescent="0.2">
      <c r="A316" s="602" t="s">
        <v>286</v>
      </c>
      <c r="B316" s="628"/>
      <c r="C316" s="628"/>
      <c r="D316" s="629"/>
      <c r="E316" s="605"/>
      <c r="F316" s="10"/>
      <c r="G316" s="10"/>
      <c r="H316" s="10"/>
      <c r="I316" s="10"/>
      <c r="J316" s="10"/>
      <c r="BV316" s="4"/>
      <c r="BW316" s="4"/>
      <c r="DA316" s="15"/>
      <c r="DB316" s="15"/>
      <c r="DC316" s="15"/>
      <c r="DD316" s="15"/>
      <c r="DE316" s="15"/>
      <c r="DF316" s="15"/>
      <c r="DG316" s="15"/>
    </row>
    <row r="317" spans="1:111" ht="31.5" x14ac:dyDescent="0.2">
      <c r="A317" s="4216" t="s">
        <v>287</v>
      </c>
      <c r="B317" s="4217"/>
      <c r="C317" s="2682" t="s">
        <v>288</v>
      </c>
      <c r="D317" s="2682" t="s">
        <v>289</v>
      </c>
      <c r="E317" s="2682" t="s">
        <v>290</v>
      </c>
      <c r="F317" s="10"/>
      <c r="G317" s="10"/>
      <c r="H317" s="10"/>
      <c r="I317" s="10"/>
      <c r="J317" s="10"/>
      <c r="BV317" s="4"/>
      <c r="BW317" s="4"/>
    </row>
    <row r="318" spans="1:111" x14ac:dyDescent="0.2">
      <c r="A318" s="4218" t="s">
        <v>94</v>
      </c>
      <c r="B318" s="4219"/>
      <c r="C318" s="2683"/>
      <c r="D318" s="2683"/>
      <c r="E318" s="2683"/>
      <c r="F318" s="10"/>
      <c r="G318" s="10"/>
      <c r="H318" s="10"/>
      <c r="I318" s="10"/>
      <c r="J318" s="10"/>
      <c r="BV318" s="4"/>
      <c r="BW318" s="4"/>
    </row>
    <row r="319" spans="1:111" ht="14.25" customHeight="1" x14ac:dyDescent="0.2">
      <c r="A319" s="3241" t="s">
        <v>291</v>
      </c>
      <c r="B319" s="3242"/>
      <c r="C319" s="41"/>
      <c r="D319" s="41"/>
      <c r="E319" s="41"/>
      <c r="F319" s="10"/>
      <c r="G319" s="10"/>
      <c r="H319" s="10"/>
      <c r="I319" s="10"/>
      <c r="J319" s="10"/>
      <c r="BV319" s="4"/>
      <c r="BW319" s="4"/>
    </row>
    <row r="320" spans="1:111" x14ac:dyDescent="0.2">
      <c r="A320" s="3253" t="s">
        <v>292</v>
      </c>
      <c r="B320" s="3254"/>
      <c r="C320" s="41"/>
      <c r="D320" s="41"/>
      <c r="E320" s="41"/>
      <c r="F320" s="10"/>
      <c r="G320" s="10"/>
      <c r="H320" s="10"/>
      <c r="I320" s="10"/>
      <c r="J320" s="10"/>
      <c r="BV320" s="4"/>
      <c r="BW320" s="4"/>
    </row>
    <row r="321" spans="1:75" s="2" customFormat="1" x14ac:dyDescent="0.2">
      <c r="A321" s="3241" t="s">
        <v>275</v>
      </c>
      <c r="B321" s="3242"/>
      <c r="C321" s="41"/>
      <c r="D321" s="41"/>
      <c r="E321" s="41"/>
      <c r="F321" s="10"/>
      <c r="G321" s="10"/>
      <c r="H321" s="10"/>
      <c r="I321" s="10"/>
      <c r="J321" s="10"/>
      <c r="AY321" s="620"/>
      <c r="BV321" s="4"/>
      <c r="BW321" s="4"/>
    </row>
    <row r="322" spans="1:75" s="2" customFormat="1" x14ac:dyDescent="0.2">
      <c r="A322" s="3241" t="s">
        <v>104</v>
      </c>
      <c r="B322" s="3242"/>
      <c r="C322" s="41"/>
      <c r="D322" s="41"/>
      <c r="E322" s="41"/>
      <c r="F322" s="10"/>
      <c r="G322" s="10"/>
      <c r="H322" s="10"/>
      <c r="I322" s="10"/>
      <c r="J322" s="10"/>
      <c r="AY322" s="620"/>
      <c r="BV322" s="4"/>
      <c r="BW322" s="4"/>
    </row>
    <row r="323" spans="1:75" s="2" customFormat="1" x14ac:dyDescent="0.2">
      <c r="A323" s="3241" t="s">
        <v>95</v>
      </c>
      <c r="B323" s="3242"/>
      <c r="C323" s="41"/>
      <c r="D323" s="41"/>
      <c r="E323" s="41"/>
      <c r="F323" s="10"/>
      <c r="G323" s="10"/>
      <c r="H323" s="10"/>
      <c r="I323" s="10"/>
      <c r="J323" s="10"/>
      <c r="AY323" s="620"/>
      <c r="BV323" s="4"/>
      <c r="BW323" s="4"/>
    </row>
    <row r="324" spans="1:75" s="2" customFormat="1" ht="14.25" customHeight="1" x14ac:dyDescent="0.2">
      <c r="A324" s="3243" t="s">
        <v>100</v>
      </c>
      <c r="B324" s="3244"/>
      <c r="C324" s="41"/>
      <c r="D324" s="41"/>
      <c r="E324" s="41"/>
      <c r="F324" s="10"/>
      <c r="G324" s="10"/>
      <c r="H324" s="10"/>
      <c r="I324" s="10"/>
      <c r="J324" s="10"/>
      <c r="AY324" s="620"/>
      <c r="BV324" s="4"/>
      <c r="BW324" s="4"/>
    </row>
    <row r="325" spans="1:75" s="2" customFormat="1" ht="14.25" customHeight="1" x14ac:dyDescent="0.2">
      <c r="A325" s="3245" t="s">
        <v>107</v>
      </c>
      <c r="B325" s="3246"/>
      <c r="C325" s="41"/>
      <c r="D325" s="41"/>
      <c r="E325" s="41"/>
      <c r="F325" s="10"/>
      <c r="G325" s="10"/>
      <c r="H325" s="10"/>
      <c r="I325" s="10"/>
      <c r="J325" s="10"/>
      <c r="AY325" s="620"/>
      <c r="BV325" s="4"/>
      <c r="BW325" s="4"/>
    </row>
    <row r="326" spans="1:75" s="2" customFormat="1" x14ac:dyDescent="0.2">
      <c r="A326" s="3245" t="s">
        <v>105</v>
      </c>
      <c r="B326" s="3246"/>
      <c r="C326" s="41"/>
      <c r="D326" s="41"/>
      <c r="E326" s="41"/>
      <c r="F326" s="10"/>
      <c r="G326" s="10"/>
      <c r="H326" s="10"/>
      <c r="I326" s="10"/>
      <c r="J326" s="10"/>
      <c r="AY326" s="620"/>
      <c r="BV326" s="4"/>
      <c r="BW326" s="4"/>
    </row>
    <row r="327" spans="1:75" s="2" customFormat="1" ht="14.25" customHeight="1" x14ac:dyDescent="0.2">
      <c r="A327" s="3247" t="s">
        <v>106</v>
      </c>
      <c r="B327" s="3248"/>
      <c r="C327" s="49"/>
      <c r="D327" s="49"/>
      <c r="E327" s="49"/>
      <c r="F327" s="10"/>
      <c r="G327" s="10"/>
      <c r="H327" s="10"/>
      <c r="I327" s="10"/>
      <c r="J327" s="10"/>
      <c r="AY327" s="620"/>
      <c r="BV327" s="4"/>
      <c r="BW327" s="4"/>
    </row>
    <row r="328" spans="1:75" s="2" customFormat="1" x14ac:dyDescent="0.2">
      <c r="AY328" s="620"/>
      <c r="BV328" s="4"/>
      <c r="BW328" s="4"/>
    </row>
    <row r="329" spans="1:75" s="2" customFormat="1" x14ac:dyDescent="0.2">
      <c r="AY329" s="620"/>
      <c r="BV329" s="4"/>
      <c r="BW329" s="4"/>
    </row>
    <row r="330" spans="1:75" s="2" customFormat="1" x14ac:dyDescent="0.2">
      <c r="AY330" s="620"/>
      <c r="BV330" s="4"/>
      <c r="BW330" s="4"/>
    </row>
    <row r="331" spans="1:75" s="2" customFormat="1" x14ac:dyDescent="0.2">
      <c r="AY331" s="620"/>
      <c r="BV331" s="4"/>
      <c r="BW331" s="4"/>
    </row>
    <row r="332" spans="1:75" s="608" customFormat="1" x14ac:dyDescent="0.2">
      <c r="A332" s="608">
        <f>SUM(D12:D15,D41:D64,D36,D67:D80,D84:D85,D143,D157,D162:D198,D203:D206,D213:D216,D301:D306,AQ301:AR301,AS301:AX302,AT303:AX306,D311:D315,C318:E327)</f>
        <v>3833</v>
      </c>
      <c r="B332" s="608">
        <f>SUM(DA1:DZ327)</f>
        <v>0</v>
      </c>
    </row>
    <row r="333" spans="1:75" s="2" customFormat="1" x14ac:dyDescent="0.2">
      <c r="AY333" s="620"/>
      <c r="BV333" s="4"/>
      <c r="BW333" s="4"/>
    </row>
    <row r="334" spans="1:75" s="2" customFormat="1" x14ac:dyDescent="0.2">
      <c r="AY334" s="620"/>
      <c r="BV334" s="4"/>
      <c r="BW334" s="4"/>
    </row>
    <row r="335" spans="1:75" s="2" customFormat="1" x14ac:dyDescent="0.2">
      <c r="AY335" s="620"/>
      <c r="BV335" s="4"/>
      <c r="BW335" s="4"/>
    </row>
    <row r="336" spans="1:75" s="2" customFormat="1" x14ac:dyDescent="0.2">
      <c r="AY336" s="620"/>
      <c r="BV336" s="4"/>
      <c r="BW336" s="4"/>
    </row>
    <row r="337" spans="74:75" s="2" customFormat="1" x14ac:dyDescent="0.2">
      <c r="BV337" s="4"/>
      <c r="BW337" s="4"/>
    </row>
    <row r="338" spans="74:75" s="2" customFormat="1" x14ac:dyDescent="0.2">
      <c r="BV338" s="4"/>
      <c r="BW338" s="4"/>
    </row>
    <row r="339" spans="74:75" s="2" customFormat="1" x14ac:dyDescent="0.2">
      <c r="BV339" s="4"/>
      <c r="BW339" s="4"/>
    </row>
    <row r="340" spans="74:75" s="2" customFormat="1" x14ac:dyDescent="0.2">
      <c r="BV340" s="4"/>
      <c r="BW340" s="4"/>
    </row>
    <row r="341" spans="74:75" s="2" customFormat="1" x14ac:dyDescent="0.2">
      <c r="BV341" s="4"/>
      <c r="BW341" s="4"/>
    </row>
    <row r="342" spans="74:75" s="2" customFormat="1" x14ac:dyDescent="0.2">
      <c r="BV342" s="4"/>
      <c r="BW342" s="4"/>
    </row>
    <row r="343" spans="74:75" s="2" customFormat="1" x14ac:dyDescent="0.2">
      <c r="BV343" s="4"/>
      <c r="BW343" s="4"/>
    </row>
    <row r="344" spans="74:75" s="2" customFormat="1" x14ac:dyDescent="0.2">
      <c r="BV344" s="4"/>
      <c r="BW344" s="4"/>
    </row>
    <row r="345" spans="74:75" s="2" customFormat="1" x14ac:dyDescent="0.2">
      <c r="BV345" s="4"/>
      <c r="BW345" s="4"/>
    </row>
    <row r="346" spans="74:75" s="2" customFormat="1" x14ac:dyDescent="0.2">
      <c r="BV346" s="4"/>
      <c r="BW346" s="4"/>
    </row>
    <row r="347" spans="74:75" s="2" customFormat="1" x14ac:dyDescent="0.2">
      <c r="BV347" s="4"/>
      <c r="BW347" s="4"/>
    </row>
    <row r="348" spans="74:75" s="2" customFormat="1" x14ac:dyDescent="0.2">
      <c r="BV348" s="4"/>
      <c r="BW348" s="4"/>
    </row>
    <row r="349" spans="74:75" s="2" customFormat="1" x14ac:dyDescent="0.2">
      <c r="BV349" s="4"/>
      <c r="BW349" s="4"/>
    </row>
    <row r="350" spans="74:75" s="2" customFormat="1" x14ac:dyDescent="0.2">
      <c r="BV350" s="4"/>
      <c r="BW350" s="4"/>
    </row>
    <row r="351" spans="74:75" s="2" customFormat="1" x14ac:dyDescent="0.2">
      <c r="BV351" s="4"/>
      <c r="BW351" s="4"/>
    </row>
    <row r="352" spans="74:75" s="2" customFormat="1" x14ac:dyDescent="0.2">
      <c r="BV352" s="4"/>
      <c r="BW352" s="4"/>
    </row>
    <row r="353" spans="1:98" x14ac:dyDescent="0.2">
      <c r="BV353" s="4"/>
      <c r="BW353" s="4"/>
    </row>
    <row r="354" spans="1:98" x14ac:dyDescent="0.2">
      <c r="BV354" s="4"/>
      <c r="BW354" s="4"/>
    </row>
    <row r="355" spans="1:98" x14ac:dyDescent="0.2">
      <c r="BV355" s="4"/>
      <c r="BW355" s="4"/>
    </row>
    <row r="356" spans="1:98" x14ac:dyDescent="0.2">
      <c r="BV356" s="4"/>
      <c r="BW356" s="4"/>
    </row>
    <row r="357" spans="1:98" x14ac:dyDescent="0.2">
      <c r="BV357" s="4"/>
      <c r="BW357" s="4"/>
    </row>
    <row r="358" spans="1:98" x14ac:dyDescent="0.2">
      <c r="BV358" s="4"/>
      <c r="BW358" s="4"/>
    </row>
    <row r="359" spans="1:98" x14ac:dyDescent="0.2">
      <c r="BV359" s="4"/>
      <c r="BW359" s="4"/>
    </row>
    <row r="360" spans="1:98" x14ac:dyDescent="0.2">
      <c r="BV360" s="4"/>
      <c r="BW360" s="4"/>
    </row>
    <row r="361" spans="1:98" x14ac:dyDescent="0.2">
      <c r="BV361" s="4"/>
      <c r="BW361" s="4"/>
    </row>
    <row r="362" spans="1:98" x14ac:dyDescent="0.2">
      <c r="BV362" s="4"/>
      <c r="BW362" s="4"/>
    </row>
    <row r="363" spans="1:98" s="608" customFormat="1" x14ac:dyDescent="0.2">
      <c r="A363" s="608">
        <f>SUM(D12:D15,D36,D64,D67:J80,D84:D85,D143,D157,D162:D198,D203:D206,D213:D216,D301:D306,D311:D315,C318:C327)</f>
        <v>3223</v>
      </c>
      <c r="B363" s="608">
        <f>SUM(DA9:DZ327)</f>
        <v>0</v>
      </c>
      <c r="AQ363" s="2"/>
      <c r="AR363" s="2"/>
      <c r="AS363" s="2"/>
      <c r="AT363" s="2"/>
      <c r="AU363" s="2"/>
      <c r="AV363" s="2"/>
      <c r="AW363" s="2"/>
      <c r="AY363" s="620"/>
      <c r="BV363" s="609"/>
      <c r="BW363" s="609"/>
      <c r="BX363" s="609"/>
      <c r="BY363" s="609"/>
      <c r="BZ363" s="609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</row>
    <row r="364" spans="1:98" x14ac:dyDescent="0.2">
      <c r="AQ364" s="620"/>
      <c r="AR364" s="620"/>
      <c r="AS364" s="620"/>
      <c r="AT364" s="620"/>
      <c r="AU364" s="620"/>
      <c r="AV364" s="620"/>
      <c r="AW364" s="620"/>
      <c r="BV364" s="4"/>
      <c r="BW364" s="4"/>
    </row>
    <row r="366" spans="1:98" x14ac:dyDescent="0.2">
      <c r="BV366" s="4"/>
      <c r="BW366" s="4"/>
    </row>
    <row r="367" spans="1:98" x14ac:dyDescent="0.2">
      <c r="BV367" s="4"/>
      <c r="BW367" s="4"/>
    </row>
    <row r="368" spans="1:98" x14ac:dyDescent="0.2">
      <c r="BV368" s="4"/>
      <c r="BW368" s="4"/>
    </row>
    <row r="369" spans="74:75" s="2" customFormat="1" x14ac:dyDescent="0.2">
      <c r="BV369" s="4"/>
      <c r="BW369" s="4"/>
    </row>
    <row r="370" spans="74:75" s="2" customFormat="1" x14ac:dyDescent="0.2">
      <c r="BV370" s="4"/>
      <c r="BW370" s="4"/>
    </row>
    <row r="371" spans="74:75" s="2" customFormat="1" x14ac:dyDescent="0.2">
      <c r="BV371" s="4"/>
      <c r="BW371" s="4"/>
    </row>
    <row r="372" spans="74:75" s="2" customFormat="1" x14ac:dyDescent="0.2">
      <c r="BV372" s="4"/>
      <c r="BW372" s="4"/>
    </row>
    <row r="373" spans="74:75" s="2" customFormat="1" x14ac:dyDescent="0.2">
      <c r="BV373" s="4"/>
      <c r="BW373" s="4"/>
    </row>
    <row r="374" spans="74:75" s="2" customFormat="1" x14ac:dyDescent="0.2">
      <c r="BV374" s="4"/>
      <c r="BW374" s="4"/>
    </row>
    <row r="375" spans="74:75" s="2" customFormat="1" x14ac:dyDescent="0.2">
      <c r="BV375" s="4"/>
      <c r="BW375" s="4"/>
    </row>
    <row r="376" spans="74:75" s="2" customFormat="1" x14ac:dyDescent="0.2">
      <c r="BV376" s="4"/>
      <c r="BW376" s="4"/>
    </row>
    <row r="377" spans="74:75" s="2" customFormat="1" x14ac:dyDescent="0.2">
      <c r="BV377" s="4"/>
      <c r="BW377" s="4"/>
    </row>
    <row r="378" spans="74:75" s="2" customFormat="1" x14ac:dyDescent="0.2">
      <c r="BV378" s="4"/>
      <c r="BW378" s="4"/>
    </row>
    <row r="379" spans="74:75" s="2" customFormat="1" x14ac:dyDescent="0.2">
      <c r="BV379" s="4"/>
      <c r="BW379" s="4"/>
    </row>
    <row r="380" spans="74:75" s="2" customFormat="1" x14ac:dyDescent="0.2">
      <c r="BV380" s="4"/>
      <c r="BW380" s="4"/>
    </row>
    <row r="381" spans="74:75" s="2" customFormat="1" x14ac:dyDescent="0.2">
      <c r="BV381" s="4"/>
      <c r="BW381" s="4"/>
    </row>
    <row r="382" spans="74:75" s="2" customFormat="1" x14ac:dyDescent="0.2">
      <c r="BV382" s="4"/>
      <c r="BW382" s="4"/>
    </row>
    <row r="383" spans="74:75" s="2" customFormat="1" x14ac:dyDescent="0.2">
      <c r="BV383" s="4"/>
      <c r="BW383" s="4"/>
    </row>
    <row r="384" spans="74:75" s="2" customFormat="1" x14ac:dyDescent="0.2">
      <c r="BV384" s="4"/>
      <c r="BW384" s="4"/>
    </row>
    <row r="385" spans="74:75" s="2" customFormat="1" x14ac:dyDescent="0.2">
      <c r="BV385" s="4"/>
      <c r="BW385" s="4"/>
    </row>
    <row r="386" spans="74:75" s="2" customFormat="1" x14ac:dyDescent="0.2">
      <c r="BV386" s="4"/>
      <c r="BW386" s="4"/>
    </row>
    <row r="387" spans="74:75" s="2" customFormat="1" x14ac:dyDescent="0.2">
      <c r="BV387" s="4"/>
      <c r="BW387" s="4"/>
    </row>
    <row r="388" spans="74:75" s="2" customFormat="1" x14ac:dyDescent="0.2">
      <c r="BV388" s="4"/>
      <c r="BW388" s="4"/>
    </row>
    <row r="389" spans="74:75" s="2" customFormat="1" x14ac:dyDescent="0.2">
      <c r="BV389" s="4"/>
      <c r="BW389" s="4"/>
    </row>
    <row r="390" spans="74:75" s="2" customFormat="1" x14ac:dyDescent="0.2">
      <c r="BV390" s="4"/>
      <c r="BW390" s="4"/>
    </row>
    <row r="391" spans="74:75" s="2" customFormat="1" x14ac:dyDescent="0.2">
      <c r="BV391" s="4"/>
      <c r="BW391" s="4"/>
    </row>
    <row r="392" spans="74:75" s="2" customFormat="1" x14ac:dyDescent="0.2">
      <c r="BV392" s="4"/>
      <c r="BW392" s="4"/>
    </row>
    <row r="393" spans="74:75" s="2" customFormat="1" x14ac:dyDescent="0.2">
      <c r="BV393" s="4"/>
      <c r="BW393" s="4"/>
    </row>
    <row r="394" spans="74:75" s="2" customFormat="1" x14ac:dyDescent="0.2">
      <c r="BV394" s="4"/>
      <c r="BW394" s="4"/>
    </row>
    <row r="395" spans="74:75" s="2" customFormat="1" x14ac:dyDescent="0.2">
      <c r="BV395" s="4"/>
      <c r="BW395" s="4"/>
    </row>
    <row r="396" spans="74:75" s="2" customFormat="1" x14ac:dyDescent="0.2">
      <c r="BV396" s="4"/>
      <c r="BW396" s="4"/>
    </row>
    <row r="397" spans="74:75" s="2" customFormat="1" x14ac:dyDescent="0.2">
      <c r="BV397" s="4"/>
      <c r="BW397" s="4"/>
    </row>
    <row r="398" spans="74:75" s="2" customFormat="1" x14ac:dyDescent="0.2">
      <c r="BV398" s="4"/>
      <c r="BW398" s="4"/>
    </row>
    <row r="399" spans="74:75" s="2" customFormat="1" x14ac:dyDescent="0.2">
      <c r="BV399" s="4"/>
      <c r="BW399" s="4"/>
    </row>
    <row r="400" spans="74:75" s="2" customFormat="1" x14ac:dyDescent="0.2">
      <c r="BV400" s="4"/>
      <c r="BW400" s="4"/>
    </row>
    <row r="401" spans="74:75" s="2" customFormat="1" x14ac:dyDescent="0.2">
      <c r="BV401" s="4"/>
      <c r="BW401" s="4"/>
    </row>
    <row r="402" spans="74:75" s="2" customFormat="1" x14ac:dyDescent="0.2">
      <c r="BV402" s="4"/>
      <c r="BW402" s="4"/>
    </row>
    <row r="403" spans="74:75" s="2" customFormat="1" x14ac:dyDescent="0.2">
      <c r="BV403" s="4"/>
      <c r="BW403" s="4"/>
    </row>
    <row r="404" spans="74:75" s="2" customFormat="1" x14ac:dyDescent="0.2">
      <c r="BV404" s="4"/>
      <c r="BW404" s="4"/>
    </row>
    <row r="405" spans="74:75" s="2" customFormat="1" x14ac:dyDescent="0.2">
      <c r="BV405" s="4"/>
      <c r="BW405" s="4"/>
    </row>
    <row r="406" spans="74:75" s="2" customFormat="1" x14ac:dyDescent="0.2">
      <c r="BV406" s="4"/>
      <c r="BW406" s="4"/>
    </row>
    <row r="407" spans="74:75" s="2" customFormat="1" x14ac:dyDescent="0.2">
      <c r="BV407" s="4"/>
      <c r="BW407" s="4"/>
    </row>
    <row r="408" spans="74:75" s="2" customFormat="1" x14ac:dyDescent="0.2">
      <c r="BV408" s="4"/>
      <c r="BW408" s="4"/>
    </row>
    <row r="409" spans="74:75" s="2" customFormat="1" x14ac:dyDescent="0.2">
      <c r="BV409" s="4"/>
      <c r="BW409" s="4"/>
    </row>
    <row r="410" spans="74:75" s="2" customFormat="1" x14ac:dyDescent="0.2">
      <c r="BV410" s="4"/>
      <c r="BW410" s="4"/>
    </row>
    <row r="411" spans="74:75" s="2" customFormat="1" x14ac:dyDescent="0.2">
      <c r="BV411" s="4"/>
      <c r="BW411" s="4"/>
    </row>
    <row r="412" spans="74:75" s="2" customFormat="1" x14ac:dyDescent="0.2">
      <c r="BV412" s="4"/>
      <c r="BW412" s="4"/>
    </row>
  </sheetData>
  <mergeCells count="542">
    <mergeCell ref="A6:P6"/>
    <mergeCell ref="AW6:BL6"/>
    <mergeCell ref="BM6:CB6"/>
    <mergeCell ref="CC6:CT6"/>
    <mergeCell ref="A9:C11"/>
    <mergeCell ref="D9:F10"/>
    <mergeCell ref="G9:AP9"/>
    <mergeCell ref="AQ9:AQ11"/>
    <mergeCell ref="AR9:AR11"/>
    <mergeCell ref="AS9:AS11"/>
    <mergeCell ref="AT9:AT11"/>
    <mergeCell ref="AU9:AU11"/>
    <mergeCell ref="AV9:AV11"/>
    <mergeCell ref="AW9:AW11"/>
    <mergeCell ref="AX9:AX11"/>
    <mergeCell ref="G10:H10"/>
    <mergeCell ref="I10:J10"/>
    <mergeCell ref="K10:L10"/>
    <mergeCell ref="M10:N10"/>
    <mergeCell ref="O10:P10"/>
    <mergeCell ref="AO10:AP10"/>
    <mergeCell ref="AC10:AD10"/>
    <mergeCell ref="AE10:AF10"/>
    <mergeCell ref="AG10:AH10"/>
    <mergeCell ref="A12:C12"/>
    <mergeCell ref="A13:C13"/>
    <mergeCell ref="A14:C14"/>
    <mergeCell ref="A15:C15"/>
    <mergeCell ref="A17:C18"/>
    <mergeCell ref="D17:F17"/>
    <mergeCell ref="G17:H17"/>
    <mergeCell ref="I17:J17"/>
    <mergeCell ref="K17:L17"/>
    <mergeCell ref="AI10:AJ10"/>
    <mergeCell ref="AK10:AL10"/>
    <mergeCell ref="AM10:AN10"/>
    <mergeCell ref="Q10:R10"/>
    <mergeCell ref="S10:T10"/>
    <mergeCell ref="U10:V10"/>
    <mergeCell ref="W10:X10"/>
    <mergeCell ref="Y10:Z10"/>
    <mergeCell ref="AA10:AB10"/>
    <mergeCell ref="AW17:AW18"/>
    <mergeCell ref="AX17:AX18"/>
    <mergeCell ref="A19:C19"/>
    <mergeCell ref="AK17:AL17"/>
    <mergeCell ref="AM17:AN17"/>
    <mergeCell ref="AO17:AP17"/>
    <mergeCell ref="AQ17:AQ18"/>
    <mergeCell ref="AR17:AR18"/>
    <mergeCell ref="AS17:AS18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A20:C20"/>
    <mergeCell ref="A21:C21"/>
    <mergeCell ref="A22:C22"/>
    <mergeCell ref="A23:C23"/>
    <mergeCell ref="A24:C24"/>
    <mergeCell ref="A25:C25"/>
    <mergeCell ref="AT17:AT18"/>
    <mergeCell ref="AU17:AU18"/>
    <mergeCell ref="AV17:AV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AU38:AU40"/>
    <mergeCell ref="AV38:AV40"/>
    <mergeCell ref="AW38:AW40"/>
    <mergeCell ref="AX38:AX40"/>
    <mergeCell ref="G39:H39"/>
    <mergeCell ref="I39:J39"/>
    <mergeCell ref="K39:L39"/>
    <mergeCell ref="M39:N39"/>
    <mergeCell ref="O39:P39"/>
    <mergeCell ref="Q39:R39"/>
    <mergeCell ref="G38:AP38"/>
    <mergeCell ref="AQ38:AQ40"/>
    <mergeCell ref="AR38:AR40"/>
    <mergeCell ref="AS38:AS40"/>
    <mergeCell ref="AT38:AT40"/>
    <mergeCell ref="S39:T39"/>
    <mergeCell ref="U39:V39"/>
    <mergeCell ref="W39:X39"/>
    <mergeCell ref="Y39:Z39"/>
    <mergeCell ref="A45:C45"/>
    <mergeCell ref="A46:C46"/>
    <mergeCell ref="A47:C47"/>
    <mergeCell ref="A48:B53"/>
    <mergeCell ref="A54:C54"/>
    <mergeCell ref="A55:B59"/>
    <mergeCell ref="AM39:AN39"/>
    <mergeCell ref="AO39:AP39"/>
    <mergeCell ref="A41:C41"/>
    <mergeCell ref="A42:C42"/>
    <mergeCell ref="A43:C43"/>
    <mergeCell ref="A44:C44"/>
    <mergeCell ref="AA39:AB39"/>
    <mergeCell ref="AC39:AD39"/>
    <mergeCell ref="AE39:AF39"/>
    <mergeCell ref="AG39:AH39"/>
    <mergeCell ref="AI39:AJ39"/>
    <mergeCell ref="AK39:AL39"/>
    <mergeCell ref="D38:F39"/>
    <mergeCell ref="A71:C71"/>
    <mergeCell ref="A72:C72"/>
    <mergeCell ref="A73:C73"/>
    <mergeCell ref="A74:A75"/>
    <mergeCell ref="B74:C74"/>
    <mergeCell ref="B75:C75"/>
    <mergeCell ref="A60:C60"/>
    <mergeCell ref="A61:B64"/>
    <mergeCell ref="A66:C66"/>
    <mergeCell ref="A67:C67"/>
    <mergeCell ref="A68:A70"/>
    <mergeCell ref="B68:C68"/>
    <mergeCell ref="B69:C69"/>
    <mergeCell ref="B70:C70"/>
    <mergeCell ref="D82:F82"/>
    <mergeCell ref="A84:A85"/>
    <mergeCell ref="B84:C84"/>
    <mergeCell ref="B85:C85"/>
    <mergeCell ref="A87:C89"/>
    <mergeCell ref="D87:F88"/>
    <mergeCell ref="A76:C76"/>
    <mergeCell ref="A77:C77"/>
    <mergeCell ref="A78:C78"/>
    <mergeCell ref="A79:C79"/>
    <mergeCell ref="A80:C80"/>
    <mergeCell ref="A82:C83"/>
    <mergeCell ref="AT87:AT89"/>
    <mergeCell ref="AU87:AU89"/>
    <mergeCell ref="AV87:AV89"/>
    <mergeCell ref="AW87:AW89"/>
    <mergeCell ref="G88:H88"/>
    <mergeCell ref="I88:J88"/>
    <mergeCell ref="K88:L88"/>
    <mergeCell ref="M88:N88"/>
    <mergeCell ref="O88:P88"/>
    <mergeCell ref="Q88:R88"/>
    <mergeCell ref="G87:AN87"/>
    <mergeCell ref="AO87:AO89"/>
    <mergeCell ref="AP87:AP89"/>
    <mergeCell ref="AQ87:AQ89"/>
    <mergeCell ref="AR87:AR89"/>
    <mergeCell ref="AS87:AS89"/>
    <mergeCell ref="S88:T88"/>
    <mergeCell ref="U88:V88"/>
    <mergeCell ref="W88:X88"/>
    <mergeCell ref="Y88:Z88"/>
    <mergeCell ref="AM88:AN88"/>
    <mergeCell ref="AI88:AJ88"/>
    <mergeCell ref="AK88:AL88"/>
    <mergeCell ref="A90:C90"/>
    <mergeCell ref="A91:C91"/>
    <mergeCell ref="A92:C92"/>
    <mergeCell ref="A93:C93"/>
    <mergeCell ref="A94:C94"/>
    <mergeCell ref="AA88:AB88"/>
    <mergeCell ref="AC88:AD88"/>
    <mergeCell ref="AE88:AF88"/>
    <mergeCell ref="AG88:AH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25:C125"/>
    <mergeCell ref="A126:C126"/>
    <mergeCell ref="A127:C127"/>
    <mergeCell ref="A128:C128"/>
    <mergeCell ref="A129:C129"/>
    <mergeCell ref="A130:C130"/>
    <mergeCell ref="A119:C119"/>
    <mergeCell ref="A120:C120"/>
    <mergeCell ref="A121:C121"/>
    <mergeCell ref="A122:C122"/>
    <mergeCell ref="A123:C123"/>
    <mergeCell ref="A124:C124"/>
    <mergeCell ref="A137:C137"/>
    <mergeCell ref="A138:C138"/>
    <mergeCell ref="A139:C139"/>
    <mergeCell ref="A140:C140"/>
    <mergeCell ref="A141:C141"/>
    <mergeCell ref="A142:C142"/>
    <mergeCell ref="A131:C131"/>
    <mergeCell ref="A132:C132"/>
    <mergeCell ref="A133:C133"/>
    <mergeCell ref="A134:C134"/>
    <mergeCell ref="A135:C135"/>
    <mergeCell ref="A136:C136"/>
    <mergeCell ref="AS145:AS147"/>
    <mergeCell ref="AT145:AT147"/>
    <mergeCell ref="AU145:AU147"/>
    <mergeCell ref="AV145:AV147"/>
    <mergeCell ref="AW145:AW147"/>
    <mergeCell ref="AX145:AX147"/>
    <mergeCell ref="A143:C143"/>
    <mergeCell ref="A145:C147"/>
    <mergeCell ref="D145:F146"/>
    <mergeCell ref="G145:AP145"/>
    <mergeCell ref="AQ145:AQ147"/>
    <mergeCell ref="AR145:AR147"/>
    <mergeCell ref="G146:H146"/>
    <mergeCell ref="I146:J146"/>
    <mergeCell ref="K146:L146"/>
    <mergeCell ref="M146:N146"/>
    <mergeCell ref="A152:C152"/>
    <mergeCell ref="A153:C153"/>
    <mergeCell ref="A154:C154"/>
    <mergeCell ref="A155:C155"/>
    <mergeCell ref="A156:C156"/>
    <mergeCell ref="A157:C157"/>
    <mergeCell ref="AM146:AN146"/>
    <mergeCell ref="AO146:AP146"/>
    <mergeCell ref="A148:C148"/>
    <mergeCell ref="A149:C149"/>
    <mergeCell ref="A150:C150"/>
    <mergeCell ref="A151:C151"/>
    <mergeCell ref="AA146:AB146"/>
    <mergeCell ref="AC146:AD146"/>
    <mergeCell ref="AE146:AF146"/>
    <mergeCell ref="AG146:AH146"/>
    <mergeCell ref="AI146:AJ146"/>
    <mergeCell ref="AK146:AL146"/>
    <mergeCell ref="O146:P146"/>
    <mergeCell ref="Q146:R146"/>
    <mergeCell ref="S146:T146"/>
    <mergeCell ref="U146:V146"/>
    <mergeCell ref="W146:X146"/>
    <mergeCell ref="Y146:Z146"/>
    <mergeCell ref="AT159:AT161"/>
    <mergeCell ref="AV159:AV161"/>
    <mergeCell ref="AW159:AW161"/>
    <mergeCell ref="G160:H160"/>
    <mergeCell ref="I160:J160"/>
    <mergeCell ref="K160:L160"/>
    <mergeCell ref="M160:N160"/>
    <mergeCell ref="O160:P160"/>
    <mergeCell ref="Q160:R160"/>
    <mergeCell ref="S160:T160"/>
    <mergeCell ref="G159:AP159"/>
    <mergeCell ref="AQ159:AQ161"/>
    <mergeCell ref="AR159:AR161"/>
    <mergeCell ref="AS159:AS161"/>
    <mergeCell ref="U160:V160"/>
    <mergeCell ref="W160:X160"/>
    <mergeCell ref="Y160:Z160"/>
    <mergeCell ref="AA160:AB160"/>
    <mergeCell ref="AO160:AP160"/>
    <mergeCell ref="AI160:AJ160"/>
    <mergeCell ref="AK160:AL160"/>
    <mergeCell ref="AM160:AN160"/>
    <mergeCell ref="A162:A172"/>
    <mergeCell ref="B162:C162"/>
    <mergeCell ref="B163:C163"/>
    <mergeCell ref="B164:C164"/>
    <mergeCell ref="B165:C165"/>
    <mergeCell ref="B166:B172"/>
    <mergeCell ref="AC160:AD160"/>
    <mergeCell ref="AE160:AF160"/>
    <mergeCell ref="AG160:AH160"/>
    <mergeCell ref="A159:C161"/>
    <mergeCell ref="D159:F160"/>
    <mergeCell ref="A189:A193"/>
    <mergeCell ref="B189:C189"/>
    <mergeCell ref="B190:B191"/>
    <mergeCell ref="B192:B193"/>
    <mergeCell ref="A194:A196"/>
    <mergeCell ref="B194:B196"/>
    <mergeCell ref="A173:A177"/>
    <mergeCell ref="B173:B177"/>
    <mergeCell ref="A178:A180"/>
    <mergeCell ref="B178:B180"/>
    <mergeCell ref="A181:A188"/>
    <mergeCell ref="B181:B183"/>
    <mergeCell ref="B184:B185"/>
    <mergeCell ref="B186:B188"/>
    <mergeCell ref="A197:A198"/>
    <mergeCell ref="B197:B198"/>
    <mergeCell ref="A200:C202"/>
    <mergeCell ref="D200:F201"/>
    <mergeCell ref="G200:AB200"/>
    <mergeCell ref="AC200:AC202"/>
    <mergeCell ref="S201:T201"/>
    <mergeCell ref="U201:V201"/>
    <mergeCell ref="W201:X201"/>
    <mergeCell ref="Y201:Z201"/>
    <mergeCell ref="AA201:AB201"/>
    <mergeCell ref="AE200:AE202"/>
    <mergeCell ref="AF200:AF202"/>
    <mergeCell ref="A208:C208"/>
    <mergeCell ref="AG200:AG202"/>
    <mergeCell ref="G201:H201"/>
    <mergeCell ref="I201:J201"/>
    <mergeCell ref="K201:L201"/>
    <mergeCell ref="M201:N201"/>
    <mergeCell ref="O201:P201"/>
    <mergeCell ref="Q201:R201"/>
    <mergeCell ref="Y211:Z211"/>
    <mergeCell ref="AA211:AB211"/>
    <mergeCell ref="AC211:AD211"/>
    <mergeCell ref="A203:C203"/>
    <mergeCell ref="A204:C204"/>
    <mergeCell ref="A205:C205"/>
    <mergeCell ref="A206:C206"/>
    <mergeCell ref="A207:C207"/>
    <mergeCell ref="AD200:AD202"/>
    <mergeCell ref="A213:C213"/>
    <mergeCell ref="A214:C214"/>
    <mergeCell ref="A215:C215"/>
    <mergeCell ref="A216:C216"/>
    <mergeCell ref="A218:C220"/>
    <mergeCell ref="D218:F219"/>
    <mergeCell ref="AE211:AF211"/>
    <mergeCell ref="AG211:AH211"/>
    <mergeCell ref="AI211:AJ211"/>
    <mergeCell ref="A210:C212"/>
    <mergeCell ref="D210:F211"/>
    <mergeCell ref="G210:AP210"/>
    <mergeCell ref="G211:H211"/>
    <mergeCell ref="I211:J211"/>
    <mergeCell ref="K211:L211"/>
    <mergeCell ref="M211:N211"/>
    <mergeCell ref="O211:P211"/>
    <mergeCell ref="Q211:R211"/>
    <mergeCell ref="AK211:AL211"/>
    <mergeCell ref="AM211:AN211"/>
    <mergeCell ref="AO211:AP211"/>
    <mergeCell ref="S211:T211"/>
    <mergeCell ref="U211:V211"/>
    <mergeCell ref="W211:X211"/>
    <mergeCell ref="AU218:AU220"/>
    <mergeCell ref="AV218:AV220"/>
    <mergeCell ref="AW218:AW220"/>
    <mergeCell ref="AX218:AX220"/>
    <mergeCell ref="G219:H219"/>
    <mergeCell ref="I219:J219"/>
    <mergeCell ref="K219:L219"/>
    <mergeCell ref="M219:N219"/>
    <mergeCell ref="O219:P219"/>
    <mergeCell ref="Q219:R219"/>
    <mergeCell ref="G218:AN218"/>
    <mergeCell ref="AO218:AO220"/>
    <mergeCell ref="AP218:AP220"/>
    <mergeCell ref="AQ218:AR218"/>
    <mergeCell ref="AS218:AS220"/>
    <mergeCell ref="AT218:AT220"/>
    <mergeCell ref="S219:T219"/>
    <mergeCell ref="U219:V219"/>
    <mergeCell ref="W219:X219"/>
    <mergeCell ref="Y219:Z219"/>
    <mergeCell ref="AM219:AN219"/>
    <mergeCell ref="AQ219:AQ220"/>
    <mergeCell ref="AR219:AR220"/>
    <mergeCell ref="A221:A222"/>
    <mergeCell ref="B221:C221"/>
    <mergeCell ref="B222:C222"/>
    <mergeCell ref="AA219:AB219"/>
    <mergeCell ref="AC219:AD219"/>
    <mergeCell ref="AE219:AF219"/>
    <mergeCell ref="AG219:AH219"/>
    <mergeCell ref="AI219:AJ219"/>
    <mergeCell ref="AK219:AL219"/>
    <mergeCell ref="G228:H228"/>
    <mergeCell ref="A229:A234"/>
    <mergeCell ref="B229:C229"/>
    <mergeCell ref="B230:C230"/>
    <mergeCell ref="B231:C231"/>
    <mergeCell ref="B232:C232"/>
    <mergeCell ref="B233:C233"/>
    <mergeCell ref="B234:C234"/>
    <mergeCell ref="G234:H234"/>
    <mergeCell ref="A223:A228"/>
    <mergeCell ref="B223:C223"/>
    <mergeCell ref="B224:C224"/>
    <mergeCell ref="B225:C225"/>
    <mergeCell ref="B226:C226"/>
    <mergeCell ref="B227:C227"/>
    <mergeCell ref="B228:C228"/>
    <mergeCell ref="A247:A252"/>
    <mergeCell ref="B247:C247"/>
    <mergeCell ref="B248:C248"/>
    <mergeCell ref="B249:C249"/>
    <mergeCell ref="B250:C250"/>
    <mergeCell ref="B251:C251"/>
    <mergeCell ref="B252:C252"/>
    <mergeCell ref="G240:H240"/>
    <mergeCell ref="A241:A246"/>
    <mergeCell ref="B241:C241"/>
    <mergeCell ref="B242:C242"/>
    <mergeCell ref="B243:C243"/>
    <mergeCell ref="B244:C244"/>
    <mergeCell ref="B245:C245"/>
    <mergeCell ref="B246:C246"/>
    <mergeCell ref="G246:H246"/>
    <mergeCell ref="A235:A240"/>
    <mergeCell ref="B235:C235"/>
    <mergeCell ref="B236:C236"/>
    <mergeCell ref="B237:C237"/>
    <mergeCell ref="B238:C238"/>
    <mergeCell ref="B239:C239"/>
    <mergeCell ref="B240:C240"/>
    <mergeCell ref="A259:A264"/>
    <mergeCell ref="B259:C259"/>
    <mergeCell ref="B260:C260"/>
    <mergeCell ref="B261:C261"/>
    <mergeCell ref="B262:C262"/>
    <mergeCell ref="B263:C263"/>
    <mergeCell ref="B264:C264"/>
    <mergeCell ref="A253:A258"/>
    <mergeCell ref="B253:C253"/>
    <mergeCell ref="B254:C254"/>
    <mergeCell ref="B255:C255"/>
    <mergeCell ref="B256:C256"/>
    <mergeCell ref="B257:C257"/>
    <mergeCell ref="B258:C258"/>
    <mergeCell ref="A271:A276"/>
    <mergeCell ref="B271:C271"/>
    <mergeCell ref="B272:C272"/>
    <mergeCell ref="B273:C273"/>
    <mergeCell ref="B274:C274"/>
    <mergeCell ref="B275:C275"/>
    <mergeCell ref="B276:C276"/>
    <mergeCell ref="A265:A270"/>
    <mergeCell ref="B265:C265"/>
    <mergeCell ref="B266:C266"/>
    <mergeCell ref="B267:C267"/>
    <mergeCell ref="B268:C268"/>
    <mergeCell ref="B269:C269"/>
    <mergeCell ref="B270:C270"/>
    <mergeCell ref="A283:A288"/>
    <mergeCell ref="B283:C283"/>
    <mergeCell ref="B284:C284"/>
    <mergeCell ref="B285:C285"/>
    <mergeCell ref="B286:C286"/>
    <mergeCell ref="B287:C287"/>
    <mergeCell ref="B288:C288"/>
    <mergeCell ref="A277:A282"/>
    <mergeCell ref="B277:C277"/>
    <mergeCell ref="B278:C278"/>
    <mergeCell ref="B279:C279"/>
    <mergeCell ref="B280:C280"/>
    <mergeCell ref="B281:C281"/>
    <mergeCell ref="B282:C282"/>
    <mergeCell ref="A295:A300"/>
    <mergeCell ref="B295:C295"/>
    <mergeCell ref="B296:C296"/>
    <mergeCell ref="B297:C297"/>
    <mergeCell ref="B298:C298"/>
    <mergeCell ref="B299:C299"/>
    <mergeCell ref="B300:C300"/>
    <mergeCell ref="A289:A294"/>
    <mergeCell ref="B289:C289"/>
    <mergeCell ref="B290:C290"/>
    <mergeCell ref="B291:C291"/>
    <mergeCell ref="B292:C292"/>
    <mergeCell ref="B293:C293"/>
    <mergeCell ref="B294:C294"/>
    <mergeCell ref="AQ308:AQ310"/>
    <mergeCell ref="AR308:AR310"/>
    <mergeCell ref="G309:H309"/>
    <mergeCell ref="I309:J309"/>
    <mergeCell ref="K309:L309"/>
    <mergeCell ref="M309:N309"/>
    <mergeCell ref="O309:P309"/>
    <mergeCell ref="A301:A306"/>
    <mergeCell ref="B301:C301"/>
    <mergeCell ref="B302:C302"/>
    <mergeCell ref="B303:C303"/>
    <mergeCell ref="B304:C304"/>
    <mergeCell ref="B305:C305"/>
    <mergeCell ref="B306:C306"/>
    <mergeCell ref="AO309:AP309"/>
    <mergeCell ref="AK309:AL309"/>
    <mergeCell ref="AM309:AN309"/>
    <mergeCell ref="A311:C311"/>
    <mergeCell ref="A312:C312"/>
    <mergeCell ref="A313:C313"/>
    <mergeCell ref="A314:C314"/>
    <mergeCell ref="A315:C315"/>
    <mergeCell ref="AC309:AD309"/>
    <mergeCell ref="AE309:AF309"/>
    <mergeCell ref="AG309:AH309"/>
    <mergeCell ref="AI309:AJ309"/>
    <mergeCell ref="Q309:R309"/>
    <mergeCell ref="S309:T309"/>
    <mergeCell ref="U309:V309"/>
    <mergeCell ref="W309:X309"/>
    <mergeCell ref="Y309:Z309"/>
    <mergeCell ref="AA309:AB309"/>
    <mergeCell ref="A308:C310"/>
    <mergeCell ref="D308:F309"/>
    <mergeCell ref="G308:AP308"/>
    <mergeCell ref="A323:B323"/>
    <mergeCell ref="A324:B324"/>
    <mergeCell ref="A325:B325"/>
    <mergeCell ref="A326:B326"/>
    <mergeCell ref="A327:B327"/>
    <mergeCell ref="A317:B317"/>
    <mergeCell ref="A318:B318"/>
    <mergeCell ref="A319:B319"/>
    <mergeCell ref="A320:B320"/>
    <mergeCell ref="A321:B321"/>
    <mergeCell ref="A322:B322"/>
  </mergeCells>
  <dataValidations count="2">
    <dataValidation operator="greaterThanOrEqual" allowBlank="1" showInputMessage="1" showErrorMessage="1" error="Valor no Permitido" sqref="CA7:CE59"/>
    <dataValidation type="whole" operator="greaterThanOrEqual" allowBlank="1" showInputMessage="1" showErrorMessage="1" errorTitle="Error" error="Favor Ingrese sólo Números." sqref="C318:E327 G311:AR315 E84:F85 G213:AP216 G221:AX300 D67:J80 G90:AW142 G12:AX15 G203:AG208 G19:AX35 G148:AX156 G41:AX64 G162:AW177 G179:AW198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Carolina A. Cisternas Ramírez</cp:lastModifiedBy>
  <dcterms:created xsi:type="dcterms:W3CDTF">2023-04-20T17:15:08Z</dcterms:created>
  <dcterms:modified xsi:type="dcterms:W3CDTF">2024-02-26T18:01:57Z</dcterms:modified>
</cp:coreProperties>
</file>